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60" windowWidth="15360" windowHeight="8085"/>
  </bookViews>
  <sheets>
    <sheet name="Kalkulacka" sheetId="2" r:id="rId1"/>
    <sheet name="DATA SPF" sheetId="4" r:id="rId2"/>
    <sheet name="DATA FNPV" sheetId="5" r:id="rId3"/>
    <sheet name="DATA A" sheetId="6" r:id="rId4"/>
    <sheet name="DATA B" sheetId="7" r:id="rId5"/>
  </sheets>
  <definedNames>
    <definedName name="_xlnm._FilterDatabase" localSheetId="0" hidden="1">Kalkulacka!$B$5:$C$5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7" i="2" l="1"/>
  <c r="C7" i="2"/>
  <c r="B7" i="2"/>
  <c r="D15" i="2" l="1"/>
  <c r="E15" i="2"/>
  <c r="B3" i="6" s="1"/>
  <c r="B100" i="6"/>
  <c r="B108" i="6"/>
  <c r="B120" i="6"/>
  <c r="B128" i="6"/>
  <c r="B140" i="6"/>
  <c r="B148" i="6"/>
  <c r="B156" i="6"/>
  <c r="B168" i="6"/>
  <c r="B180" i="6"/>
  <c r="B188" i="6"/>
  <c r="B196" i="6"/>
  <c r="B208" i="6"/>
  <c r="B216" i="6"/>
  <c r="B99" i="6"/>
  <c r="B103" i="6"/>
  <c r="B107" i="6"/>
  <c r="B111" i="6"/>
  <c r="B115" i="6"/>
  <c r="B119" i="6"/>
  <c r="B123" i="6"/>
  <c r="B127" i="6"/>
  <c r="B131" i="6"/>
  <c r="B135" i="6"/>
  <c r="B139" i="6"/>
  <c r="B143" i="6"/>
  <c r="B147" i="6"/>
  <c r="B151" i="6"/>
  <c r="B155" i="6"/>
  <c r="B159" i="6"/>
  <c r="B163" i="6"/>
  <c r="B167" i="6"/>
  <c r="B171" i="6"/>
  <c r="B175" i="6"/>
  <c r="B179" i="6"/>
  <c r="B183" i="6"/>
  <c r="B187" i="6"/>
  <c r="B191" i="6"/>
  <c r="B195" i="6"/>
  <c r="B199" i="6"/>
  <c r="B203" i="6"/>
  <c r="B207" i="6"/>
  <c r="B211" i="6"/>
  <c r="B215" i="6"/>
  <c r="B219" i="6"/>
  <c r="B223" i="6"/>
  <c r="B227" i="6"/>
  <c r="B231" i="6"/>
  <c r="B235" i="6"/>
  <c r="B239" i="6"/>
  <c r="B104" i="6"/>
  <c r="B112" i="6"/>
  <c r="B116" i="6"/>
  <c r="B124" i="6"/>
  <c r="B132" i="6"/>
  <c r="B136" i="6"/>
  <c r="B144" i="6"/>
  <c r="B152" i="6"/>
  <c r="B160" i="6"/>
  <c r="B164" i="6"/>
  <c r="B172" i="6"/>
  <c r="B176" i="6"/>
  <c r="B184" i="6"/>
  <c r="B192" i="6"/>
  <c r="B200" i="6"/>
  <c r="B204" i="6"/>
  <c r="B212" i="6"/>
  <c r="B220" i="6"/>
  <c r="B102" i="6"/>
  <c r="B110" i="6"/>
  <c r="B118" i="6"/>
  <c r="B126" i="6"/>
  <c r="B134" i="6"/>
  <c r="B142" i="6"/>
  <c r="B150" i="6"/>
  <c r="B158" i="6"/>
  <c r="B166" i="6"/>
  <c r="B174" i="6"/>
  <c r="B182" i="6"/>
  <c r="B190" i="6"/>
  <c r="B198" i="6"/>
  <c r="B206" i="6"/>
  <c r="B214" i="6"/>
  <c r="B222" i="6"/>
  <c r="B228" i="6"/>
  <c r="B233" i="6"/>
  <c r="B238" i="6"/>
  <c r="B105" i="6"/>
  <c r="B113" i="6"/>
  <c r="B121" i="6"/>
  <c r="B129" i="6"/>
  <c r="B137" i="6"/>
  <c r="B145" i="6"/>
  <c r="B153" i="6"/>
  <c r="B161" i="6"/>
  <c r="B169" i="6"/>
  <c r="B177" i="6"/>
  <c r="B185" i="6"/>
  <c r="B193" i="6"/>
  <c r="B201" i="6"/>
  <c r="B209" i="6"/>
  <c r="B217" i="6"/>
  <c r="B224" i="6"/>
  <c r="B229" i="6"/>
  <c r="B234" i="6"/>
  <c r="B240" i="6"/>
  <c r="B106" i="6"/>
  <c r="B114" i="6"/>
  <c r="B122" i="6"/>
  <c r="B130" i="6"/>
  <c r="B138" i="6"/>
  <c r="B146" i="6"/>
  <c r="B154" i="6"/>
  <c r="B162" i="6"/>
  <c r="B170" i="6"/>
  <c r="B178" i="6"/>
  <c r="B186" i="6"/>
  <c r="B109" i="6"/>
  <c r="B141" i="6"/>
  <c r="B173" i="6"/>
  <c r="B197" i="6"/>
  <c r="B213" i="6"/>
  <c r="B226" i="6"/>
  <c r="B237" i="6"/>
  <c r="B117" i="6"/>
  <c r="B149" i="6"/>
  <c r="B181" i="6"/>
  <c r="B202" i="6"/>
  <c r="B218" i="6"/>
  <c r="B230" i="6"/>
  <c r="B241" i="6"/>
  <c r="B125" i="6"/>
  <c r="B157" i="6"/>
  <c r="B189" i="6"/>
  <c r="B205" i="6"/>
  <c r="B221" i="6"/>
  <c r="B232" i="6"/>
  <c r="B242" i="6"/>
  <c r="B101" i="6"/>
  <c r="B133" i="6"/>
  <c r="B165" i="6"/>
  <c r="B194" i="6"/>
  <c r="B210" i="6"/>
  <c r="B225" i="6"/>
  <c r="B236" i="6"/>
  <c r="B100" i="7"/>
  <c r="B104" i="7"/>
  <c r="B108" i="7"/>
  <c r="B112" i="7"/>
  <c r="B116" i="7"/>
  <c r="B120" i="7"/>
  <c r="B124" i="7"/>
  <c r="B128" i="7"/>
  <c r="B132" i="7"/>
  <c r="B136" i="7"/>
  <c r="B140" i="7"/>
  <c r="B144" i="7"/>
  <c r="B148" i="7"/>
  <c r="B152" i="7"/>
  <c r="B156" i="7"/>
  <c r="B160" i="7"/>
  <c r="B164" i="7"/>
  <c r="B168" i="7"/>
  <c r="B172" i="7"/>
  <c r="B176" i="7"/>
  <c r="B180" i="7"/>
  <c r="B184" i="7"/>
  <c r="B188" i="7"/>
  <c r="B192" i="7"/>
  <c r="B196" i="7"/>
  <c r="B200" i="7"/>
  <c r="B204" i="7"/>
  <c r="B208" i="7"/>
  <c r="B212" i="7"/>
  <c r="B216" i="7"/>
  <c r="B220" i="7"/>
  <c r="B224" i="7"/>
  <c r="B228" i="7"/>
  <c r="B232" i="7"/>
  <c r="B236" i="7"/>
  <c r="B240" i="7"/>
  <c r="B141" i="7"/>
  <c r="B153" i="7"/>
  <c r="B161" i="7"/>
  <c r="B165" i="7"/>
  <c r="B173" i="7"/>
  <c r="B181" i="7"/>
  <c r="B189" i="7"/>
  <c r="B197" i="7"/>
  <c r="B205" i="7"/>
  <c r="B209" i="7"/>
  <c r="B217" i="7"/>
  <c r="B221" i="7"/>
  <c r="B229" i="7"/>
  <c r="B237" i="7"/>
  <c r="B101" i="7"/>
  <c r="B105" i="7"/>
  <c r="B109" i="7"/>
  <c r="B113" i="7"/>
  <c r="B117" i="7"/>
  <c r="B121" i="7"/>
  <c r="B125" i="7"/>
  <c r="B129" i="7"/>
  <c r="B133" i="7"/>
  <c r="B137" i="7"/>
  <c r="B145" i="7"/>
  <c r="B149" i="7"/>
  <c r="B157" i="7"/>
  <c r="B169" i="7"/>
  <c r="B177" i="7"/>
  <c r="B185" i="7"/>
  <c r="B193" i="7"/>
  <c r="B201" i="7"/>
  <c r="B213" i="7"/>
  <c r="B225" i="7"/>
  <c r="B233" i="7"/>
  <c r="B241" i="7"/>
  <c r="B106" i="7"/>
  <c r="B130" i="7"/>
  <c r="B162" i="7"/>
  <c r="B186" i="7"/>
  <c r="B99" i="7"/>
  <c r="B107" i="7"/>
  <c r="B115" i="7"/>
  <c r="B123" i="7"/>
  <c r="B131" i="7"/>
  <c r="B139" i="7"/>
  <c r="B147" i="7"/>
  <c r="B155" i="7"/>
  <c r="B163" i="7"/>
  <c r="B171" i="7"/>
  <c r="B179" i="7"/>
  <c r="B187" i="7"/>
  <c r="B195" i="7"/>
  <c r="B203" i="7"/>
  <c r="B211" i="7"/>
  <c r="B219" i="7"/>
  <c r="B227" i="7"/>
  <c r="B235" i="7"/>
  <c r="B102" i="7"/>
  <c r="B110" i="7"/>
  <c r="B118" i="7"/>
  <c r="B126" i="7"/>
  <c r="B134" i="7"/>
  <c r="B142" i="7"/>
  <c r="B150" i="7"/>
  <c r="B158" i="7"/>
  <c r="B166" i="7"/>
  <c r="B174" i="7"/>
  <c r="B182" i="7"/>
  <c r="B190" i="7"/>
  <c r="B198" i="7"/>
  <c r="B206" i="7"/>
  <c r="B214" i="7"/>
  <c r="B222" i="7"/>
  <c r="B230" i="7"/>
  <c r="B238" i="7"/>
  <c r="B103" i="7"/>
  <c r="B111" i="7"/>
  <c r="B119" i="7"/>
  <c r="B127" i="7"/>
  <c r="B135" i="7"/>
  <c r="B143" i="7"/>
  <c r="B151" i="7"/>
  <c r="B159" i="7"/>
  <c r="B167" i="7"/>
  <c r="B175" i="7"/>
  <c r="B183" i="7"/>
  <c r="B191" i="7"/>
  <c r="B199" i="7"/>
  <c r="B207" i="7"/>
  <c r="B215" i="7"/>
  <c r="B223" i="7"/>
  <c r="B231" i="7"/>
  <c r="B239" i="7"/>
  <c r="B114" i="7"/>
  <c r="B122" i="7"/>
  <c r="B138" i="7"/>
  <c r="B146" i="7"/>
  <c r="B154" i="7"/>
  <c r="B170" i="7"/>
  <c r="B178" i="7"/>
  <c r="B194" i="7"/>
  <c r="B226" i="7"/>
  <c r="B202" i="7"/>
  <c r="B234" i="7"/>
  <c r="B210" i="7"/>
  <c r="B242" i="7"/>
  <c r="B218" i="7"/>
  <c r="F15" i="2"/>
  <c r="B243" i="7" s="1"/>
  <c r="A4" i="7"/>
  <c r="A5" i="7" s="1"/>
  <c r="A4" i="6"/>
  <c r="B84" i="6" l="1"/>
  <c r="B89" i="6"/>
  <c r="B78" i="6"/>
  <c r="B91" i="6"/>
  <c r="B75" i="6"/>
  <c r="B82" i="6"/>
  <c r="B97" i="6"/>
  <c r="B92" i="6"/>
  <c r="B87" i="6"/>
  <c r="B93" i="6"/>
  <c r="B85" i="6"/>
  <c r="B77" i="6"/>
  <c r="B98" i="6"/>
  <c r="B81" i="6"/>
  <c r="B94" i="6"/>
  <c r="B76" i="6"/>
  <c r="B83" i="6"/>
  <c r="B88" i="6"/>
  <c r="B90" i="6"/>
  <c r="B86" i="6"/>
  <c r="B96" i="6"/>
  <c r="B95" i="6"/>
  <c r="B79" i="6"/>
  <c r="B80" i="6"/>
  <c r="B69" i="6"/>
  <c r="B53" i="6"/>
  <c r="B5" i="6"/>
  <c r="B66" i="6"/>
  <c r="B34" i="6"/>
  <c r="B57" i="6"/>
  <c r="B25" i="6"/>
  <c r="B46" i="6"/>
  <c r="B14" i="6"/>
  <c r="B72" i="6"/>
  <c r="B63" i="6"/>
  <c r="B47" i="6"/>
  <c r="B31" i="6"/>
  <c r="B15" i="6"/>
  <c r="B52" i="6"/>
  <c r="B32" i="6"/>
  <c r="B16" i="6"/>
  <c r="B37" i="6"/>
  <c r="B21" i="6"/>
  <c r="B58" i="6"/>
  <c r="B26" i="6"/>
  <c r="B49" i="6"/>
  <c r="B17" i="6"/>
  <c r="B70" i="6"/>
  <c r="B38" i="6"/>
  <c r="B6" i="6"/>
  <c r="B64" i="6"/>
  <c r="B59" i="6"/>
  <c r="B43" i="6"/>
  <c r="B27" i="6"/>
  <c r="B11" i="6"/>
  <c r="B48" i="6"/>
  <c r="B28" i="6"/>
  <c r="B12" i="6"/>
  <c r="B61" i="6"/>
  <c r="B45" i="6"/>
  <c r="B50" i="6"/>
  <c r="B18" i="6"/>
  <c r="B73" i="6"/>
  <c r="B41" i="6"/>
  <c r="B9" i="6"/>
  <c r="B62" i="6"/>
  <c r="B30" i="6"/>
  <c r="B56" i="6"/>
  <c r="B71" i="6"/>
  <c r="B55" i="6"/>
  <c r="B39" i="6"/>
  <c r="B23" i="6"/>
  <c r="B7" i="6"/>
  <c r="B68" i="6"/>
  <c r="B40" i="6"/>
  <c r="B24" i="6"/>
  <c r="B8" i="6"/>
  <c r="B29" i="6"/>
  <c r="B13" i="6"/>
  <c r="B74" i="6"/>
  <c r="B42" i="6"/>
  <c r="B10" i="6"/>
  <c r="B65" i="6"/>
  <c r="B33" i="6"/>
  <c r="B54" i="6"/>
  <c r="B22" i="6"/>
  <c r="B44" i="6"/>
  <c r="B67" i="6"/>
  <c r="B51" i="6"/>
  <c r="B35" i="6"/>
  <c r="B19" i="6"/>
  <c r="B60" i="6"/>
  <c r="B36" i="6"/>
  <c r="B20" i="6"/>
  <c r="B4" i="6"/>
  <c r="B71" i="7"/>
  <c r="B47" i="7"/>
  <c r="B43" i="7"/>
  <c r="B7" i="7"/>
  <c r="B38" i="7"/>
  <c r="B89" i="7"/>
  <c r="B57" i="7"/>
  <c r="B25" i="7"/>
  <c r="B66" i="7"/>
  <c r="B6" i="7"/>
  <c r="B76" i="7"/>
  <c r="B60" i="7"/>
  <c r="B44" i="7"/>
  <c r="B12" i="7"/>
  <c r="B39" i="7"/>
  <c r="B95" i="7"/>
  <c r="B31" i="7"/>
  <c r="B27" i="7"/>
  <c r="B58" i="7"/>
  <c r="B69" i="7"/>
  <c r="B37" i="7"/>
  <c r="B5" i="7"/>
  <c r="B26" i="7"/>
  <c r="B88" i="7"/>
  <c r="B72" i="7"/>
  <c r="B56" i="7"/>
  <c r="B40" i="7"/>
  <c r="B24" i="7"/>
  <c r="B8" i="7"/>
  <c r="B23" i="7"/>
  <c r="B19" i="7"/>
  <c r="B15" i="7"/>
  <c r="B75" i="7"/>
  <c r="B87" i="7"/>
  <c r="B67" i="7"/>
  <c r="B63" i="7"/>
  <c r="B59" i="7"/>
  <c r="B55" i="7"/>
  <c r="B74" i="7"/>
  <c r="B46" i="7"/>
  <c r="B10" i="7"/>
  <c r="B93" i="7"/>
  <c r="B77" i="7"/>
  <c r="B61" i="7"/>
  <c r="B45" i="7"/>
  <c r="B29" i="7"/>
  <c r="B13" i="7"/>
  <c r="B78" i="7"/>
  <c r="B42" i="7"/>
  <c r="B14" i="7"/>
  <c r="B96" i="7"/>
  <c r="B80" i="7"/>
  <c r="B64" i="7"/>
  <c r="B48" i="7"/>
  <c r="B32" i="7"/>
  <c r="B16" i="7"/>
  <c r="B51" i="7"/>
  <c r="B70" i="7"/>
  <c r="B73" i="7"/>
  <c r="B41" i="7"/>
  <c r="B9" i="7"/>
  <c r="B34" i="7"/>
  <c r="B92" i="7"/>
  <c r="B28" i="7"/>
  <c r="B35" i="7"/>
  <c r="B94" i="7"/>
  <c r="B91" i="7"/>
  <c r="B90" i="7"/>
  <c r="B30" i="7"/>
  <c r="B85" i="7"/>
  <c r="B53" i="7"/>
  <c r="B21" i="7"/>
  <c r="B62" i="7"/>
  <c r="B98" i="7"/>
  <c r="B83" i="7"/>
  <c r="B79" i="7"/>
  <c r="B11" i="7"/>
  <c r="B82" i="7"/>
  <c r="B54" i="7"/>
  <c r="B22" i="7"/>
  <c r="B97" i="7"/>
  <c r="B81" i="7"/>
  <c r="B65" i="7"/>
  <c r="B49" i="7"/>
  <c r="B33" i="7"/>
  <c r="B17" i="7"/>
  <c r="B86" i="7"/>
  <c r="B50" i="7"/>
  <c r="B18" i="7"/>
  <c r="B84" i="7"/>
  <c r="B68" i="7"/>
  <c r="B52" i="7"/>
  <c r="B36" i="7"/>
  <c r="B20" i="7"/>
  <c r="B4" i="7"/>
  <c r="B3" i="7"/>
  <c r="A5" i="6"/>
  <c r="A6" i="7"/>
  <c r="A6" i="6" l="1"/>
  <c r="A7" i="7"/>
  <c r="A7" i="6" l="1"/>
  <c r="A8" i="7"/>
  <c r="A8" i="6" l="1"/>
  <c r="A9" i="7"/>
  <c r="A9" i="6" l="1"/>
  <c r="A10" i="7"/>
  <c r="A10" i="6" l="1"/>
  <c r="A11" i="7"/>
  <c r="A11" i="6" l="1"/>
  <c r="A12" i="7"/>
  <c r="A12" i="6" l="1"/>
  <c r="A13" i="6" s="1"/>
  <c r="A13" i="7"/>
  <c r="A14" i="7" l="1"/>
  <c r="A14" i="6"/>
  <c r="A15" i="7" l="1"/>
  <c r="A15" i="6"/>
  <c r="A16" i="7" l="1"/>
  <c r="A16" i="6"/>
  <c r="A17" i="7" l="1"/>
  <c r="A17" i="6"/>
  <c r="A18" i="7" l="1"/>
  <c r="A18" i="6"/>
  <c r="A19" i="7" l="1"/>
  <c r="A19" i="6"/>
  <c r="A20" i="7" l="1"/>
  <c r="A20" i="6"/>
  <c r="A21" i="7" l="1"/>
  <c r="A21" i="6"/>
  <c r="A22" i="7" l="1"/>
  <c r="A22" i="6"/>
  <c r="A23" i="7" l="1"/>
  <c r="A23" i="6"/>
  <c r="A24" i="7" l="1"/>
  <c r="A24" i="6"/>
  <c r="A25" i="7" l="1"/>
  <c r="A25" i="6"/>
  <c r="A26" i="7" l="1"/>
  <c r="A26" i="6"/>
  <c r="A27" i="7" l="1"/>
  <c r="A27" i="6"/>
  <c r="A28" i="7" l="1"/>
  <c r="A28" i="6"/>
  <c r="A29" i="7" l="1"/>
  <c r="A29" i="6"/>
  <c r="A30" i="7" l="1"/>
  <c r="A30" i="6"/>
  <c r="A31" i="7" l="1"/>
  <c r="A31" i="6"/>
  <c r="A32" i="7" l="1"/>
  <c r="A32" i="6"/>
  <c r="A33" i="7" l="1"/>
  <c r="A33" i="6"/>
  <c r="A34" i="7" l="1"/>
  <c r="A34" i="6"/>
  <c r="A35" i="7" l="1"/>
  <c r="A35" i="6"/>
  <c r="A36" i="7" l="1"/>
  <c r="A36" i="6"/>
  <c r="A37" i="7" l="1"/>
  <c r="A37" i="6"/>
  <c r="A38" i="7" l="1"/>
  <c r="A38" i="6"/>
  <c r="A39" i="7" l="1"/>
  <c r="A39" i="6"/>
  <c r="A40" i="7" l="1"/>
  <c r="A40" i="6"/>
  <c r="A41" i="7" l="1"/>
  <c r="A41" i="6"/>
  <c r="A42" i="7" l="1"/>
  <c r="A42" i="6"/>
  <c r="A43" i="7" l="1"/>
  <c r="A43" i="6"/>
  <c r="A44" i="7" l="1"/>
  <c r="A44" i="6"/>
  <c r="A45" i="7" l="1"/>
  <c r="A45" i="6"/>
  <c r="A46" i="7" l="1"/>
  <c r="A46" i="6"/>
  <c r="A47" i="7" l="1"/>
  <c r="A47" i="6"/>
  <c r="A48" i="7" l="1"/>
  <c r="A48" i="6"/>
  <c r="A49" i="7" l="1"/>
  <c r="A49" i="6"/>
  <c r="A50" i="7" l="1"/>
  <c r="A50" i="6"/>
  <c r="A51" i="7" l="1"/>
  <c r="A51" i="6"/>
  <c r="A52" i="7" l="1"/>
  <c r="A52" i="6"/>
  <c r="A53" i="7" l="1"/>
  <c r="A53" i="6"/>
  <c r="A54" i="7" l="1"/>
  <c r="A54" i="6"/>
  <c r="A55" i="7" l="1"/>
  <c r="A55" i="6"/>
  <c r="A56" i="7" l="1"/>
  <c r="A56" i="6"/>
  <c r="A57" i="7" l="1"/>
  <c r="A57" i="6"/>
  <c r="A58" i="7" l="1"/>
  <c r="A58" i="6"/>
  <c r="A59" i="7" l="1"/>
  <c r="A59" i="6"/>
  <c r="A60" i="7" l="1"/>
  <c r="A60" i="6"/>
  <c r="A61" i="7" l="1"/>
  <c r="A61" i="6"/>
  <c r="A62" i="7" l="1"/>
  <c r="A62" i="6"/>
  <c r="A63" i="7" l="1"/>
  <c r="A63" i="6"/>
  <c r="A64" i="7" l="1"/>
  <c r="A64" i="6"/>
  <c r="A65" i="7" l="1"/>
  <c r="A65" i="6"/>
  <c r="A66" i="7" l="1"/>
  <c r="A66" i="6"/>
  <c r="A67" i="7" l="1"/>
  <c r="A67" i="6"/>
  <c r="A68" i="7" l="1"/>
  <c r="A68" i="6"/>
  <c r="A69" i="7" l="1"/>
  <c r="A69" i="6"/>
  <c r="A70" i="7" l="1"/>
  <c r="A70" i="6"/>
  <c r="A71" i="7" l="1"/>
  <c r="A71" i="6"/>
  <c r="A72" i="7" l="1"/>
  <c r="A72" i="6"/>
  <c r="A73" i="7" l="1"/>
  <c r="A73" i="6"/>
  <c r="A74" i="7" l="1"/>
  <c r="A74" i="6"/>
  <c r="A75" i="7" l="1"/>
  <c r="A75" i="6"/>
  <c r="A76" i="7" l="1"/>
  <c r="A76" i="6"/>
  <c r="A77" i="7" l="1"/>
  <c r="A77" i="6"/>
  <c r="A78" i="7" l="1"/>
  <c r="A78" i="6"/>
  <c r="A79" i="7" l="1"/>
  <c r="A79" i="6"/>
  <c r="A80" i="7" l="1"/>
  <c r="A80" i="6"/>
  <c r="A81" i="7" l="1"/>
  <c r="A81" i="6"/>
  <c r="A82" i="7" l="1"/>
  <c r="A82" i="6"/>
  <c r="A83" i="7" l="1"/>
  <c r="A83" i="6"/>
  <c r="A84" i="7" l="1"/>
  <c r="A84" i="6"/>
  <c r="A85" i="7" l="1"/>
  <c r="A85" i="6"/>
  <c r="A86" i="7" l="1"/>
  <c r="A86" i="6"/>
  <c r="A87" i="7" l="1"/>
  <c r="A87" i="6"/>
  <c r="A88" i="7" l="1"/>
  <c r="A88" i="6"/>
  <c r="A89" i="7" l="1"/>
  <c r="A89" i="6"/>
  <c r="A90" i="7" l="1"/>
  <c r="A90" i="6"/>
  <c r="A91" i="7" l="1"/>
  <c r="A91" i="6"/>
  <c r="A92" i="7" l="1"/>
  <c r="A92" i="6"/>
  <c r="A93" i="7" l="1"/>
  <c r="A93" i="6"/>
  <c r="A94" i="7" l="1"/>
  <c r="A94" i="6"/>
  <c r="A95" i="7" l="1"/>
  <c r="A95" i="6"/>
  <c r="A96" i="7" l="1"/>
  <c r="A96" i="6"/>
  <c r="A97" i="7" l="1"/>
  <c r="A97" i="6"/>
  <c r="A98" i="7" l="1"/>
  <c r="A98" i="6"/>
  <c r="A99" i="7" l="1"/>
  <c r="A99" i="6"/>
  <c r="A100" i="7" l="1"/>
  <c r="A100" i="6"/>
  <c r="A101" i="7" l="1"/>
  <c r="A101" i="6"/>
  <c r="A102" i="7" l="1"/>
  <c r="A102" i="6"/>
  <c r="A103" i="7" l="1"/>
  <c r="A103" i="6"/>
  <c r="A104" i="7" l="1"/>
  <c r="A104" i="6"/>
  <c r="A105" i="7" l="1"/>
  <c r="A105" i="6"/>
  <c r="A106" i="7" l="1"/>
  <c r="A106" i="6"/>
  <c r="A107" i="7" l="1"/>
  <c r="A107" i="6"/>
  <c r="A108" i="7" l="1"/>
  <c r="A108" i="6"/>
  <c r="A109" i="7" l="1"/>
  <c r="A109" i="6"/>
  <c r="A110" i="7" l="1"/>
  <c r="A110" i="6"/>
  <c r="A111" i="7" l="1"/>
  <c r="A111" i="6"/>
  <c r="A112" i="7" l="1"/>
  <c r="A112" i="6"/>
  <c r="A113" i="7" l="1"/>
  <c r="A113" i="6"/>
  <c r="A114" i="7" l="1"/>
  <c r="A114" i="6"/>
  <c r="A115" i="7" l="1"/>
  <c r="A115" i="6"/>
  <c r="A116" i="7" l="1"/>
  <c r="A116" i="6"/>
  <c r="A117" i="7" l="1"/>
  <c r="A117" i="6"/>
  <c r="A118" i="7" l="1"/>
  <c r="A118" i="6"/>
  <c r="A119" i="7" l="1"/>
  <c r="A119" i="6"/>
  <c r="A120" i="7" l="1"/>
  <c r="A120" i="6"/>
  <c r="A121" i="7" l="1"/>
  <c r="A121" i="6"/>
  <c r="A122" i="7" l="1"/>
  <c r="A122" i="6"/>
  <c r="A123" i="7" l="1"/>
  <c r="A123" i="6"/>
  <c r="A124" i="7" l="1"/>
  <c r="A124" i="6"/>
  <c r="A125" i="7" l="1"/>
  <c r="A125" i="6"/>
  <c r="A126" i="7" l="1"/>
  <c r="A126" i="6"/>
  <c r="A127" i="7" l="1"/>
  <c r="A127" i="6"/>
  <c r="A4" i="5"/>
  <c r="A5" i="5" s="1"/>
  <c r="A6" i="5" s="1"/>
  <c r="A15" i="4"/>
  <c r="A16" i="4" s="1"/>
  <c r="B3" i="4"/>
  <c r="A3" i="4"/>
  <c r="A128" i="7" l="1"/>
  <c r="A128" i="6"/>
  <c r="A7" i="5"/>
  <c r="A17" i="4"/>
  <c r="A129" i="7" l="1"/>
  <c r="A129" i="6"/>
  <c r="A8" i="5"/>
  <c r="A18" i="4"/>
  <c r="A130" i="7" l="1"/>
  <c r="A130" i="6"/>
  <c r="A9" i="5"/>
  <c r="A19" i="4"/>
  <c r="A131" i="7" l="1"/>
  <c r="A131" i="6"/>
  <c r="C15" i="2"/>
  <c r="F18" i="2"/>
  <c r="F22" i="2" s="1"/>
  <c r="D3" i="5"/>
  <c r="F8" i="5"/>
  <c r="F4" i="5"/>
  <c r="F7" i="5"/>
  <c r="F3" i="5"/>
  <c r="F5" i="5"/>
  <c r="F6" i="5"/>
  <c r="F9" i="5"/>
  <c r="D14" i="4"/>
  <c r="E14" i="4" s="1"/>
  <c r="A10" i="5"/>
  <c r="F10" i="5" s="1"/>
  <c r="F18" i="4"/>
  <c r="F19" i="4"/>
  <c r="F17" i="4"/>
  <c r="F15" i="4"/>
  <c r="F16" i="4"/>
  <c r="F14" i="4"/>
  <c r="A20" i="4"/>
  <c r="F20" i="4" s="1"/>
  <c r="B243" i="6"/>
  <c r="D98" i="7" l="1"/>
  <c r="C43" i="7"/>
  <c r="C9" i="7"/>
  <c r="C12" i="7"/>
  <c r="C27" i="7"/>
  <c r="C26" i="7"/>
  <c r="C29" i="7"/>
  <c r="C47" i="7"/>
  <c r="C23" i="7"/>
  <c r="C42" i="7"/>
  <c r="C10" i="7"/>
  <c r="C45" i="7"/>
  <c r="C13" i="7"/>
  <c r="C56" i="7"/>
  <c r="C24" i="7"/>
  <c r="C51" i="7"/>
  <c r="C58" i="7"/>
  <c r="C61" i="7"/>
  <c r="C40" i="7"/>
  <c r="C8" i="7"/>
  <c r="C31" i="7"/>
  <c r="C39" i="7"/>
  <c r="C35" i="7"/>
  <c r="C46" i="7"/>
  <c r="C14" i="7"/>
  <c r="C57" i="7"/>
  <c r="C25" i="7"/>
  <c r="C60" i="7"/>
  <c r="C28" i="7"/>
  <c r="C15" i="7"/>
  <c r="C59" i="7"/>
  <c r="C55" i="7"/>
  <c r="C50" i="7"/>
  <c r="C34" i="7"/>
  <c r="C18" i="7"/>
  <c r="C49" i="7"/>
  <c r="C33" i="7"/>
  <c r="C17" i="7"/>
  <c r="C48" i="7"/>
  <c r="C32" i="7"/>
  <c r="C16" i="7"/>
  <c r="C11" i="7"/>
  <c r="C7" i="7"/>
  <c r="C19" i="7"/>
  <c r="C54" i="7"/>
  <c r="C38" i="7"/>
  <c r="C22" i="7"/>
  <c r="C6" i="7"/>
  <c r="C53" i="7"/>
  <c r="C37" i="7"/>
  <c r="C21" i="7"/>
  <c r="C5" i="7"/>
  <c r="C52" i="7"/>
  <c r="C36" i="7"/>
  <c r="C20" i="7"/>
  <c r="C4" i="7"/>
  <c r="D3" i="7"/>
  <c r="C44" i="7"/>
  <c r="C62" i="7"/>
  <c r="C41" i="7"/>
  <c r="C30" i="7"/>
  <c r="A132" i="7"/>
  <c r="A132" i="6"/>
  <c r="B254" i="4"/>
  <c r="B16" i="4"/>
  <c r="B9" i="5"/>
  <c r="B6" i="5"/>
  <c r="B5" i="5"/>
  <c r="B10" i="5"/>
  <c r="B17" i="4"/>
  <c r="B18" i="4"/>
  <c r="B19" i="4"/>
  <c r="B3" i="5"/>
  <c r="B4" i="5"/>
  <c r="B14" i="4"/>
  <c r="B15" i="4"/>
  <c r="B7" i="5"/>
  <c r="B8" i="5"/>
  <c r="B243" i="5"/>
  <c r="A11" i="5"/>
  <c r="F11" i="5" s="1"/>
  <c r="E3" i="5"/>
  <c r="G3" i="5" s="1"/>
  <c r="D4" i="5" s="1"/>
  <c r="B20" i="4"/>
  <c r="G14" i="4"/>
  <c r="A21" i="4"/>
  <c r="E18" i="2"/>
  <c r="E22" i="2" s="1"/>
  <c r="C19" i="2"/>
  <c r="D19" i="2"/>
  <c r="C3" i="7" l="1"/>
  <c r="C15" i="4"/>
  <c r="C14" i="4"/>
  <c r="C20" i="4"/>
  <c r="C17" i="4"/>
  <c r="D52" i="7"/>
  <c r="D26" i="7"/>
  <c r="D4" i="7"/>
  <c r="D58" i="7"/>
  <c r="D42" i="7"/>
  <c r="D60" i="7"/>
  <c r="D13" i="7"/>
  <c r="D10" i="7"/>
  <c r="D20" i="7"/>
  <c r="D6" i="7"/>
  <c r="D31" i="7"/>
  <c r="D54" i="7"/>
  <c r="D61" i="7"/>
  <c r="D19" i="7"/>
  <c r="C3" i="6"/>
  <c r="D36" i="7"/>
  <c r="D62" i="7"/>
  <c r="D15" i="7"/>
  <c r="D50" i="7"/>
  <c r="D14" i="7"/>
  <c r="D12" i="7"/>
  <c r="D44" i="7"/>
  <c r="D18" i="7"/>
  <c r="D56" i="7"/>
  <c r="D5" i="7"/>
  <c r="D34" i="7"/>
  <c r="D37" i="7"/>
  <c r="D17" i="7"/>
  <c r="D21" i="7"/>
  <c r="D41" i="7"/>
  <c r="D29" i="7"/>
  <c r="D47" i="7"/>
  <c r="D24" i="7"/>
  <c r="D46" i="7"/>
  <c r="D35" i="7"/>
  <c r="D33" i="7"/>
  <c r="D51" i="7"/>
  <c r="D28" i="7"/>
  <c r="D7" i="7"/>
  <c r="D43" i="7"/>
  <c r="D23" i="7"/>
  <c r="D22" i="7"/>
  <c r="D49" i="7"/>
  <c r="D39" i="7"/>
  <c r="D48" i="7"/>
  <c r="D57" i="7"/>
  <c r="D27" i="7"/>
  <c r="D16" i="7"/>
  <c r="D30" i="7"/>
  <c r="D8" i="7"/>
  <c r="D40" i="7"/>
  <c r="D38" i="7"/>
  <c r="D9" i="7"/>
  <c r="D25" i="7"/>
  <c r="D55" i="7"/>
  <c r="D11" i="7"/>
  <c r="D45" i="7"/>
  <c r="D53" i="7"/>
  <c r="D59" i="7"/>
  <c r="D32" i="7"/>
  <c r="A133" i="7"/>
  <c r="C4" i="6"/>
  <c r="C18" i="6"/>
  <c r="C15" i="6"/>
  <c r="C25" i="6"/>
  <c r="C8" i="6"/>
  <c r="C6" i="6"/>
  <c r="C21" i="6"/>
  <c r="C11" i="6"/>
  <c r="C17" i="6"/>
  <c r="C14" i="6"/>
  <c r="C20" i="6"/>
  <c r="C9" i="6"/>
  <c r="C24" i="6"/>
  <c r="C5" i="6"/>
  <c r="C26" i="6"/>
  <c r="C13" i="6"/>
  <c r="C16" i="6"/>
  <c r="C7" i="6"/>
  <c r="C22" i="6"/>
  <c r="A133" i="6"/>
  <c r="C12" i="6"/>
  <c r="C10" i="6"/>
  <c r="C19" i="6"/>
  <c r="C23" i="6"/>
  <c r="C5" i="5"/>
  <c r="C8" i="5"/>
  <c r="C4" i="5"/>
  <c r="C9" i="5"/>
  <c r="C6" i="5"/>
  <c r="C7" i="5"/>
  <c r="C10" i="5"/>
  <c r="C3" i="5"/>
  <c r="C19" i="4"/>
  <c r="C18" i="4"/>
  <c r="C16" i="4"/>
  <c r="B11" i="5"/>
  <c r="D15" i="4"/>
  <c r="E15" i="4" s="1"/>
  <c r="G15" i="4" s="1"/>
  <c r="E4" i="5"/>
  <c r="G4" i="5" s="1"/>
  <c r="D5" i="5" s="1"/>
  <c r="A12" i="5"/>
  <c r="B21" i="4"/>
  <c r="F21" i="4"/>
  <c r="A22" i="4"/>
  <c r="C21" i="4" l="1"/>
  <c r="A134" i="7"/>
  <c r="A134" i="6"/>
  <c r="C11" i="5"/>
  <c r="F12" i="5"/>
  <c r="B12" i="5"/>
  <c r="D16" i="4"/>
  <c r="E16" i="4" s="1"/>
  <c r="G16" i="4" s="1"/>
  <c r="E5" i="5"/>
  <c r="G5" i="5" s="1"/>
  <c r="D6" i="5" s="1"/>
  <c r="A13" i="5"/>
  <c r="B22" i="4"/>
  <c r="F22" i="4"/>
  <c r="A23" i="4"/>
  <c r="C22" i="4" l="1"/>
  <c r="A135" i="7"/>
  <c r="A135" i="6"/>
  <c r="C12" i="5"/>
  <c r="F13" i="5"/>
  <c r="B13" i="5"/>
  <c r="D17" i="4"/>
  <c r="E17" i="4" s="1"/>
  <c r="G17" i="4" s="1"/>
  <c r="E6" i="5"/>
  <c r="G6" i="5" s="1"/>
  <c r="D7" i="5" s="1"/>
  <c r="A14" i="5"/>
  <c r="B23" i="4"/>
  <c r="F23" i="4"/>
  <c r="A24" i="4"/>
  <c r="C23" i="4" l="1"/>
  <c r="A136" i="7"/>
  <c r="A136" i="6"/>
  <c r="C13" i="5"/>
  <c r="F14" i="5"/>
  <c r="B14" i="5"/>
  <c r="D18" i="4"/>
  <c r="E18" i="4" s="1"/>
  <c r="G18" i="4" s="1"/>
  <c r="E7" i="5"/>
  <c r="G7" i="5" s="1"/>
  <c r="D8" i="5" s="1"/>
  <c r="A15" i="5"/>
  <c r="B24" i="4"/>
  <c r="F24" i="4"/>
  <c r="A25" i="4"/>
  <c r="C24" i="4" l="1"/>
  <c r="A137" i="7"/>
  <c r="A137" i="6"/>
  <c r="C14" i="5"/>
  <c r="D19" i="4"/>
  <c r="E19" i="4" s="1"/>
  <c r="G19" i="4" s="1"/>
  <c r="E8" i="5"/>
  <c r="G8" i="5" s="1"/>
  <c r="D9" i="5" s="1"/>
  <c r="A16" i="5"/>
  <c r="B25" i="4"/>
  <c r="F25" i="4"/>
  <c r="A26" i="4"/>
  <c r="C25" i="4" l="1"/>
  <c r="A138" i="7"/>
  <c r="A138" i="6"/>
  <c r="D20" i="4"/>
  <c r="E20" i="4" s="1"/>
  <c r="G20" i="4" s="1"/>
  <c r="E9" i="5"/>
  <c r="G9" i="5" s="1"/>
  <c r="A17" i="5"/>
  <c r="A27" i="4"/>
  <c r="A139" i="7" l="1"/>
  <c r="A139" i="6"/>
  <c r="D21" i="4"/>
  <c r="E21" i="4" s="1"/>
  <c r="G21" i="4" s="1"/>
  <c r="D10" i="5"/>
  <c r="E10" i="5" s="1"/>
  <c r="G10" i="5" s="1"/>
  <c r="A18" i="5"/>
  <c r="A28" i="4"/>
  <c r="A140" i="7" l="1"/>
  <c r="A140" i="6"/>
  <c r="D22" i="4"/>
  <c r="E22" i="4" s="1"/>
  <c r="G22" i="4" s="1"/>
  <c r="D11" i="5"/>
  <c r="E11" i="5" s="1"/>
  <c r="G11" i="5" s="1"/>
  <c r="A19" i="5"/>
  <c r="A29" i="4"/>
  <c r="A141" i="7" l="1"/>
  <c r="A141" i="6"/>
  <c r="D23" i="4"/>
  <c r="E23" i="4" s="1"/>
  <c r="G23" i="4" s="1"/>
  <c r="D12" i="5"/>
  <c r="E12" i="5" s="1"/>
  <c r="G12" i="5" s="1"/>
  <c r="A20" i="5"/>
  <c r="A30" i="4"/>
  <c r="A142" i="7" l="1"/>
  <c r="A142" i="6"/>
  <c r="D24" i="4"/>
  <c r="E24" i="4" s="1"/>
  <c r="G24" i="4" s="1"/>
  <c r="D13" i="5"/>
  <c r="E13" i="5" s="1"/>
  <c r="G13" i="5" s="1"/>
  <c r="A21" i="5"/>
  <c r="A31" i="4"/>
  <c r="A143" i="7" l="1"/>
  <c r="A143" i="6"/>
  <c r="D25" i="4"/>
  <c r="E25" i="4" s="1"/>
  <c r="G25" i="4" s="1"/>
  <c r="D14" i="5"/>
  <c r="E14" i="5" s="1"/>
  <c r="G14" i="5" s="1"/>
  <c r="A22" i="5"/>
  <c r="A32" i="4"/>
  <c r="A144" i="7" l="1"/>
  <c r="A144" i="6"/>
  <c r="D15" i="5"/>
  <c r="E15" i="5" s="1"/>
  <c r="D26" i="4"/>
  <c r="E26" i="4" s="1"/>
  <c r="A23" i="5"/>
  <c r="A33" i="4"/>
  <c r="A145" i="7" l="1"/>
  <c r="A145" i="6"/>
  <c r="F15" i="5"/>
  <c r="G15" i="5" s="1"/>
  <c r="D16" i="5" s="1"/>
  <c r="E16" i="5" s="1"/>
  <c r="B15" i="5"/>
  <c r="C15" i="5" s="1"/>
  <c r="F26" i="4"/>
  <c r="G26" i="4" s="1"/>
  <c r="D27" i="4" s="1"/>
  <c r="E27" i="4" s="1"/>
  <c r="B26" i="4"/>
  <c r="A24" i="5"/>
  <c r="A34" i="4"/>
  <c r="C26" i="4" l="1"/>
  <c r="A146" i="7"/>
  <c r="A146" i="6"/>
  <c r="F27" i="4"/>
  <c r="G27" i="4" s="1"/>
  <c r="D28" i="4" s="1"/>
  <c r="E28" i="4" s="1"/>
  <c r="B27" i="4"/>
  <c r="F16" i="5"/>
  <c r="G16" i="5" s="1"/>
  <c r="D17" i="5" s="1"/>
  <c r="E17" i="5" s="1"/>
  <c r="B16" i="5"/>
  <c r="C16" i="5" s="1"/>
  <c r="A25" i="5"/>
  <c r="A35" i="4"/>
  <c r="C27" i="4" l="1"/>
  <c r="A147" i="7"/>
  <c r="A147" i="6"/>
  <c r="B28" i="4"/>
  <c r="F28" i="4"/>
  <c r="G28" i="4" s="1"/>
  <c r="D29" i="4" s="1"/>
  <c r="E29" i="4" s="1"/>
  <c r="F17" i="5"/>
  <c r="G17" i="5" s="1"/>
  <c r="D18" i="5" s="1"/>
  <c r="E18" i="5" s="1"/>
  <c r="B17" i="5"/>
  <c r="C17" i="5" s="1"/>
  <c r="A26" i="5"/>
  <c r="A36" i="4"/>
  <c r="C28" i="4" l="1"/>
  <c r="A148" i="7"/>
  <c r="A148" i="6"/>
  <c r="F29" i="4"/>
  <c r="G29" i="4" s="1"/>
  <c r="D30" i="4" s="1"/>
  <c r="E30" i="4" s="1"/>
  <c r="B29" i="4"/>
  <c r="F18" i="5"/>
  <c r="G18" i="5" s="1"/>
  <c r="D19" i="5" s="1"/>
  <c r="E19" i="5" s="1"/>
  <c r="B18" i="5"/>
  <c r="C18" i="5" s="1"/>
  <c r="A27" i="5"/>
  <c r="A37" i="4"/>
  <c r="C29" i="4" l="1"/>
  <c r="A149" i="7"/>
  <c r="A149" i="6"/>
  <c r="F30" i="4"/>
  <c r="G30" i="4" s="1"/>
  <c r="D31" i="4" s="1"/>
  <c r="E31" i="4" s="1"/>
  <c r="B30" i="4"/>
  <c r="F19" i="5"/>
  <c r="G19" i="5" s="1"/>
  <c r="D20" i="5" s="1"/>
  <c r="E20" i="5" s="1"/>
  <c r="B19" i="5"/>
  <c r="C19" i="5" s="1"/>
  <c r="A28" i="5"/>
  <c r="A38" i="4"/>
  <c r="C30" i="4" l="1"/>
  <c r="A150" i="7"/>
  <c r="A150" i="6"/>
  <c r="F20" i="5"/>
  <c r="G20" i="5" s="1"/>
  <c r="D21" i="5" s="1"/>
  <c r="E21" i="5" s="1"/>
  <c r="B20" i="5"/>
  <c r="C20" i="5" s="1"/>
  <c r="B31" i="4"/>
  <c r="F31" i="4"/>
  <c r="G31" i="4" s="1"/>
  <c r="D32" i="4" s="1"/>
  <c r="E32" i="4" s="1"/>
  <c r="A29" i="5"/>
  <c r="A39" i="4"/>
  <c r="C31" i="4" l="1"/>
  <c r="A151" i="7"/>
  <c r="A151" i="6"/>
  <c r="F32" i="4"/>
  <c r="G32" i="4" s="1"/>
  <c r="D33" i="4" s="1"/>
  <c r="E33" i="4" s="1"/>
  <c r="B32" i="4"/>
  <c r="F21" i="5"/>
  <c r="G21" i="5" s="1"/>
  <c r="D22" i="5" s="1"/>
  <c r="E22" i="5" s="1"/>
  <c r="B21" i="5"/>
  <c r="C21" i="5" s="1"/>
  <c r="A30" i="5"/>
  <c r="A40" i="4"/>
  <c r="C32" i="4" l="1"/>
  <c r="A152" i="7"/>
  <c r="A152" i="6"/>
  <c r="F22" i="5"/>
  <c r="G22" i="5" s="1"/>
  <c r="D23" i="5" s="1"/>
  <c r="E23" i="5" s="1"/>
  <c r="B22" i="5"/>
  <c r="C22" i="5" s="1"/>
  <c r="B33" i="4"/>
  <c r="F33" i="4"/>
  <c r="G33" i="4" s="1"/>
  <c r="D34" i="4" s="1"/>
  <c r="E34" i="4" s="1"/>
  <c r="A31" i="5"/>
  <c r="A41" i="4"/>
  <c r="C33" i="4" l="1"/>
  <c r="A153" i="7"/>
  <c r="A153" i="6"/>
  <c r="B34" i="4"/>
  <c r="F34" i="4"/>
  <c r="G34" i="4" s="1"/>
  <c r="D35" i="4" s="1"/>
  <c r="E35" i="4" s="1"/>
  <c r="F23" i="5"/>
  <c r="G23" i="5" s="1"/>
  <c r="D24" i="5" s="1"/>
  <c r="E24" i="5" s="1"/>
  <c r="B23" i="5"/>
  <c r="C23" i="5" s="1"/>
  <c r="A32" i="5"/>
  <c r="A42" i="4"/>
  <c r="C34" i="4" l="1"/>
  <c r="A154" i="7"/>
  <c r="A154" i="6"/>
  <c r="B35" i="4"/>
  <c r="F35" i="4"/>
  <c r="G35" i="4" s="1"/>
  <c r="D36" i="4" s="1"/>
  <c r="E36" i="4" s="1"/>
  <c r="F24" i="5"/>
  <c r="G24" i="5" s="1"/>
  <c r="D25" i="5" s="1"/>
  <c r="E25" i="5" s="1"/>
  <c r="B24" i="5"/>
  <c r="C24" i="5" s="1"/>
  <c r="A33" i="5"/>
  <c r="A43" i="4"/>
  <c r="C35" i="4" l="1"/>
  <c r="A155" i="7"/>
  <c r="A155" i="6"/>
  <c r="B36" i="4"/>
  <c r="F36" i="4"/>
  <c r="G36" i="4" s="1"/>
  <c r="D37" i="4" s="1"/>
  <c r="E37" i="4" s="1"/>
  <c r="F25" i="5"/>
  <c r="G25" i="5" s="1"/>
  <c r="D26" i="5" s="1"/>
  <c r="E26" i="5" s="1"/>
  <c r="B25" i="5"/>
  <c r="C25" i="5" s="1"/>
  <c r="A34" i="5"/>
  <c r="A44" i="4"/>
  <c r="C36" i="4" l="1"/>
  <c r="A156" i="7"/>
  <c r="A156" i="6"/>
  <c r="F26" i="5"/>
  <c r="G26" i="5" s="1"/>
  <c r="D27" i="5" s="1"/>
  <c r="E27" i="5" s="1"/>
  <c r="B26" i="5"/>
  <c r="C26" i="5" s="1"/>
  <c r="B37" i="4"/>
  <c r="F37" i="4"/>
  <c r="G37" i="4" s="1"/>
  <c r="D38" i="4" s="1"/>
  <c r="A35" i="5"/>
  <c r="A45" i="4"/>
  <c r="C37" i="4" l="1"/>
  <c r="A157" i="7"/>
  <c r="A157" i="6"/>
  <c r="E38" i="4"/>
  <c r="F38" i="4" s="1"/>
  <c r="F27" i="5"/>
  <c r="G27" i="5" s="1"/>
  <c r="D28" i="5" s="1"/>
  <c r="E28" i="5" s="1"/>
  <c r="B27" i="5"/>
  <c r="C27" i="5" s="1"/>
  <c r="A36" i="5"/>
  <c r="A46" i="4"/>
  <c r="A158" i="7" l="1"/>
  <c r="B38" i="4"/>
  <c r="A158" i="6"/>
  <c r="G38" i="4"/>
  <c r="D39" i="4" s="1"/>
  <c r="E39" i="4" s="1"/>
  <c r="F39" i="4" s="1"/>
  <c r="F28" i="5"/>
  <c r="G28" i="5" s="1"/>
  <c r="D29" i="5" s="1"/>
  <c r="E29" i="5" s="1"/>
  <c r="B28" i="5"/>
  <c r="C28" i="5" s="1"/>
  <c r="A37" i="5"/>
  <c r="A47" i="4"/>
  <c r="C38" i="4" l="1"/>
  <c r="B39" i="4"/>
  <c r="A159" i="7"/>
  <c r="A159" i="6"/>
  <c r="G39" i="4"/>
  <c r="D40" i="4" s="1"/>
  <c r="E40" i="4" s="1"/>
  <c r="B40" i="4" s="1"/>
  <c r="F29" i="5"/>
  <c r="G29" i="5" s="1"/>
  <c r="D30" i="5" s="1"/>
  <c r="E30" i="5" s="1"/>
  <c r="B29" i="5"/>
  <c r="C29" i="5" s="1"/>
  <c r="A38" i="5"/>
  <c r="A48" i="4"/>
  <c r="C40" i="4" l="1"/>
  <c r="C39" i="4"/>
  <c r="A160" i="7"/>
  <c r="A160" i="6"/>
  <c r="F40" i="4"/>
  <c r="G40" i="4" s="1"/>
  <c r="D41" i="4" s="1"/>
  <c r="E41" i="4" s="1"/>
  <c r="B41" i="4" s="1"/>
  <c r="F30" i="5"/>
  <c r="G30" i="5" s="1"/>
  <c r="D31" i="5" s="1"/>
  <c r="E31" i="5" s="1"/>
  <c r="B30" i="5"/>
  <c r="C30" i="5" s="1"/>
  <c r="A39" i="5"/>
  <c r="A49" i="4"/>
  <c r="C41" i="4" l="1"/>
  <c r="A161" i="7"/>
  <c r="A161" i="6"/>
  <c r="F41" i="4"/>
  <c r="G41" i="4" s="1"/>
  <c r="D42" i="4" s="1"/>
  <c r="E42" i="4" s="1"/>
  <c r="F31" i="5"/>
  <c r="G31" i="5" s="1"/>
  <c r="D32" i="5" s="1"/>
  <c r="E32" i="5" s="1"/>
  <c r="B31" i="5"/>
  <c r="C31" i="5" s="1"/>
  <c r="A40" i="5"/>
  <c r="A50" i="4"/>
  <c r="A162" i="7" l="1"/>
  <c r="A162" i="6"/>
  <c r="B42" i="4"/>
  <c r="F42" i="4"/>
  <c r="G42" i="4" s="1"/>
  <c r="D43" i="4" s="1"/>
  <c r="E43" i="4" s="1"/>
  <c r="F43" i="4" s="1"/>
  <c r="B32" i="5"/>
  <c r="C32" i="5" s="1"/>
  <c r="F32" i="5"/>
  <c r="G32" i="5" s="1"/>
  <c r="D33" i="5" s="1"/>
  <c r="E33" i="5" s="1"/>
  <c r="A41" i="5"/>
  <c r="A51" i="4"/>
  <c r="C42" i="4" l="1"/>
  <c r="A163" i="7"/>
  <c r="B43" i="4"/>
  <c r="A163" i="6"/>
  <c r="G43" i="4"/>
  <c r="D44" i="4" s="1"/>
  <c r="E44" i="4" s="1"/>
  <c r="F44" i="4" s="1"/>
  <c r="F33" i="5"/>
  <c r="G33" i="5" s="1"/>
  <c r="D34" i="5" s="1"/>
  <c r="E34" i="5" s="1"/>
  <c r="B33" i="5"/>
  <c r="C33" i="5" s="1"/>
  <c r="A42" i="5"/>
  <c r="A52" i="4"/>
  <c r="C43" i="4" l="1"/>
  <c r="A164" i="7"/>
  <c r="B44" i="4"/>
  <c r="A164" i="6"/>
  <c r="G44" i="4"/>
  <c r="D45" i="4" s="1"/>
  <c r="E45" i="4" s="1"/>
  <c r="B45" i="4" s="1"/>
  <c r="F34" i="5"/>
  <c r="G34" i="5" s="1"/>
  <c r="D35" i="5" s="1"/>
  <c r="E35" i="5" s="1"/>
  <c r="B34" i="5"/>
  <c r="C34" i="5" s="1"/>
  <c r="A43" i="5"/>
  <c r="A53" i="4"/>
  <c r="F45" i="4" l="1"/>
  <c r="G45" i="4" s="1"/>
  <c r="D46" i="4" s="1"/>
  <c r="E46" i="4" s="1"/>
  <c r="F46" i="4" s="1"/>
  <c r="C45" i="4"/>
  <c r="C44" i="4"/>
  <c r="A165" i="7"/>
  <c r="A165" i="6"/>
  <c r="F35" i="5"/>
  <c r="G35" i="5" s="1"/>
  <c r="D36" i="5" s="1"/>
  <c r="E36" i="5" s="1"/>
  <c r="B35" i="5"/>
  <c r="C35" i="5" s="1"/>
  <c r="A44" i="5"/>
  <c r="A54" i="4"/>
  <c r="B46" i="4" l="1"/>
  <c r="A166" i="7"/>
  <c r="A166" i="6"/>
  <c r="G46" i="4"/>
  <c r="D47" i="4" s="1"/>
  <c r="E47" i="4" s="1"/>
  <c r="F47" i="4" s="1"/>
  <c r="B36" i="5"/>
  <c r="C36" i="5" s="1"/>
  <c r="F36" i="5"/>
  <c r="G36" i="5" s="1"/>
  <c r="D37" i="5" s="1"/>
  <c r="E37" i="5" s="1"/>
  <c r="A45" i="5"/>
  <c r="A55" i="4"/>
  <c r="C46" i="4" l="1"/>
  <c r="B47" i="4"/>
  <c r="A167" i="7"/>
  <c r="A167" i="6"/>
  <c r="G47" i="4"/>
  <c r="D48" i="4" s="1"/>
  <c r="E48" i="4" s="1"/>
  <c r="B48" i="4" s="1"/>
  <c r="F37" i="5"/>
  <c r="G37" i="5" s="1"/>
  <c r="D38" i="5" s="1"/>
  <c r="E38" i="5" s="1"/>
  <c r="B37" i="5"/>
  <c r="C37" i="5" s="1"/>
  <c r="A46" i="5"/>
  <c r="A56" i="4"/>
  <c r="C47" i="4" l="1"/>
  <c r="C48" i="4"/>
  <c r="A168" i="7"/>
  <c r="A168" i="6"/>
  <c r="F48" i="4"/>
  <c r="G48" i="4" s="1"/>
  <c r="D49" i="4" s="1"/>
  <c r="E49" i="4" s="1"/>
  <c r="F49" i="4" s="1"/>
  <c r="G49" i="4" s="1"/>
  <c r="D50" i="4" s="1"/>
  <c r="E50" i="4" s="1"/>
  <c r="F38" i="5"/>
  <c r="G38" i="5" s="1"/>
  <c r="D39" i="5" s="1"/>
  <c r="E39" i="5" s="1"/>
  <c r="B38" i="5"/>
  <c r="C38" i="5" s="1"/>
  <c r="A47" i="5"/>
  <c r="A57" i="4"/>
  <c r="B49" i="4" l="1"/>
  <c r="A169" i="7"/>
  <c r="C27" i="6"/>
  <c r="A169" i="6"/>
  <c r="F39" i="5"/>
  <c r="G39" i="5" s="1"/>
  <c r="D40" i="5" s="1"/>
  <c r="E40" i="5" s="1"/>
  <c r="B39" i="5"/>
  <c r="C39" i="5" s="1"/>
  <c r="B50" i="4"/>
  <c r="F50" i="4"/>
  <c r="G50" i="4" s="1"/>
  <c r="D51" i="4" s="1"/>
  <c r="E51" i="4" s="1"/>
  <c r="A48" i="5"/>
  <c r="A58" i="4"/>
  <c r="C50" i="4" l="1"/>
  <c r="C49" i="4"/>
  <c r="A170" i="7"/>
  <c r="A170" i="6"/>
  <c r="B51" i="4"/>
  <c r="F51" i="4"/>
  <c r="G51" i="4" s="1"/>
  <c r="D52" i="4" s="1"/>
  <c r="E52" i="4" s="1"/>
  <c r="F40" i="5"/>
  <c r="G40" i="5" s="1"/>
  <c r="D41" i="5" s="1"/>
  <c r="E41" i="5" s="1"/>
  <c r="B40" i="5"/>
  <c r="C40" i="5" s="1"/>
  <c r="A49" i="5"/>
  <c r="A59" i="4"/>
  <c r="C51" i="4" l="1"/>
  <c r="A171" i="7"/>
  <c r="C28" i="6"/>
  <c r="A171" i="6"/>
  <c r="F41" i="5"/>
  <c r="G41" i="5" s="1"/>
  <c r="D42" i="5" s="1"/>
  <c r="E42" i="5" s="1"/>
  <c r="B41" i="5"/>
  <c r="C41" i="5" s="1"/>
  <c r="B52" i="4"/>
  <c r="F52" i="4"/>
  <c r="G52" i="4" s="1"/>
  <c r="D53" i="4" s="1"/>
  <c r="E53" i="4" s="1"/>
  <c r="A50" i="5"/>
  <c r="A60" i="4"/>
  <c r="C52" i="4" l="1"/>
  <c r="A172" i="7"/>
  <c r="A172" i="6"/>
  <c r="B53" i="4"/>
  <c r="F53" i="4"/>
  <c r="G53" i="4" s="1"/>
  <c r="D54" i="4" s="1"/>
  <c r="E54" i="4" s="1"/>
  <c r="B42" i="5"/>
  <c r="C42" i="5" s="1"/>
  <c r="F42" i="5"/>
  <c r="G42" i="5" s="1"/>
  <c r="D43" i="5" s="1"/>
  <c r="E43" i="5" s="1"/>
  <c r="A51" i="5"/>
  <c r="A61" i="4"/>
  <c r="C53" i="4" l="1"/>
  <c r="A173" i="7"/>
  <c r="C29" i="6"/>
  <c r="A173" i="6"/>
  <c r="F43" i="5"/>
  <c r="G43" i="5" s="1"/>
  <c r="D44" i="5" s="1"/>
  <c r="E44" i="5" s="1"/>
  <c r="B43" i="5"/>
  <c r="C43" i="5" s="1"/>
  <c r="B54" i="4"/>
  <c r="F54" i="4"/>
  <c r="G54" i="4" s="1"/>
  <c r="D55" i="4" s="1"/>
  <c r="E55" i="4" s="1"/>
  <c r="A52" i="5"/>
  <c r="A62" i="4"/>
  <c r="C54" i="4" l="1"/>
  <c r="A174" i="7"/>
  <c r="A174" i="6"/>
  <c r="B55" i="4"/>
  <c r="F55" i="4"/>
  <c r="G55" i="4" s="1"/>
  <c r="D56" i="4" s="1"/>
  <c r="E56" i="4" s="1"/>
  <c r="F44" i="5"/>
  <c r="G44" i="5" s="1"/>
  <c r="D45" i="5" s="1"/>
  <c r="E45" i="5" s="1"/>
  <c r="B44" i="5"/>
  <c r="C44" i="5" s="1"/>
  <c r="A53" i="5"/>
  <c r="A63" i="4"/>
  <c r="C55" i="4" l="1"/>
  <c r="A175" i="7"/>
  <c r="C30" i="6"/>
  <c r="A175" i="6"/>
  <c r="F45" i="5"/>
  <c r="G45" i="5" s="1"/>
  <c r="D46" i="5" s="1"/>
  <c r="E46" i="5" s="1"/>
  <c r="B45" i="5"/>
  <c r="C45" i="5" s="1"/>
  <c r="F56" i="4"/>
  <c r="G56" i="4" s="1"/>
  <c r="D57" i="4" s="1"/>
  <c r="E57" i="4" s="1"/>
  <c r="B56" i="4"/>
  <c r="A54" i="5"/>
  <c r="A64" i="4"/>
  <c r="C56" i="4" l="1"/>
  <c r="A176" i="7"/>
  <c r="A176" i="6"/>
  <c r="B57" i="4"/>
  <c r="F57" i="4"/>
  <c r="G57" i="4" s="1"/>
  <c r="D58" i="4" s="1"/>
  <c r="E58" i="4" s="1"/>
  <c r="F46" i="5"/>
  <c r="G46" i="5" s="1"/>
  <c r="D47" i="5" s="1"/>
  <c r="E47" i="5" s="1"/>
  <c r="B46" i="5"/>
  <c r="C46" i="5" s="1"/>
  <c r="A55" i="5"/>
  <c r="A65" i="4"/>
  <c r="C57" i="4" l="1"/>
  <c r="A177" i="7"/>
  <c r="C31" i="6"/>
  <c r="A177" i="6"/>
  <c r="F47" i="5"/>
  <c r="G47" i="5" s="1"/>
  <c r="D48" i="5" s="1"/>
  <c r="E48" i="5" s="1"/>
  <c r="B47" i="5"/>
  <c r="C47" i="5" s="1"/>
  <c r="B58" i="4"/>
  <c r="F58" i="4"/>
  <c r="G58" i="4" s="1"/>
  <c r="D59" i="4" s="1"/>
  <c r="E59" i="4" s="1"/>
  <c r="A56" i="5"/>
  <c r="A66" i="4"/>
  <c r="C58" i="4" l="1"/>
  <c r="A178" i="7"/>
  <c r="A178" i="6"/>
  <c r="B59" i="4"/>
  <c r="F59" i="4"/>
  <c r="G59" i="4" s="1"/>
  <c r="D60" i="4" s="1"/>
  <c r="E60" i="4" s="1"/>
  <c r="F48" i="5"/>
  <c r="G48" i="5" s="1"/>
  <c r="D49" i="5" s="1"/>
  <c r="E49" i="5" s="1"/>
  <c r="B48" i="5"/>
  <c r="C48" i="5" s="1"/>
  <c r="A57" i="5"/>
  <c r="A67" i="4"/>
  <c r="C59" i="4" l="1"/>
  <c r="A179" i="7"/>
  <c r="C32" i="6"/>
  <c r="A179" i="6"/>
  <c r="B60" i="4"/>
  <c r="F60" i="4"/>
  <c r="G60" i="4" s="1"/>
  <c r="D61" i="4" s="1"/>
  <c r="E61" i="4" s="1"/>
  <c r="F49" i="5"/>
  <c r="G49" i="5" s="1"/>
  <c r="D50" i="5" s="1"/>
  <c r="E50" i="5" s="1"/>
  <c r="B49" i="5"/>
  <c r="C49" i="5" s="1"/>
  <c r="A58" i="5"/>
  <c r="A68" i="4"/>
  <c r="C60" i="4" l="1"/>
  <c r="A180" i="7"/>
  <c r="A180" i="6"/>
  <c r="F50" i="5"/>
  <c r="G50" i="5" s="1"/>
  <c r="D51" i="5" s="1"/>
  <c r="E51" i="5" s="1"/>
  <c r="B50" i="5"/>
  <c r="C50" i="5" s="1"/>
  <c r="B61" i="4"/>
  <c r="F61" i="4"/>
  <c r="G61" i="4" s="1"/>
  <c r="D62" i="4" s="1"/>
  <c r="E62" i="4" s="1"/>
  <c r="A59" i="5"/>
  <c r="A69" i="4"/>
  <c r="C61" i="4" l="1"/>
  <c r="A181" i="7"/>
  <c r="C33" i="6"/>
  <c r="A181" i="6"/>
  <c r="B62" i="4"/>
  <c r="F62" i="4"/>
  <c r="G62" i="4" s="1"/>
  <c r="D63" i="4" s="1"/>
  <c r="E63" i="4" s="1"/>
  <c r="F51" i="5"/>
  <c r="G51" i="5" s="1"/>
  <c r="D52" i="5" s="1"/>
  <c r="E52" i="5" s="1"/>
  <c r="B51" i="5"/>
  <c r="C51" i="5" s="1"/>
  <c r="A60" i="5"/>
  <c r="A70" i="4"/>
  <c r="C62" i="4" l="1"/>
  <c r="A182" i="7"/>
  <c r="A182" i="6"/>
  <c r="B63" i="4"/>
  <c r="F63" i="4"/>
  <c r="G63" i="4" s="1"/>
  <c r="D64" i="4" s="1"/>
  <c r="E64" i="4" s="1"/>
  <c r="F52" i="5"/>
  <c r="G52" i="5" s="1"/>
  <c r="D53" i="5" s="1"/>
  <c r="E53" i="5" s="1"/>
  <c r="B52" i="5"/>
  <c r="C52" i="5" s="1"/>
  <c r="A61" i="5"/>
  <c r="A71" i="4"/>
  <c r="C63" i="4" l="1"/>
  <c r="A183" i="7"/>
  <c r="C34" i="6"/>
  <c r="A183" i="6"/>
  <c r="F53" i="5"/>
  <c r="G53" i="5" s="1"/>
  <c r="D54" i="5" s="1"/>
  <c r="E54" i="5" s="1"/>
  <c r="B53" i="5"/>
  <c r="C53" i="5" s="1"/>
  <c r="B64" i="4"/>
  <c r="F64" i="4"/>
  <c r="G64" i="4" s="1"/>
  <c r="D65" i="4" s="1"/>
  <c r="E65" i="4" s="1"/>
  <c r="A62" i="5"/>
  <c r="A72" i="4"/>
  <c r="C64" i="4" l="1"/>
  <c r="A184" i="7"/>
  <c r="A184" i="6"/>
  <c r="B65" i="4"/>
  <c r="F65" i="4"/>
  <c r="G65" i="4" s="1"/>
  <c r="D66" i="4" s="1"/>
  <c r="E66" i="4" s="1"/>
  <c r="F54" i="5"/>
  <c r="G54" i="5" s="1"/>
  <c r="D55" i="5" s="1"/>
  <c r="E55" i="5" s="1"/>
  <c r="B54" i="5"/>
  <c r="C54" i="5" s="1"/>
  <c r="A63" i="5"/>
  <c r="A73" i="4"/>
  <c r="C65" i="4" l="1"/>
  <c r="A185" i="7"/>
  <c r="C35" i="6"/>
  <c r="A185" i="6"/>
  <c r="F55" i="5"/>
  <c r="G55" i="5" s="1"/>
  <c r="D56" i="5" s="1"/>
  <c r="E56" i="5" s="1"/>
  <c r="B55" i="5"/>
  <c r="C55" i="5" s="1"/>
  <c r="B66" i="4"/>
  <c r="F66" i="4"/>
  <c r="G66" i="4" s="1"/>
  <c r="D67" i="4" s="1"/>
  <c r="E67" i="4" s="1"/>
  <c r="A64" i="5"/>
  <c r="A74" i="4"/>
  <c r="C66" i="4" l="1"/>
  <c r="A186" i="7"/>
  <c r="A186" i="6"/>
  <c r="B67" i="4"/>
  <c r="F67" i="4"/>
  <c r="G67" i="4" s="1"/>
  <c r="D68" i="4" s="1"/>
  <c r="E68" i="4" s="1"/>
  <c r="F56" i="5"/>
  <c r="G56" i="5" s="1"/>
  <c r="D57" i="5" s="1"/>
  <c r="E57" i="5" s="1"/>
  <c r="B56" i="5"/>
  <c r="C56" i="5" s="1"/>
  <c r="A65" i="5"/>
  <c r="A75" i="4"/>
  <c r="C67" i="4" l="1"/>
  <c r="A187" i="7"/>
  <c r="C36" i="6"/>
  <c r="A187" i="6"/>
  <c r="B68" i="4"/>
  <c r="F68" i="4"/>
  <c r="G68" i="4" s="1"/>
  <c r="D69" i="4" s="1"/>
  <c r="E69" i="4" s="1"/>
  <c r="F57" i="5"/>
  <c r="G57" i="5" s="1"/>
  <c r="D58" i="5" s="1"/>
  <c r="E58" i="5" s="1"/>
  <c r="B57" i="5"/>
  <c r="C57" i="5" s="1"/>
  <c r="A66" i="5"/>
  <c r="A76" i="4"/>
  <c r="C68" i="4" l="1"/>
  <c r="A188" i="7"/>
  <c r="A188" i="6"/>
  <c r="F58" i="5"/>
  <c r="G58" i="5" s="1"/>
  <c r="D59" i="5" s="1"/>
  <c r="E59" i="5" s="1"/>
  <c r="B58" i="5"/>
  <c r="C58" i="5" s="1"/>
  <c r="F69" i="4"/>
  <c r="G69" i="4" s="1"/>
  <c r="D70" i="4" s="1"/>
  <c r="E70" i="4" s="1"/>
  <c r="B69" i="4"/>
  <c r="A67" i="5"/>
  <c r="A77" i="4"/>
  <c r="C69" i="4" l="1"/>
  <c r="A189" i="7"/>
  <c r="C37" i="6"/>
  <c r="A189" i="6"/>
  <c r="B70" i="4"/>
  <c r="F70" i="4"/>
  <c r="G70" i="4" s="1"/>
  <c r="D71" i="4" s="1"/>
  <c r="E71" i="4" s="1"/>
  <c r="B59" i="5"/>
  <c r="C59" i="5" s="1"/>
  <c r="F59" i="5"/>
  <c r="G59" i="5" s="1"/>
  <c r="D60" i="5" s="1"/>
  <c r="E60" i="5" s="1"/>
  <c r="A68" i="5"/>
  <c r="A78" i="4"/>
  <c r="C70" i="4" l="1"/>
  <c r="A190" i="7"/>
  <c r="A190" i="6"/>
  <c r="F60" i="5"/>
  <c r="G60" i="5" s="1"/>
  <c r="B60" i="5"/>
  <c r="C60" i="5" s="1"/>
  <c r="B71" i="4"/>
  <c r="F71" i="4"/>
  <c r="G71" i="4" s="1"/>
  <c r="D72" i="4" s="1"/>
  <c r="E72" i="4" s="1"/>
  <c r="A69" i="5"/>
  <c r="A79" i="4"/>
  <c r="C71" i="4" l="1"/>
  <c r="A191" i="7"/>
  <c r="C38" i="6"/>
  <c r="A191" i="6"/>
  <c r="D61" i="5"/>
  <c r="E61" i="5" s="1"/>
  <c r="F72" i="4"/>
  <c r="G72" i="4" s="1"/>
  <c r="D73" i="4" s="1"/>
  <c r="E73" i="4" s="1"/>
  <c r="B72" i="4"/>
  <c r="A70" i="5"/>
  <c r="A80" i="4"/>
  <c r="C72" i="4" l="1"/>
  <c r="A192" i="7"/>
  <c r="A192" i="6"/>
  <c r="B73" i="4"/>
  <c r="F73" i="4"/>
  <c r="G73" i="4" s="1"/>
  <c r="D74" i="4" s="1"/>
  <c r="E74" i="4" s="1"/>
  <c r="F61" i="5"/>
  <c r="G61" i="5" s="1"/>
  <c r="D62" i="5" s="1"/>
  <c r="E62" i="5" s="1"/>
  <c r="B61" i="5"/>
  <c r="C61" i="5" s="1"/>
  <c r="A71" i="5"/>
  <c r="A81" i="4"/>
  <c r="C73" i="4" l="1"/>
  <c r="A193" i="7"/>
  <c r="C39" i="6"/>
  <c r="A193" i="6"/>
  <c r="F62" i="5"/>
  <c r="G62" i="5" s="1"/>
  <c r="B62" i="5"/>
  <c r="C62" i="5" s="1"/>
  <c r="F74" i="4"/>
  <c r="G74" i="4" s="1"/>
  <c r="D75" i="4" s="1"/>
  <c r="B74" i="4"/>
  <c r="A72" i="5"/>
  <c r="A82" i="4"/>
  <c r="C74" i="4" l="1"/>
  <c r="C63" i="7"/>
  <c r="D63" i="7"/>
  <c r="A194" i="7"/>
  <c r="A194" i="6"/>
  <c r="D63" i="5"/>
  <c r="E63" i="5" s="1"/>
  <c r="A73" i="5"/>
  <c r="E75" i="4"/>
  <c r="A83" i="4"/>
  <c r="A195" i="7" l="1"/>
  <c r="C40" i="6"/>
  <c r="A195" i="6"/>
  <c r="F63" i="5"/>
  <c r="G63" i="5" s="1"/>
  <c r="B63" i="5"/>
  <c r="C63" i="5" s="1"/>
  <c r="F75" i="4"/>
  <c r="G75" i="4" s="1"/>
  <c r="D76" i="4" s="1"/>
  <c r="E76" i="4" s="1"/>
  <c r="B75" i="4"/>
  <c r="A74" i="5"/>
  <c r="A84" i="4"/>
  <c r="C75" i="4" l="1"/>
  <c r="C64" i="7"/>
  <c r="D64" i="7"/>
  <c r="A196" i="7"/>
  <c r="A196" i="6"/>
  <c r="D64" i="5"/>
  <c r="E64" i="5" s="1"/>
  <c r="B76" i="4"/>
  <c r="F76" i="4"/>
  <c r="G76" i="4" s="1"/>
  <c r="A75" i="5"/>
  <c r="A85" i="4"/>
  <c r="C76" i="4" l="1"/>
  <c r="A197" i="7"/>
  <c r="C41" i="6"/>
  <c r="A197" i="6"/>
  <c r="F64" i="5"/>
  <c r="G64" i="5" s="1"/>
  <c r="D65" i="5" s="1"/>
  <c r="E65" i="5" s="1"/>
  <c r="B64" i="5"/>
  <c r="C64" i="5" s="1"/>
  <c r="A76" i="5"/>
  <c r="D77" i="4"/>
  <c r="E77" i="4" s="1"/>
  <c r="A86" i="4"/>
  <c r="C65" i="7" l="1"/>
  <c r="D65" i="7"/>
  <c r="A198" i="7"/>
  <c r="A198" i="6"/>
  <c r="B65" i="5"/>
  <c r="C65" i="5" s="1"/>
  <c r="F65" i="5"/>
  <c r="G65" i="5" s="1"/>
  <c r="D66" i="5" s="1"/>
  <c r="E66" i="5" s="1"/>
  <c r="B77" i="4"/>
  <c r="F77" i="4"/>
  <c r="G77" i="4" s="1"/>
  <c r="A77" i="5"/>
  <c r="A87" i="4"/>
  <c r="C77" i="4" l="1"/>
  <c r="A199" i="7"/>
  <c r="C42" i="6"/>
  <c r="A199" i="6"/>
  <c r="F66" i="5"/>
  <c r="G66" i="5" s="1"/>
  <c r="D67" i="5" s="1"/>
  <c r="E67" i="5" s="1"/>
  <c r="B66" i="5"/>
  <c r="C66" i="5" s="1"/>
  <c r="A78" i="5"/>
  <c r="D78" i="4"/>
  <c r="E78" i="4" s="1"/>
  <c r="A88" i="4"/>
  <c r="C66" i="7" l="1"/>
  <c r="D66" i="7"/>
  <c r="A200" i="7"/>
  <c r="A200" i="6"/>
  <c r="F67" i="5"/>
  <c r="G67" i="5" s="1"/>
  <c r="D68" i="5" s="1"/>
  <c r="E68" i="5" s="1"/>
  <c r="B67" i="5"/>
  <c r="C67" i="5" s="1"/>
  <c r="F78" i="4"/>
  <c r="G78" i="4" s="1"/>
  <c r="D79" i="4" s="1"/>
  <c r="E79" i="4" s="1"/>
  <c r="B78" i="4"/>
  <c r="A79" i="5"/>
  <c r="A89" i="4"/>
  <c r="C78" i="4" l="1"/>
  <c r="A201" i="7"/>
  <c r="C43" i="6"/>
  <c r="A201" i="6"/>
  <c r="F68" i="5"/>
  <c r="G68" i="5" s="1"/>
  <c r="D69" i="5" s="1"/>
  <c r="E69" i="5" s="1"/>
  <c r="B68" i="5"/>
  <c r="C68" i="5" s="1"/>
  <c r="F79" i="4"/>
  <c r="G79" i="4" s="1"/>
  <c r="B79" i="4"/>
  <c r="A80" i="5"/>
  <c r="A90" i="4"/>
  <c r="C79" i="4" l="1"/>
  <c r="C67" i="7"/>
  <c r="D67" i="7"/>
  <c r="A202" i="7"/>
  <c r="C44" i="6"/>
  <c r="A202" i="6"/>
  <c r="B69" i="5"/>
  <c r="C69" i="5" s="1"/>
  <c r="F69" i="5"/>
  <c r="G69" i="5" s="1"/>
  <c r="D70" i="5" s="1"/>
  <c r="E70" i="5" s="1"/>
  <c r="A81" i="5"/>
  <c r="D80" i="4"/>
  <c r="E80" i="4" s="1"/>
  <c r="A91" i="4"/>
  <c r="A203" i="7" l="1"/>
  <c r="A203" i="6"/>
  <c r="F70" i="5"/>
  <c r="G70" i="5" s="1"/>
  <c r="D71" i="5" s="1"/>
  <c r="E71" i="5" s="1"/>
  <c r="B70" i="5"/>
  <c r="C70" i="5" s="1"/>
  <c r="F80" i="4"/>
  <c r="G80" i="4" s="1"/>
  <c r="B80" i="4"/>
  <c r="A82" i="5"/>
  <c r="A92" i="4"/>
  <c r="C80" i="4" l="1"/>
  <c r="C68" i="7"/>
  <c r="D68" i="7"/>
  <c r="A204" i="7"/>
  <c r="C45" i="6"/>
  <c r="A204" i="6"/>
  <c r="F71" i="5"/>
  <c r="G71" i="5" s="1"/>
  <c r="D72" i="5" s="1"/>
  <c r="E72" i="5" s="1"/>
  <c r="B72" i="5" s="1"/>
  <c r="C72" i="5" s="1"/>
  <c r="B71" i="5"/>
  <c r="C71" i="5" s="1"/>
  <c r="A83" i="5"/>
  <c r="D81" i="4"/>
  <c r="E81" i="4" s="1"/>
  <c r="A93" i="4"/>
  <c r="A205" i="7" l="1"/>
  <c r="A205" i="6"/>
  <c r="F72" i="5"/>
  <c r="G72" i="5" s="1"/>
  <c r="D73" i="5" s="1"/>
  <c r="E73" i="5" s="1"/>
  <c r="F81" i="4"/>
  <c r="G81" i="4" s="1"/>
  <c r="B81" i="4"/>
  <c r="A84" i="5"/>
  <c r="A94" i="4"/>
  <c r="C81" i="4" l="1"/>
  <c r="C69" i="7"/>
  <c r="D69" i="7"/>
  <c r="A206" i="7"/>
  <c r="C46" i="6"/>
  <c r="A206" i="6"/>
  <c r="F73" i="5"/>
  <c r="G73" i="5" s="1"/>
  <c r="B73" i="5"/>
  <c r="C73" i="5" s="1"/>
  <c r="A85" i="5"/>
  <c r="D82" i="4"/>
  <c r="E82" i="4" s="1"/>
  <c r="A95" i="4"/>
  <c r="A207" i="7" l="1"/>
  <c r="A207" i="6"/>
  <c r="D74" i="5"/>
  <c r="E74" i="5" s="1"/>
  <c r="F82" i="4"/>
  <c r="G82" i="4" s="1"/>
  <c r="B82" i="4"/>
  <c r="A86" i="5"/>
  <c r="A96" i="4"/>
  <c r="C82" i="4" l="1"/>
  <c r="C70" i="7"/>
  <c r="D70" i="7"/>
  <c r="A208" i="7"/>
  <c r="C47" i="6"/>
  <c r="A208" i="6"/>
  <c r="F74" i="5"/>
  <c r="G74" i="5" s="1"/>
  <c r="B74" i="5"/>
  <c r="C74" i="5" s="1"/>
  <c r="A87" i="5"/>
  <c r="D83" i="4"/>
  <c r="E83" i="4" s="1"/>
  <c r="A97" i="4"/>
  <c r="A209" i="7" l="1"/>
  <c r="A209" i="6"/>
  <c r="D75" i="5"/>
  <c r="E75" i="5" s="1"/>
  <c r="F83" i="4"/>
  <c r="G83" i="4" s="1"/>
  <c r="B83" i="4"/>
  <c r="A88" i="5"/>
  <c r="A98" i="4"/>
  <c r="C83" i="4" l="1"/>
  <c r="C71" i="7"/>
  <c r="D71" i="7"/>
  <c r="A210" i="7"/>
  <c r="C48" i="6"/>
  <c r="A210" i="6"/>
  <c r="F75" i="5"/>
  <c r="G75" i="5" s="1"/>
  <c r="B75" i="5"/>
  <c r="C75" i="5" s="1"/>
  <c r="A89" i="5"/>
  <c r="D84" i="4"/>
  <c r="E84" i="4" s="1"/>
  <c r="A99" i="4"/>
  <c r="A211" i="7" l="1"/>
  <c r="A211" i="6"/>
  <c r="D76" i="5"/>
  <c r="E76" i="5" s="1"/>
  <c r="B84" i="4"/>
  <c r="F84" i="4"/>
  <c r="G84" i="4" s="1"/>
  <c r="A90" i="5"/>
  <c r="A100" i="4"/>
  <c r="C84" i="4" l="1"/>
  <c r="C72" i="7"/>
  <c r="D72" i="7"/>
  <c r="A212" i="7"/>
  <c r="C49" i="6"/>
  <c r="A212" i="6"/>
  <c r="F76" i="5"/>
  <c r="G76" i="5" s="1"/>
  <c r="B76" i="5"/>
  <c r="C76" i="5" s="1"/>
  <c r="A91" i="5"/>
  <c r="D85" i="4"/>
  <c r="E85" i="4" s="1"/>
  <c r="A101" i="4"/>
  <c r="A213" i="7" l="1"/>
  <c r="A213" i="6"/>
  <c r="D77" i="5"/>
  <c r="E77" i="5" s="1"/>
  <c r="B85" i="4"/>
  <c r="F85" i="4"/>
  <c r="G85" i="4" s="1"/>
  <c r="A92" i="5"/>
  <c r="A102" i="4"/>
  <c r="C85" i="4" l="1"/>
  <c r="C73" i="7"/>
  <c r="D73" i="7"/>
  <c r="A214" i="7"/>
  <c r="C50" i="6"/>
  <c r="A214" i="6"/>
  <c r="F77" i="5"/>
  <c r="G77" i="5" s="1"/>
  <c r="B77" i="5"/>
  <c r="C77" i="5" s="1"/>
  <c r="A93" i="5"/>
  <c r="D86" i="4"/>
  <c r="E86" i="4" s="1"/>
  <c r="A103" i="4"/>
  <c r="A215" i="7" l="1"/>
  <c r="A215" i="6"/>
  <c r="D78" i="5"/>
  <c r="E78" i="5" s="1"/>
  <c r="F86" i="4"/>
  <c r="G86" i="4" s="1"/>
  <c r="B86" i="4"/>
  <c r="A94" i="5"/>
  <c r="A104" i="4"/>
  <c r="C86" i="4" l="1"/>
  <c r="C74" i="7"/>
  <c r="D74" i="7"/>
  <c r="A216" i="7"/>
  <c r="C51" i="6"/>
  <c r="A216" i="6"/>
  <c r="F78" i="5"/>
  <c r="G78" i="5" s="1"/>
  <c r="B78" i="5"/>
  <c r="C78" i="5" s="1"/>
  <c r="A95" i="5"/>
  <c r="D87" i="4"/>
  <c r="E87" i="4" s="1"/>
  <c r="A105" i="4"/>
  <c r="A217" i="7" l="1"/>
  <c r="A217" i="6"/>
  <c r="D79" i="5"/>
  <c r="E79" i="5" s="1"/>
  <c r="B87" i="4"/>
  <c r="F87" i="4"/>
  <c r="G87" i="4" s="1"/>
  <c r="A96" i="5"/>
  <c r="A106" i="4"/>
  <c r="C87" i="4" l="1"/>
  <c r="C75" i="7"/>
  <c r="D75" i="7"/>
  <c r="A218" i="7"/>
  <c r="C52" i="6"/>
  <c r="A218" i="6"/>
  <c r="F79" i="5"/>
  <c r="G79" i="5" s="1"/>
  <c r="B79" i="5"/>
  <c r="C79" i="5" s="1"/>
  <c r="A97" i="5"/>
  <c r="D88" i="4"/>
  <c r="E88" i="4" s="1"/>
  <c r="A107" i="4"/>
  <c r="A219" i="7" l="1"/>
  <c r="A219" i="6"/>
  <c r="D80" i="5"/>
  <c r="E80" i="5" s="1"/>
  <c r="B88" i="4"/>
  <c r="F88" i="4"/>
  <c r="G88" i="4" s="1"/>
  <c r="A98" i="5"/>
  <c r="A108" i="4"/>
  <c r="C88" i="4" l="1"/>
  <c r="C76" i="7"/>
  <c r="D76" i="7"/>
  <c r="A220" i="7"/>
  <c r="C53" i="6"/>
  <c r="A220" i="6"/>
  <c r="F80" i="5"/>
  <c r="G80" i="5" s="1"/>
  <c r="B80" i="5"/>
  <c r="C80" i="5" s="1"/>
  <c r="A99" i="5"/>
  <c r="D89" i="4"/>
  <c r="E89" i="4" s="1"/>
  <c r="A109" i="4"/>
  <c r="A221" i="7" l="1"/>
  <c r="A221" i="6"/>
  <c r="D81" i="5"/>
  <c r="E81" i="5" s="1"/>
  <c r="F89" i="4"/>
  <c r="G89" i="4" s="1"/>
  <c r="B89" i="4"/>
  <c r="A100" i="5"/>
  <c r="A110" i="4"/>
  <c r="C89" i="4" l="1"/>
  <c r="C77" i="7"/>
  <c r="D77" i="7"/>
  <c r="A222" i="7"/>
  <c r="C54" i="6"/>
  <c r="A222" i="6"/>
  <c r="F81" i="5"/>
  <c r="G81" i="5" s="1"/>
  <c r="B81" i="5"/>
  <c r="C81" i="5" s="1"/>
  <c r="A101" i="5"/>
  <c r="D90" i="4"/>
  <c r="E90" i="4" s="1"/>
  <c r="A111" i="4"/>
  <c r="A223" i="7" l="1"/>
  <c r="A223" i="6"/>
  <c r="B90" i="4"/>
  <c r="F90" i="4"/>
  <c r="G90" i="4" s="1"/>
  <c r="D82" i="5"/>
  <c r="E82" i="5" s="1"/>
  <c r="A102" i="5"/>
  <c r="A112" i="4"/>
  <c r="C90" i="4" l="1"/>
  <c r="C78" i="7"/>
  <c r="D78" i="7"/>
  <c r="A224" i="7"/>
  <c r="C55" i="6"/>
  <c r="A224" i="6"/>
  <c r="F82" i="5"/>
  <c r="G82" i="5" s="1"/>
  <c r="B82" i="5"/>
  <c r="C82" i="5" s="1"/>
  <c r="A103" i="5"/>
  <c r="D91" i="4"/>
  <c r="E91" i="4" s="1"/>
  <c r="A113" i="4"/>
  <c r="A225" i="7" l="1"/>
  <c r="A225" i="6"/>
  <c r="D83" i="5"/>
  <c r="E83" i="5" s="1"/>
  <c r="B91" i="4"/>
  <c r="F91" i="4"/>
  <c r="G91" i="4" s="1"/>
  <c r="A104" i="5"/>
  <c r="A114" i="4"/>
  <c r="C91" i="4" l="1"/>
  <c r="C79" i="7"/>
  <c r="D79" i="7"/>
  <c r="A226" i="7"/>
  <c r="C56" i="6"/>
  <c r="A226" i="6"/>
  <c r="F83" i="5"/>
  <c r="G83" i="5" s="1"/>
  <c r="B83" i="5"/>
  <c r="C83" i="5" s="1"/>
  <c r="A105" i="5"/>
  <c r="D92" i="4"/>
  <c r="E92" i="4" s="1"/>
  <c r="A115" i="4"/>
  <c r="A227" i="7" l="1"/>
  <c r="A227" i="6"/>
  <c r="D84" i="5"/>
  <c r="E84" i="5" s="1"/>
  <c r="B92" i="4"/>
  <c r="F92" i="4"/>
  <c r="G92" i="4" s="1"/>
  <c r="A106" i="5"/>
  <c r="A116" i="4"/>
  <c r="C92" i="4" l="1"/>
  <c r="C80" i="7"/>
  <c r="D80" i="7"/>
  <c r="A228" i="7"/>
  <c r="C57" i="6"/>
  <c r="A228" i="6"/>
  <c r="F84" i="5"/>
  <c r="G84" i="5" s="1"/>
  <c r="B84" i="5"/>
  <c r="C84" i="5" s="1"/>
  <c r="A107" i="5"/>
  <c r="D93" i="4"/>
  <c r="E93" i="4" s="1"/>
  <c r="A117" i="4"/>
  <c r="A229" i="7" l="1"/>
  <c r="A229" i="6"/>
  <c r="B93" i="4"/>
  <c r="F93" i="4"/>
  <c r="G93" i="4" s="1"/>
  <c r="D85" i="5"/>
  <c r="E85" i="5" s="1"/>
  <c r="A108" i="5"/>
  <c r="A118" i="4"/>
  <c r="C93" i="4" l="1"/>
  <c r="C81" i="7"/>
  <c r="D81" i="7"/>
  <c r="A230" i="7"/>
  <c r="C58" i="6"/>
  <c r="A230" i="6"/>
  <c r="F85" i="5"/>
  <c r="G85" i="5" s="1"/>
  <c r="B85" i="5"/>
  <c r="C85" i="5" s="1"/>
  <c r="A109" i="5"/>
  <c r="D94" i="4"/>
  <c r="E94" i="4" s="1"/>
  <c r="A119" i="4"/>
  <c r="A231" i="7" l="1"/>
  <c r="A231" i="6"/>
  <c r="D86" i="5"/>
  <c r="E86" i="5" s="1"/>
  <c r="B94" i="4"/>
  <c r="F94" i="4"/>
  <c r="G94" i="4" s="1"/>
  <c r="D95" i="4" s="1"/>
  <c r="E95" i="4" s="1"/>
  <c r="A110" i="5"/>
  <c r="A120" i="4"/>
  <c r="C94" i="4" l="1"/>
  <c r="C82" i="7"/>
  <c r="D82" i="7"/>
  <c r="A232" i="7"/>
  <c r="C59" i="6"/>
  <c r="A232" i="6"/>
  <c r="F86" i="5"/>
  <c r="G86" i="5" s="1"/>
  <c r="B86" i="5"/>
  <c r="C86" i="5" s="1"/>
  <c r="B95" i="4"/>
  <c r="F95" i="4"/>
  <c r="G95" i="4" s="1"/>
  <c r="A111" i="5"/>
  <c r="A121" i="4"/>
  <c r="C95" i="4" l="1"/>
  <c r="A233" i="7"/>
  <c r="A233" i="6"/>
  <c r="D87" i="5"/>
  <c r="E87" i="5" s="1"/>
  <c r="A112" i="5"/>
  <c r="D96" i="4"/>
  <c r="E96" i="4" s="1"/>
  <c r="A122" i="4"/>
  <c r="C83" i="7" l="1"/>
  <c r="D83" i="7"/>
  <c r="A234" i="7"/>
  <c r="C60" i="6"/>
  <c r="A234" i="6"/>
  <c r="F87" i="5"/>
  <c r="G87" i="5" s="1"/>
  <c r="B87" i="5"/>
  <c r="C87" i="5" s="1"/>
  <c r="B96" i="4"/>
  <c r="F96" i="4"/>
  <c r="G96" i="4" s="1"/>
  <c r="A113" i="5"/>
  <c r="A123" i="4"/>
  <c r="C96" i="4" l="1"/>
  <c r="A235" i="7"/>
  <c r="A235" i="6"/>
  <c r="D88" i="5"/>
  <c r="E88" i="5" s="1"/>
  <c r="A114" i="5"/>
  <c r="D97" i="4"/>
  <c r="E97" i="4" s="1"/>
  <c r="A124" i="4"/>
  <c r="C84" i="7" l="1"/>
  <c r="D84" i="7"/>
  <c r="A236" i="7"/>
  <c r="C61" i="6"/>
  <c r="A236" i="6"/>
  <c r="F88" i="5"/>
  <c r="G88" i="5" s="1"/>
  <c r="B88" i="5"/>
  <c r="C88" i="5" s="1"/>
  <c r="B97" i="4"/>
  <c r="F97" i="4"/>
  <c r="G97" i="4" s="1"/>
  <c r="D98" i="4" s="1"/>
  <c r="E98" i="4" s="1"/>
  <c r="A115" i="5"/>
  <c r="A125" i="4"/>
  <c r="C97" i="4" l="1"/>
  <c r="A237" i="7"/>
  <c r="A237" i="6"/>
  <c r="B98" i="4"/>
  <c r="F98" i="4"/>
  <c r="G98" i="4" s="1"/>
  <c r="D89" i="5"/>
  <c r="E89" i="5" s="1"/>
  <c r="A116" i="5"/>
  <c r="A126" i="4"/>
  <c r="C98" i="4" l="1"/>
  <c r="C85" i="7"/>
  <c r="D85" i="7"/>
  <c r="A238" i="7"/>
  <c r="C62" i="6"/>
  <c r="A238" i="6"/>
  <c r="F89" i="5"/>
  <c r="G89" i="5" s="1"/>
  <c r="B89" i="5"/>
  <c r="C89" i="5" s="1"/>
  <c r="A117" i="5"/>
  <c r="D99" i="4"/>
  <c r="E99" i="4" s="1"/>
  <c r="A127" i="4"/>
  <c r="A239" i="7" l="1"/>
  <c r="A239" i="6"/>
  <c r="D90" i="5"/>
  <c r="E90" i="5" s="1"/>
  <c r="B99" i="4"/>
  <c r="F99" i="4"/>
  <c r="G99" i="4" s="1"/>
  <c r="D100" i="4" s="1"/>
  <c r="E100" i="4" s="1"/>
  <c r="A118" i="5"/>
  <c r="A128" i="4"/>
  <c r="C99" i="4" l="1"/>
  <c r="C86" i="7"/>
  <c r="D86" i="7"/>
  <c r="A240" i="7"/>
  <c r="C63" i="6"/>
  <c r="A240" i="6"/>
  <c r="B100" i="4"/>
  <c r="F100" i="4"/>
  <c r="G100" i="4" s="1"/>
  <c r="D101" i="4" s="1"/>
  <c r="E101" i="4" s="1"/>
  <c r="F90" i="5"/>
  <c r="G90" i="5" s="1"/>
  <c r="B90" i="5"/>
  <c r="C90" i="5" s="1"/>
  <c r="A119" i="5"/>
  <c r="A129" i="4"/>
  <c r="C100" i="4" l="1"/>
  <c r="A241" i="7"/>
  <c r="A241" i="6"/>
  <c r="D91" i="5"/>
  <c r="E91" i="5" s="1"/>
  <c r="B101" i="4"/>
  <c r="F101" i="4"/>
  <c r="G101" i="4" s="1"/>
  <c r="D102" i="4" s="1"/>
  <c r="E102" i="4" s="1"/>
  <c r="A120" i="5"/>
  <c r="A130" i="4"/>
  <c r="C101" i="4" l="1"/>
  <c r="C87" i="7"/>
  <c r="D87" i="7"/>
  <c r="A242" i="7"/>
  <c r="C64" i="6"/>
  <c r="A242" i="6"/>
  <c r="B102" i="4"/>
  <c r="F102" i="4"/>
  <c r="G102" i="4" s="1"/>
  <c r="D103" i="4" s="1"/>
  <c r="E103" i="4" s="1"/>
  <c r="F91" i="5"/>
  <c r="G91" i="5" s="1"/>
  <c r="B91" i="5"/>
  <c r="C91" i="5" s="1"/>
  <c r="A121" i="5"/>
  <c r="A131" i="4"/>
  <c r="C102" i="4" l="1"/>
  <c r="D92" i="5"/>
  <c r="E92" i="5" s="1"/>
  <c r="B103" i="4"/>
  <c r="F103" i="4"/>
  <c r="G103" i="4" s="1"/>
  <c r="D104" i="4" s="1"/>
  <c r="E104" i="4" s="1"/>
  <c r="A122" i="5"/>
  <c r="A132" i="4"/>
  <c r="C103" i="4" l="1"/>
  <c r="C88" i="7"/>
  <c r="D88" i="7"/>
  <c r="C65" i="6"/>
  <c r="B104" i="4"/>
  <c r="F104" i="4"/>
  <c r="G104" i="4" s="1"/>
  <c r="D105" i="4" s="1"/>
  <c r="E105" i="4" s="1"/>
  <c r="F92" i="5"/>
  <c r="G92" i="5" s="1"/>
  <c r="B92" i="5"/>
  <c r="C92" i="5" s="1"/>
  <c r="A123" i="5"/>
  <c r="A133" i="4"/>
  <c r="C104" i="4" l="1"/>
  <c r="D93" i="5"/>
  <c r="E93" i="5" s="1"/>
  <c r="B105" i="4"/>
  <c r="F105" i="4"/>
  <c r="G105" i="4" s="1"/>
  <c r="A124" i="5"/>
  <c r="A134" i="4"/>
  <c r="C105" i="4" l="1"/>
  <c r="C89" i="7"/>
  <c r="D89" i="7"/>
  <c r="C66" i="6"/>
  <c r="F93" i="5"/>
  <c r="G93" i="5" s="1"/>
  <c r="B93" i="5"/>
  <c r="C93" i="5" s="1"/>
  <c r="A125" i="5"/>
  <c r="D106" i="4"/>
  <c r="E106" i="4" s="1"/>
  <c r="A135" i="4"/>
  <c r="B106" i="4" l="1"/>
  <c r="F106" i="4"/>
  <c r="G106" i="4" s="1"/>
  <c r="D94" i="5"/>
  <c r="E94" i="5" s="1"/>
  <c r="A126" i="5"/>
  <c r="A136" i="4"/>
  <c r="C106" i="4" l="1"/>
  <c r="C90" i="7"/>
  <c r="D90" i="7"/>
  <c r="C67" i="6"/>
  <c r="F94" i="5"/>
  <c r="G94" i="5" s="1"/>
  <c r="B94" i="5"/>
  <c r="C94" i="5" s="1"/>
  <c r="A127" i="5"/>
  <c r="D107" i="4"/>
  <c r="E107" i="4" s="1"/>
  <c r="A137" i="4"/>
  <c r="D95" i="5" l="1"/>
  <c r="E95" i="5" s="1"/>
  <c r="B107" i="4"/>
  <c r="F107" i="4"/>
  <c r="G107" i="4" s="1"/>
  <c r="A128" i="5"/>
  <c r="A138" i="4"/>
  <c r="C107" i="4" l="1"/>
  <c r="C91" i="7"/>
  <c r="D91" i="7"/>
  <c r="C68" i="6"/>
  <c r="F95" i="5"/>
  <c r="G95" i="5" s="1"/>
  <c r="B95" i="5"/>
  <c r="C95" i="5" s="1"/>
  <c r="A129" i="5"/>
  <c r="D108" i="4"/>
  <c r="E108" i="4" s="1"/>
  <c r="A139" i="4"/>
  <c r="B108" i="4" l="1"/>
  <c r="F108" i="4"/>
  <c r="G108" i="4" s="1"/>
  <c r="D109" i="4" s="1"/>
  <c r="E109" i="4" s="1"/>
  <c r="D96" i="5"/>
  <c r="E96" i="5" s="1"/>
  <c r="A130" i="5"/>
  <c r="A140" i="4"/>
  <c r="C108" i="4" l="1"/>
  <c r="C92" i="7"/>
  <c r="D92" i="7"/>
  <c r="C69" i="6"/>
  <c r="B109" i="4"/>
  <c r="F109" i="4"/>
  <c r="G109" i="4" s="1"/>
  <c r="D110" i="4" s="1"/>
  <c r="E110" i="4" s="1"/>
  <c r="F96" i="5"/>
  <c r="G96" i="5" s="1"/>
  <c r="B96" i="5"/>
  <c r="C96" i="5" s="1"/>
  <c r="A131" i="5"/>
  <c r="A141" i="4"/>
  <c r="C109" i="4" l="1"/>
  <c r="D97" i="5"/>
  <c r="E97" i="5" s="1"/>
  <c r="B110" i="4"/>
  <c r="F110" i="4"/>
  <c r="G110" i="4" s="1"/>
  <c r="D111" i="4" s="1"/>
  <c r="E111" i="4" s="1"/>
  <c r="A132" i="5"/>
  <c r="A142" i="4"/>
  <c r="C110" i="4" l="1"/>
  <c r="C93" i="7"/>
  <c r="D93" i="7"/>
  <c r="C70" i="6"/>
  <c r="F97" i="5"/>
  <c r="G97" i="5" s="1"/>
  <c r="B97" i="5"/>
  <c r="C97" i="5" s="1"/>
  <c r="B111" i="4"/>
  <c r="F111" i="4"/>
  <c r="G111" i="4" s="1"/>
  <c r="D112" i="4" s="1"/>
  <c r="E112" i="4" s="1"/>
  <c r="A133" i="5"/>
  <c r="A143" i="4"/>
  <c r="C111" i="4" l="1"/>
  <c r="D98" i="5"/>
  <c r="E98" i="5" s="1"/>
  <c r="B112" i="4"/>
  <c r="F112" i="4"/>
  <c r="G112" i="4" s="1"/>
  <c r="D113" i="4" s="1"/>
  <c r="E113" i="4" s="1"/>
  <c r="A134" i="5"/>
  <c r="A144" i="4"/>
  <c r="C112" i="4" l="1"/>
  <c r="C94" i="7"/>
  <c r="D94" i="7"/>
  <c r="C71" i="6"/>
  <c r="F98" i="5"/>
  <c r="G98" i="5" s="1"/>
  <c r="B98" i="5"/>
  <c r="C98" i="5" s="1"/>
  <c r="B113" i="4"/>
  <c r="F113" i="4"/>
  <c r="G113" i="4" s="1"/>
  <c r="D114" i="4" s="1"/>
  <c r="E114" i="4" s="1"/>
  <c r="A135" i="5"/>
  <c r="A145" i="4"/>
  <c r="C113" i="4" l="1"/>
  <c r="D99" i="5"/>
  <c r="E99" i="5" s="1"/>
  <c r="B114" i="4"/>
  <c r="F114" i="4"/>
  <c r="G114" i="4" s="1"/>
  <c r="D115" i="4" s="1"/>
  <c r="E115" i="4" s="1"/>
  <c r="A136" i="5"/>
  <c r="A146" i="4"/>
  <c r="C114" i="4" l="1"/>
  <c r="C95" i="7"/>
  <c r="D95" i="7"/>
  <c r="C72" i="6"/>
  <c r="B99" i="5"/>
  <c r="C99" i="5" s="1"/>
  <c r="F99" i="5"/>
  <c r="G99" i="5" s="1"/>
  <c r="B115" i="4"/>
  <c r="F115" i="4"/>
  <c r="G115" i="4" s="1"/>
  <c r="D116" i="4" s="1"/>
  <c r="E116" i="4" s="1"/>
  <c r="A137" i="5"/>
  <c r="A147" i="4"/>
  <c r="C115" i="4" l="1"/>
  <c r="D100" i="5"/>
  <c r="E100" i="5" s="1"/>
  <c r="B116" i="4"/>
  <c r="F116" i="4"/>
  <c r="G116" i="4" s="1"/>
  <c r="D117" i="4" s="1"/>
  <c r="E117" i="4" s="1"/>
  <c r="A138" i="5"/>
  <c r="A148" i="4"/>
  <c r="C116" i="4" l="1"/>
  <c r="C96" i="7"/>
  <c r="D96" i="7"/>
  <c r="C73" i="6"/>
  <c r="B100" i="5"/>
  <c r="C100" i="5" s="1"/>
  <c r="F100" i="5"/>
  <c r="G100" i="5" s="1"/>
  <c r="B117" i="4"/>
  <c r="F117" i="4"/>
  <c r="G117" i="4" s="1"/>
  <c r="A139" i="5"/>
  <c r="A149" i="4"/>
  <c r="C117" i="4" l="1"/>
  <c r="D101" i="5"/>
  <c r="E101" i="5" s="1"/>
  <c r="A140" i="5"/>
  <c r="D118" i="4"/>
  <c r="E118" i="4" s="1"/>
  <c r="A150" i="4"/>
  <c r="C97" i="7" l="1"/>
  <c r="D97" i="7"/>
  <c r="C74" i="6"/>
  <c r="F101" i="5"/>
  <c r="G101" i="5" s="1"/>
  <c r="B101" i="5"/>
  <c r="C101" i="5" s="1"/>
  <c r="B118" i="4"/>
  <c r="F118" i="4"/>
  <c r="G118" i="4" s="1"/>
  <c r="A141" i="5"/>
  <c r="A151" i="4"/>
  <c r="C118" i="4" l="1"/>
  <c r="C75" i="6"/>
  <c r="D102" i="5"/>
  <c r="E102" i="5" s="1"/>
  <c r="A142" i="5"/>
  <c r="D119" i="4"/>
  <c r="E119" i="4" s="1"/>
  <c r="A152" i="4"/>
  <c r="C98" i="7" l="1"/>
  <c r="F102" i="5"/>
  <c r="G102" i="5" s="1"/>
  <c r="B102" i="5"/>
  <c r="C102" i="5" s="1"/>
  <c r="B119" i="4"/>
  <c r="F119" i="4"/>
  <c r="G119" i="4" s="1"/>
  <c r="A143" i="5"/>
  <c r="A153" i="4"/>
  <c r="C119" i="4" l="1"/>
  <c r="C76" i="6"/>
  <c r="D103" i="5"/>
  <c r="E103" i="5" s="1"/>
  <c r="A144" i="5"/>
  <c r="D120" i="4"/>
  <c r="E120" i="4" s="1"/>
  <c r="A154" i="4"/>
  <c r="C99" i="7" l="1"/>
  <c r="D99" i="7"/>
  <c r="B103" i="5"/>
  <c r="C103" i="5" s="1"/>
  <c r="F103" i="5"/>
  <c r="G103" i="5" s="1"/>
  <c r="D104" i="5" s="1"/>
  <c r="E104" i="5" s="1"/>
  <c r="B120" i="4"/>
  <c r="F120" i="4"/>
  <c r="G120" i="4" s="1"/>
  <c r="D121" i="4" s="1"/>
  <c r="E121" i="4" s="1"/>
  <c r="A145" i="5"/>
  <c r="A155" i="4"/>
  <c r="C120" i="4" l="1"/>
  <c r="C100" i="7"/>
  <c r="D100" i="7"/>
  <c r="C77" i="6"/>
  <c r="F104" i="5"/>
  <c r="G104" i="5" s="1"/>
  <c r="D105" i="5" s="1"/>
  <c r="E105" i="5" s="1"/>
  <c r="B104" i="5"/>
  <c r="C104" i="5" s="1"/>
  <c r="B121" i="4"/>
  <c r="F121" i="4"/>
  <c r="G121" i="4" s="1"/>
  <c r="D122" i="4" s="1"/>
  <c r="E122" i="4" s="1"/>
  <c r="A146" i="5"/>
  <c r="A156" i="4"/>
  <c r="C121" i="4" l="1"/>
  <c r="C101" i="7"/>
  <c r="D101" i="7"/>
  <c r="B105" i="5"/>
  <c r="C105" i="5" s="1"/>
  <c r="F105" i="5"/>
  <c r="G105" i="5" s="1"/>
  <c r="D106" i="5" s="1"/>
  <c r="E106" i="5" s="1"/>
  <c r="B122" i="4"/>
  <c r="F122" i="4"/>
  <c r="G122" i="4" s="1"/>
  <c r="D123" i="4" s="1"/>
  <c r="E123" i="4" s="1"/>
  <c r="A147" i="5"/>
  <c r="A157" i="4"/>
  <c r="C122" i="4" l="1"/>
  <c r="C102" i="7"/>
  <c r="D102" i="7"/>
  <c r="C78" i="6"/>
  <c r="F106" i="5"/>
  <c r="G106" i="5" s="1"/>
  <c r="B106" i="5"/>
  <c r="C106" i="5" s="1"/>
  <c r="B123" i="4"/>
  <c r="F123" i="4"/>
  <c r="G123" i="4" s="1"/>
  <c r="A148" i="5"/>
  <c r="A158" i="4"/>
  <c r="C123" i="4" l="1"/>
  <c r="D107" i="5"/>
  <c r="E107" i="5" s="1"/>
  <c r="A149" i="5"/>
  <c r="D124" i="4"/>
  <c r="E124" i="4" s="1"/>
  <c r="A159" i="4"/>
  <c r="C103" i="7" l="1"/>
  <c r="D103" i="7"/>
  <c r="C79" i="6"/>
  <c r="B107" i="5"/>
  <c r="C107" i="5" s="1"/>
  <c r="F107" i="5"/>
  <c r="G107" i="5" s="1"/>
  <c r="B124" i="4"/>
  <c r="F124" i="4"/>
  <c r="G124" i="4" s="1"/>
  <c r="A150" i="5"/>
  <c r="A160" i="4"/>
  <c r="C124" i="4" l="1"/>
  <c r="C104" i="7"/>
  <c r="D104" i="7"/>
  <c r="D108" i="5"/>
  <c r="E108" i="5" s="1"/>
  <c r="A151" i="5"/>
  <c r="D125" i="4"/>
  <c r="E125" i="4" s="1"/>
  <c r="A161" i="4"/>
  <c r="C105" i="7" l="1"/>
  <c r="D105" i="7"/>
  <c r="C80" i="6"/>
  <c r="B108" i="5"/>
  <c r="C108" i="5" s="1"/>
  <c r="F108" i="5"/>
  <c r="G108" i="5" s="1"/>
  <c r="D109" i="5" s="1"/>
  <c r="E109" i="5" s="1"/>
  <c r="B125" i="4"/>
  <c r="F125" i="4"/>
  <c r="G125" i="4" s="1"/>
  <c r="A152" i="5"/>
  <c r="A162" i="4"/>
  <c r="C125" i="4" l="1"/>
  <c r="C106" i="7"/>
  <c r="D106" i="7"/>
  <c r="B109" i="5"/>
  <c r="C109" i="5" s="1"/>
  <c r="F109" i="5"/>
  <c r="G109" i="5" s="1"/>
  <c r="D110" i="5" s="1"/>
  <c r="E110" i="5" s="1"/>
  <c r="A153" i="5"/>
  <c r="D126" i="4"/>
  <c r="E126" i="4" s="1"/>
  <c r="A163" i="4"/>
  <c r="C107" i="7" l="1"/>
  <c r="D107" i="7"/>
  <c r="C81" i="6"/>
  <c r="F110" i="5"/>
  <c r="G110" i="5" s="1"/>
  <c r="D111" i="5" s="1"/>
  <c r="E111" i="5" s="1"/>
  <c r="B110" i="5"/>
  <c r="C110" i="5" s="1"/>
  <c r="B126" i="4"/>
  <c r="F126" i="4"/>
  <c r="G126" i="4" s="1"/>
  <c r="D127" i="4" s="1"/>
  <c r="E127" i="4" s="1"/>
  <c r="A154" i="5"/>
  <c r="A164" i="4"/>
  <c r="C126" i="4" l="1"/>
  <c r="F111" i="5"/>
  <c r="G111" i="5" s="1"/>
  <c r="D112" i="5" s="1"/>
  <c r="E112" i="5" s="1"/>
  <c r="B111" i="5"/>
  <c r="C111" i="5" s="1"/>
  <c r="B127" i="4"/>
  <c r="F127" i="4"/>
  <c r="G127" i="4" s="1"/>
  <c r="D128" i="4" s="1"/>
  <c r="E128" i="4" s="1"/>
  <c r="A155" i="5"/>
  <c r="A165" i="4"/>
  <c r="C127" i="4" l="1"/>
  <c r="C108" i="7"/>
  <c r="D108" i="7"/>
  <c r="C82" i="6"/>
  <c r="F112" i="5"/>
  <c r="G112" i="5" s="1"/>
  <c r="D113" i="5" s="1"/>
  <c r="E113" i="5" s="1"/>
  <c r="B112" i="5"/>
  <c r="C112" i="5" s="1"/>
  <c r="B128" i="4"/>
  <c r="F128" i="4"/>
  <c r="G128" i="4" s="1"/>
  <c r="D129" i="4" s="1"/>
  <c r="E129" i="4" s="1"/>
  <c r="A156" i="5"/>
  <c r="A166" i="4"/>
  <c r="C128" i="4" l="1"/>
  <c r="D109" i="7"/>
  <c r="C109" i="7"/>
  <c r="B113" i="5"/>
  <c r="C113" i="5" s="1"/>
  <c r="F113" i="5"/>
  <c r="G113" i="5" s="1"/>
  <c r="D114" i="5" s="1"/>
  <c r="E114" i="5" s="1"/>
  <c r="B129" i="4"/>
  <c r="F129" i="4"/>
  <c r="G129" i="4" s="1"/>
  <c r="D130" i="4" s="1"/>
  <c r="E130" i="4" s="1"/>
  <c r="A157" i="5"/>
  <c r="A167" i="4"/>
  <c r="C129" i="4" l="1"/>
  <c r="C83" i="6"/>
  <c r="F114" i="5"/>
  <c r="G114" i="5" s="1"/>
  <c r="D115" i="5" s="1"/>
  <c r="E115" i="5" s="1"/>
  <c r="B114" i="5"/>
  <c r="C114" i="5" s="1"/>
  <c r="B130" i="4"/>
  <c r="F130" i="4"/>
  <c r="G130" i="4" s="1"/>
  <c r="D131" i="4" s="1"/>
  <c r="E131" i="4" s="1"/>
  <c r="A158" i="5"/>
  <c r="A168" i="4"/>
  <c r="C130" i="4" l="1"/>
  <c r="C110" i="7"/>
  <c r="D110" i="7"/>
  <c r="F115" i="5"/>
  <c r="G115" i="5" s="1"/>
  <c r="D116" i="5" s="1"/>
  <c r="E116" i="5" s="1"/>
  <c r="B115" i="5"/>
  <c r="C115" i="5" s="1"/>
  <c r="B131" i="4"/>
  <c r="F131" i="4"/>
  <c r="G131" i="4" s="1"/>
  <c r="A159" i="5"/>
  <c r="A169" i="4"/>
  <c r="C131" i="4" l="1"/>
  <c r="C84" i="6"/>
  <c r="F116" i="5"/>
  <c r="G116" i="5" s="1"/>
  <c r="D117" i="5" s="1"/>
  <c r="E117" i="5" s="1"/>
  <c r="B116" i="5"/>
  <c r="C116" i="5" s="1"/>
  <c r="A160" i="5"/>
  <c r="D132" i="4"/>
  <c r="E132" i="4" s="1"/>
  <c r="A170" i="4"/>
  <c r="D111" i="7" l="1"/>
  <c r="C111" i="7"/>
  <c r="F117" i="5"/>
  <c r="G117" i="5" s="1"/>
  <c r="D118" i="5" s="1"/>
  <c r="E118" i="5" s="1"/>
  <c r="B117" i="5"/>
  <c r="C117" i="5" s="1"/>
  <c r="B132" i="4"/>
  <c r="F132" i="4"/>
  <c r="G132" i="4" s="1"/>
  <c r="A161" i="5"/>
  <c r="A171" i="4"/>
  <c r="C132" i="4" l="1"/>
  <c r="C85" i="6"/>
  <c r="B118" i="5"/>
  <c r="C118" i="5" s="1"/>
  <c r="F118" i="5"/>
  <c r="G118" i="5" s="1"/>
  <c r="D119" i="5" s="1"/>
  <c r="E119" i="5" s="1"/>
  <c r="A162" i="5"/>
  <c r="D133" i="4"/>
  <c r="E133" i="4" s="1"/>
  <c r="A172" i="4"/>
  <c r="C112" i="7" l="1"/>
  <c r="D112" i="7"/>
  <c r="F119" i="5"/>
  <c r="G119" i="5" s="1"/>
  <c r="D120" i="5" s="1"/>
  <c r="E120" i="5" s="1"/>
  <c r="B119" i="5"/>
  <c r="C119" i="5" s="1"/>
  <c r="B133" i="4"/>
  <c r="F133" i="4"/>
  <c r="G133" i="4" s="1"/>
  <c r="D134" i="4" s="1"/>
  <c r="E134" i="4" s="1"/>
  <c r="A163" i="5"/>
  <c r="A173" i="4"/>
  <c r="C133" i="4" l="1"/>
  <c r="D113" i="7"/>
  <c r="C113" i="7"/>
  <c r="C86" i="6"/>
  <c r="B120" i="5"/>
  <c r="C120" i="5" s="1"/>
  <c r="F120" i="5"/>
  <c r="G120" i="5" s="1"/>
  <c r="D121" i="5" s="1"/>
  <c r="E121" i="5" s="1"/>
  <c r="F134" i="4"/>
  <c r="G134" i="4" s="1"/>
  <c r="B134" i="4"/>
  <c r="A164" i="5"/>
  <c r="A174" i="4"/>
  <c r="C134" i="4" l="1"/>
  <c r="F121" i="5"/>
  <c r="G121" i="5" s="1"/>
  <c r="D122" i="5" s="1"/>
  <c r="E122" i="5" s="1"/>
  <c r="B121" i="5"/>
  <c r="C121" i="5" s="1"/>
  <c r="A165" i="5"/>
  <c r="D135" i="4"/>
  <c r="E135" i="4" s="1"/>
  <c r="A175" i="4"/>
  <c r="C114" i="7" l="1"/>
  <c r="D114" i="7"/>
  <c r="C87" i="6"/>
  <c r="F122" i="5"/>
  <c r="G122" i="5" s="1"/>
  <c r="D123" i="5" s="1"/>
  <c r="E123" i="5" s="1"/>
  <c r="B122" i="5"/>
  <c r="C122" i="5" s="1"/>
  <c r="B135" i="4"/>
  <c r="F135" i="4"/>
  <c r="G135" i="4" s="1"/>
  <c r="D136" i="4" s="1"/>
  <c r="E136" i="4" s="1"/>
  <c r="A166" i="5"/>
  <c r="A176" i="4"/>
  <c r="C135" i="4" l="1"/>
  <c r="D116" i="7"/>
  <c r="D115" i="7"/>
  <c r="C115" i="7"/>
  <c r="F123" i="5"/>
  <c r="G123" i="5" s="1"/>
  <c r="D124" i="5" s="1"/>
  <c r="E124" i="5" s="1"/>
  <c r="B123" i="5"/>
  <c r="C123" i="5" s="1"/>
  <c r="B136" i="4"/>
  <c r="F136" i="4"/>
  <c r="G136" i="4" s="1"/>
  <c r="A167" i="5"/>
  <c r="A177" i="4"/>
  <c r="C136" i="4" l="1"/>
  <c r="C116" i="7"/>
  <c r="C88" i="6"/>
  <c r="B124" i="5"/>
  <c r="C124" i="5" s="1"/>
  <c r="F124" i="5"/>
  <c r="G124" i="5" s="1"/>
  <c r="D125" i="5" s="1"/>
  <c r="E125" i="5" s="1"/>
  <c r="A168" i="5"/>
  <c r="D137" i="4"/>
  <c r="E137" i="4" s="1"/>
  <c r="A178" i="4"/>
  <c r="C117" i="7" l="1"/>
  <c r="D117" i="7"/>
  <c r="B125" i="5"/>
  <c r="C125" i="5" s="1"/>
  <c r="F125" i="5"/>
  <c r="G125" i="5" s="1"/>
  <c r="D126" i="5" s="1"/>
  <c r="E126" i="5" s="1"/>
  <c r="B137" i="4"/>
  <c r="F137" i="4"/>
  <c r="G137" i="4" s="1"/>
  <c r="D138" i="4" s="1"/>
  <c r="E138" i="4" s="1"/>
  <c r="A169" i="5"/>
  <c r="A179" i="4"/>
  <c r="C137" i="4" l="1"/>
  <c r="C89" i="6"/>
  <c r="F126" i="5"/>
  <c r="G126" i="5" s="1"/>
  <c r="D127" i="5" s="1"/>
  <c r="E127" i="5" s="1"/>
  <c r="B126" i="5"/>
  <c r="C126" i="5" s="1"/>
  <c r="F138" i="4"/>
  <c r="G138" i="4" s="1"/>
  <c r="B138" i="4"/>
  <c r="A170" i="5"/>
  <c r="A180" i="4"/>
  <c r="C138" i="4" l="1"/>
  <c r="C118" i="7"/>
  <c r="D118" i="7"/>
  <c r="B127" i="5"/>
  <c r="C127" i="5" s="1"/>
  <c r="F127" i="5"/>
  <c r="G127" i="5" s="1"/>
  <c r="D128" i="5" s="1"/>
  <c r="E128" i="5" s="1"/>
  <c r="A171" i="5"/>
  <c r="D139" i="4"/>
  <c r="E139" i="4" s="1"/>
  <c r="A181" i="4"/>
  <c r="C90" i="6" l="1"/>
  <c r="B128" i="5"/>
  <c r="C128" i="5" s="1"/>
  <c r="F128" i="5"/>
  <c r="G128" i="5" s="1"/>
  <c r="D129" i="5" s="1"/>
  <c r="E129" i="5" s="1"/>
  <c r="F129" i="5" s="1"/>
  <c r="G129" i="5" s="1"/>
  <c r="B139" i="4"/>
  <c r="F139" i="4"/>
  <c r="G139" i="4" s="1"/>
  <c r="D140" i="4" s="1"/>
  <c r="E140" i="4" s="1"/>
  <c r="A172" i="5"/>
  <c r="A182" i="4"/>
  <c r="C139" i="4" l="1"/>
  <c r="C119" i="7"/>
  <c r="D119" i="7"/>
  <c r="B129" i="5"/>
  <c r="C129" i="5" s="1"/>
  <c r="B140" i="4"/>
  <c r="F140" i="4"/>
  <c r="G140" i="4" s="1"/>
  <c r="D141" i="4" s="1"/>
  <c r="E141" i="4" s="1"/>
  <c r="D130" i="5"/>
  <c r="E130" i="5" s="1"/>
  <c r="A173" i="5"/>
  <c r="A183" i="4"/>
  <c r="C140" i="4" l="1"/>
  <c r="C91" i="6"/>
  <c r="B141" i="4"/>
  <c r="F141" i="4"/>
  <c r="G141" i="4" s="1"/>
  <c r="D142" i="4" s="1"/>
  <c r="E142" i="4" s="1"/>
  <c r="F130" i="5"/>
  <c r="G130" i="5" s="1"/>
  <c r="B130" i="5"/>
  <c r="C130" i="5" s="1"/>
  <c r="A174" i="5"/>
  <c r="A184" i="4"/>
  <c r="C141" i="4" l="1"/>
  <c r="C120" i="7"/>
  <c r="D120" i="7"/>
  <c r="D131" i="5"/>
  <c r="E131" i="5" s="1"/>
  <c r="B142" i="4"/>
  <c r="F142" i="4"/>
  <c r="G142" i="4" s="1"/>
  <c r="D143" i="4" s="1"/>
  <c r="E143" i="4" s="1"/>
  <c r="A175" i="5"/>
  <c r="A185" i="4"/>
  <c r="C142" i="4" l="1"/>
  <c r="C92" i="6"/>
  <c r="B143" i="4"/>
  <c r="F143" i="4"/>
  <c r="G143" i="4" s="1"/>
  <c r="D144" i="4" s="1"/>
  <c r="E144" i="4" s="1"/>
  <c r="F131" i="5"/>
  <c r="G131" i="5" s="1"/>
  <c r="B131" i="5"/>
  <c r="C131" i="5" s="1"/>
  <c r="A176" i="5"/>
  <c r="A186" i="4"/>
  <c r="C143" i="4" l="1"/>
  <c r="C121" i="7"/>
  <c r="D121" i="7"/>
  <c r="D132" i="5"/>
  <c r="E132" i="5" s="1"/>
  <c r="B144" i="4"/>
  <c r="F144" i="4"/>
  <c r="G144" i="4" s="1"/>
  <c r="D145" i="4" s="1"/>
  <c r="E145" i="4" s="1"/>
  <c r="A177" i="5"/>
  <c r="A187" i="4"/>
  <c r="C144" i="4" l="1"/>
  <c r="C93" i="6"/>
  <c r="B145" i="4"/>
  <c r="F145" i="4"/>
  <c r="G145" i="4" s="1"/>
  <c r="D146" i="4" s="1"/>
  <c r="E146" i="4" s="1"/>
  <c r="F132" i="5"/>
  <c r="G132" i="5" s="1"/>
  <c r="B132" i="5"/>
  <c r="C132" i="5" s="1"/>
  <c r="A178" i="5"/>
  <c r="A188" i="4"/>
  <c r="C145" i="4" l="1"/>
  <c r="C122" i="7"/>
  <c r="D122" i="7"/>
  <c r="D133" i="5"/>
  <c r="E133" i="5" s="1"/>
  <c r="B146" i="4"/>
  <c r="F146" i="4"/>
  <c r="G146" i="4" s="1"/>
  <c r="D147" i="4" s="1"/>
  <c r="E147" i="4" s="1"/>
  <c r="A179" i="5"/>
  <c r="A189" i="4"/>
  <c r="C146" i="4" l="1"/>
  <c r="C94" i="6"/>
  <c r="F147" i="4"/>
  <c r="G147" i="4" s="1"/>
  <c r="D148" i="4" s="1"/>
  <c r="E148" i="4" s="1"/>
  <c r="B147" i="4"/>
  <c r="F133" i="5"/>
  <c r="G133" i="5" s="1"/>
  <c r="B133" i="5"/>
  <c r="C133" i="5" s="1"/>
  <c r="A180" i="5"/>
  <c r="A190" i="4"/>
  <c r="C147" i="4" l="1"/>
  <c r="C123" i="7"/>
  <c r="D123" i="7"/>
  <c r="B148" i="4"/>
  <c r="F148" i="4"/>
  <c r="G148" i="4" s="1"/>
  <c r="D134" i="5"/>
  <c r="E134" i="5" s="1"/>
  <c r="A181" i="5"/>
  <c r="A191" i="4"/>
  <c r="C148" i="4" l="1"/>
  <c r="C95" i="6"/>
  <c r="F134" i="5"/>
  <c r="G134" i="5" s="1"/>
  <c r="B134" i="5"/>
  <c r="C134" i="5" s="1"/>
  <c r="A182" i="5"/>
  <c r="D149" i="4"/>
  <c r="E149" i="4" s="1"/>
  <c r="A192" i="4"/>
  <c r="C124" i="7" l="1"/>
  <c r="D124" i="7"/>
  <c r="B149" i="4"/>
  <c r="F149" i="4"/>
  <c r="G149" i="4" s="1"/>
  <c r="D150" i="4" s="1"/>
  <c r="E150" i="4" s="1"/>
  <c r="D135" i="5"/>
  <c r="E135" i="5" s="1"/>
  <c r="A183" i="5"/>
  <c r="A193" i="4"/>
  <c r="C149" i="4" l="1"/>
  <c r="C96" i="6"/>
  <c r="B150" i="4"/>
  <c r="F150" i="4"/>
  <c r="G150" i="4" s="1"/>
  <c r="D151" i="4" s="1"/>
  <c r="E151" i="4" s="1"/>
  <c r="F135" i="5"/>
  <c r="G135" i="5" s="1"/>
  <c r="B135" i="5"/>
  <c r="C135" i="5" s="1"/>
  <c r="A184" i="5"/>
  <c r="A194" i="4"/>
  <c r="C150" i="4" l="1"/>
  <c r="C125" i="7"/>
  <c r="D125" i="7"/>
  <c r="B151" i="4"/>
  <c r="F151" i="4"/>
  <c r="G151" i="4" s="1"/>
  <c r="D152" i="4" s="1"/>
  <c r="E152" i="4" s="1"/>
  <c r="D136" i="5"/>
  <c r="E136" i="5" s="1"/>
  <c r="A185" i="5"/>
  <c r="A195" i="4"/>
  <c r="C151" i="4" l="1"/>
  <c r="C97" i="6"/>
  <c r="B152" i="4"/>
  <c r="F152" i="4"/>
  <c r="G152" i="4" s="1"/>
  <c r="D153" i="4" s="1"/>
  <c r="E153" i="4" s="1"/>
  <c r="F136" i="5"/>
  <c r="G136" i="5" s="1"/>
  <c r="B136" i="5"/>
  <c r="C136" i="5" s="1"/>
  <c r="A186" i="5"/>
  <c r="A196" i="4"/>
  <c r="C152" i="4" l="1"/>
  <c r="C126" i="7"/>
  <c r="D126" i="7"/>
  <c r="D137" i="5"/>
  <c r="E137" i="5" s="1"/>
  <c r="B153" i="4"/>
  <c r="F153" i="4"/>
  <c r="G153" i="4" s="1"/>
  <c r="D154" i="4" s="1"/>
  <c r="E154" i="4" s="1"/>
  <c r="A187" i="5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197" i="4"/>
  <c r="C153" i="4" l="1"/>
  <c r="C98" i="6"/>
  <c r="B154" i="4"/>
  <c r="F154" i="4"/>
  <c r="G154" i="4" s="1"/>
  <c r="D155" i="4" s="1"/>
  <c r="E155" i="4" s="1"/>
  <c r="F137" i="5"/>
  <c r="G137" i="5" s="1"/>
  <c r="B137" i="5"/>
  <c r="C137" i="5" s="1"/>
  <c r="A198" i="4"/>
  <c r="C154" i="4" l="1"/>
  <c r="C127" i="7"/>
  <c r="D127" i="7"/>
  <c r="D138" i="5"/>
  <c r="E138" i="5" s="1"/>
  <c r="B155" i="4"/>
  <c r="F155" i="4"/>
  <c r="G155" i="4" s="1"/>
  <c r="D156" i="4" s="1"/>
  <c r="E156" i="4" s="1"/>
  <c r="A199" i="4"/>
  <c r="C155" i="4" l="1"/>
  <c r="C99" i="6"/>
  <c r="F138" i="5"/>
  <c r="G138" i="5" s="1"/>
  <c r="B138" i="5"/>
  <c r="C138" i="5" s="1"/>
  <c r="B156" i="4"/>
  <c r="F156" i="4"/>
  <c r="G156" i="4" s="1"/>
  <c r="D157" i="4" s="1"/>
  <c r="E157" i="4" s="1"/>
  <c r="A200" i="4"/>
  <c r="C156" i="4" l="1"/>
  <c r="C128" i="7"/>
  <c r="D128" i="7"/>
  <c r="B157" i="4"/>
  <c r="F157" i="4"/>
  <c r="G157" i="4" s="1"/>
  <c r="D158" i="4" s="1"/>
  <c r="E158" i="4" s="1"/>
  <c r="D139" i="5"/>
  <c r="E139" i="5" s="1"/>
  <c r="A201" i="4"/>
  <c r="C157" i="4" l="1"/>
  <c r="C100" i="6"/>
  <c r="F139" i="5"/>
  <c r="G139" i="5" s="1"/>
  <c r="B139" i="5"/>
  <c r="C139" i="5" s="1"/>
  <c r="B158" i="4"/>
  <c r="F158" i="4"/>
  <c r="G158" i="4" s="1"/>
  <c r="D159" i="4" s="1"/>
  <c r="E159" i="4" s="1"/>
  <c r="A202" i="4"/>
  <c r="C158" i="4" l="1"/>
  <c r="C129" i="7"/>
  <c r="D129" i="7"/>
  <c r="B159" i="4"/>
  <c r="F159" i="4"/>
  <c r="G159" i="4" s="1"/>
  <c r="D160" i="4" s="1"/>
  <c r="E160" i="4" s="1"/>
  <c r="D140" i="5"/>
  <c r="E140" i="5" s="1"/>
  <c r="A203" i="4"/>
  <c r="C159" i="4" l="1"/>
  <c r="C101" i="6"/>
  <c r="B160" i="4"/>
  <c r="F160" i="4"/>
  <c r="G160" i="4" s="1"/>
  <c r="D161" i="4" s="1"/>
  <c r="E161" i="4" s="1"/>
  <c r="F140" i="5"/>
  <c r="G140" i="5" s="1"/>
  <c r="B140" i="5"/>
  <c r="C140" i="5" s="1"/>
  <c r="A204" i="4"/>
  <c r="C160" i="4" l="1"/>
  <c r="C130" i="7"/>
  <c r="D130" i="7"/>
  <c r="B161" i="4"/>
  <c r="F161" i="4"/>
  <c r="G161" i="4" s="1"/>
  <c r="D162" i="4" s="1"/>
  <c r="E162" i="4" s="1"/>
  <c r="D141" i="5"/>
  <c r="E141" i="5" s="1"/>
  <c r="A205" i="4"/>
  <c r="C161" i="4" l="1"/>
  <c r="C102" i="6"/>
  <c r="F141" i="5"/>
  <c r="G141" i="5" s="1"/>
  <c r="B141" i="5"/>
  <c r="C141" i="5" s="1"/>
  <c r="B162" i="4"/>
  <c r="F162" i="4"/>
  <c r="G162" i="4" s="1"/>
  <c r="D163" i="4" s="1"/>
  <c r="E163" i="4" s="1"/>
  <c r="A206" i="4"/>
  <c r="C162" i="4" l="1"/>
  <c r="C131" i="7"/>
  <c r="D131" i="7"/>
  <c r="B163" i="4"/>
  <c r="F163" i="4"/>
  <c r="G163" i="4" s="1"/>
  <c r="D142" i="5"/>
  <c r="E142" i="5" s="1"/>
  <c r="A207" i="4"/>
  <c r="C163" i="4" l="1"/>
  <c r="C103" i="6"/>
  <c r="F142" i="5"/>
  <c r="G142" i="5" s="1"/>
  <c r="B142" i="5"/>
  <c r="C142" i="5" s="1"/>
  <c r="D164" i="4"/>
  <c r="E164" i="4" s="1"/>
  <c r="A208" i="4"/>
  <c r="C132" i="7" l="1"/>
  <c r="D132" i="7"/>
  <c r="D143" i="5"/>
  <c r="E143" i="5" s="1"/>
  <c r="B164" i="4"/>
  <c r="F164" i="4"/>
  <c r="G164" i="4" s="1"/>
  <c r="D165" i="4" s="1"/>
  <c r="E165" i="4" s="1"/>
  <c r="A209" i="4"/>
  <c r="C164" i="4" l="1"/>
  <c r="C104" i="6"/>
  <c r="B165" i="4"/>
  <c r="F165" i="4"/>
  <c r="G165" i="4" s="1"/>
  <c r="D166" i="4" s="1"/>
  <c r="E166" i="4" s="1"/>
  <c r="F143" i="5"/>
  <c r="G143" i="5" s="1"/>
  <c r="B143" i="5"/>
  <c r="C143" i="5" s="1"/>
  <c r="A210" i="4"/>
  <c r="C165" i="4" l="1"/>
  <c r="C133" i="7"/>
  <c r="D133" i="7"/>
  <c r="B166" i="4"/>
  <c r="F166" i="4"/>
  <c r="G166" i="4" s="1"/>
  <c r="D167" i="4" s="1"/>
  <c r="E167" i="4" s="1"/>
  <c r="D144" i="5"/>
  <c r="E144" i="5" s="1"/>
  <c r="A211" i="4"/>
  <c r="C166" i="4" l="1"/>
  <c r="C105" i="6"/>
  <c r="B167" i="4"/>
  <c r="F167" i="4"/>
  <c r="G167" i="4" s="1"/>
  <c r="D168" i="4" s="1"/>
  <c r="E168" i="4" s="1"/>
  <c r="F144" i="5"/>
  <c r="G144" i="5" s="1"/>
  <c r="B144" i="5"/>
  <c r="C144" i="5" s="1"/>
  <c r="A212" i="4"/>
  <c r="C167" i="4" l="1"/>
  <c r="C134" i="7"/>
  <c r="D134" i="7"/>
  <c r="F168" i="4"/>
  <c r="G168" i="4" s="1"/>
  <c r="B168" i="4"/>
  <c r="D145" i="5"/>
  <c r="E145" i="5" s="1"/>
  <c r="A213" i="4"/>
  <c r="C168" i="4" l="1"/>
  <c r="C106" i="6"/>
  <c r="F145" i="5"/>
  <c r="G145" i="5" s="1"/>
  <c r="B145" i="5"/>
  <c r="C145" i="5" s="1"/>
  <c r="D169" i="4"/>
  <c r="E169" i="4" s="1"/>
  <c r="A214" i="4"/>
  <c r="C135" i="7" l="1"/>
  <c r="D135" i="7"/>
  <c r="D146" i="5"/>
  <c r="E146" i="5" s="1"/>
  <c r="F169" i="4"/>
  <c r="G169" i="4" s="1"/>
  <c r="D170" i="4" s="1"/>
  <c r="E170" i="4" s="1"/>
  <c r="B169" i="4"/>
  <c r="A215" i="4"/>
  <c r="C169" i="4" l="1"/>
  <c r="C107" i="6"/>
  <c r="F146" i="5"/>
  <c r="G146" i="5" s="1"/>
  <c r="B146" i="5"/>
  <c r="C146" i="5" s="1"/>
  <c r="A216" i="4"/>
  <c r="C136" i="7" l="1"/>
  <c r="D136" i="7"/>
  <c r="D147" i="5"/>
  <c r="E147" i="5" s="1"/>
  <c r="A217" i="4"/>
  <c r="C108" i="6" l="1"/>
  <c r="F147" i="5"/>
  <c r="G147" i="5" s="1"/>
  <c r="B147" i="5"/>
  <c r="C147" i="5" s="1"/>
  <c r="A218" i="4"/>
  <c r="C137" i="7" l="1"/>
  <c r="D137" i="7"/>
  <c r="D148" i="5"/>
  <c r="E148" i="5" s="1"/>
  <c r="A219" i="4"/>
  <c r="C109" i="6" l="1"/>
  <c r="F148" i="5"/>
  <c r="G148" i="5" s="1"/>
  <c r="B148" i="5"/>
  <c r="C148" i="5" s="1"/>
  <c r="A220" i="4"/>
  <c r="C138" i="7" l="1"/>
  <c r="D138" i="7"/>
  <c r="D149" i="5"/>
  <c r="E149" i="5" s="1"/>
  <c r="A221" i="4"/>
  <c r="C110" i="6" l="1"/>
  <c r="F149" i="5"/>
  <c r="G149" i="5" s="1"/>
  <c r="B149" i="5"/>
  <c r="C149" i="5" s="1"/>
  <c r="A222" i="4"/>
  <c r="C139" i="7" l="1"/>
  <c r="D139" i="7"/>
  <c r="D150" i="5"/>
  <c r="E150" i="5" s="1"/>
  <c r="A223" i="4"/>
  <c r="C111" i="6" l="1"/>
  <c r="F150" i="5"/>
  <c r="G150" i="5" s="1"/>
  <c r="B150" i="5"/>
  <c r="C150" i="5" s="1"/>
  <c r="A224" i="4"/>
  <c r="C140" i="7" l="1"/>
  <c r="D140" i="7"/>
  <c r="D151" i="5"/>
  <c r="E151" i="5" s="1"/>
  <c r="A225" i="4"/>
  <c r="C112" i="6" l="1"/>
  <c r="F151" i="5"/>
  <c r="G151" i="5" s="1"/>
  <c r="B151" i="5"/>
  <c r="C151" i="5" s="1"/>
  <c r="A226" i="4"/>
  <c r="C141" i="7" l="1"/>
  <c r="D141" i="7"/>
  <c r="D152" i="5"/>
  <c r="E152" i="5" s="1"/>
  <c r="A227" i="4"/>
  <c r="C113" i="6" l="1"/>
  <c r="F152" i="5"/>
  <c r="G152" i="5" s="1"/>
  <c r="B152" i="5"/>
  <c r="C152" i="5" s="1"/>
  <c r="A228" i="4"/>
  <c r="C142" i="7" l="1"/>
  <c r="D142" i="7"/>
  <c r="D153" i="5"/>
  <c r="E153" i="5" s="1"/>
  <c r="A229" i="4"/>
  <c r="C114" i="6" l="1"/>
  <c r="F153" i="5"/>
  <c r="G153" i="5" s="1"/>
  <c r="B153" i="5"/>
  <c r="C153" i="5" s="1"/>
  <c r="A230" i="4"/>
  <c r="C143" i="7" l="1"/>
  <c r="D143" i="7"/>
  <c r="D154" i="5"/>
  <c r="E154" i="5" s="1"/>
  <c r="A231" i="4"/>
  <c r="C115" i="6" l="1"/>
  <c r="F154" i="5"/>
  <c r="G154" i="5" s="1"/>
  <c r="B154" i="5"/>
  <c r="C154" i="5" s="1"/>
  <c r="A232" i="4"/>
  <c r="C144" i="7" l="1"/>
  <c r="D144" i="7"/>
  <c r="D155" i="5"/>
  <c r="E155" i="5" s="1"/>
  <c r="A233" i="4"/>
  <c r="C116" i="6" l="1"/>
  <c r="F155" i="5"/>
  <c r="G155" i="5" s="1"/>
  <c r="B155" i="5"/>
  <c r="C155" i="5" s="1"/>
  <c r="A234" i="4"/>
  <c r="C145" i="7" l="1"/>
  <c r="D145" i="7"/>
  <c r="D156" i="5"/>
  <c r="E156" i="5" s="1"/>
  <c r="A235" i="4"/>
  <c r="C117" i="6" l="1"/>
  <c r="F156" i="5"/>
  <c r="G156" i="5" s="1"/>
  <c r="B156" i="5"/>
  <c r="C156" i="5" s="1"/>
  <c r="A236" i="4"/>
  <c r="C146" i="7" l="1"/>
  <c r="D146" i="7"/>
  <c r="D157" i="5"/>
  <c r="E157" i="5" s="1"/>
  <c r="A237" i="4"/>
  <c r="C118" i="6" l="1"/>
  <c r="F157" i="5"/>
  <c r="G157" i="5" s="1"/>
  <c r="B157" i="5"/>
  <c r="C157" i="5" s="1"/>
  <c r="A238" i="4"/>
  <c r="C147" i="7" l="1"/>
  <c r="D147" i="7"/>
  <c r="D158" i="5"/>
  <c r="E158" i="5" s="1"/>
  <c r="A239" i="4"/>
  <c r="C119" i="6" l="1"/>
  <c r="F158" i="5"/>
  <c r="G158" i="5" s="1"/>
  <c r="B158" i="5"/>
  <c r="C158" i="5" s="1"/>
  <c r="A240" i="4"/>
  <c r="C148" i="7" l="1"/>
  <c r="D148" i="7"/>
  <c r="D159" i="5"/>
  <c r="E159" i="5" s="1"/>
  <c r="A241" i="4"/>
  <c r="C120" i="6" l="1"/>
  <c r="F159" i="5"/>
  <c r="G159" i="5" s="1"/>
  <c r="B159" i="5"/>
  <c r="C159" i="5" s="1"/>
  <c r="A242" i="4"/>
  <c r="C149" i="7" l="1"/>
  <c r="D149" i="7"/>
  <c r="D160" i="5"/>
  <c r="E160" i="5" s="1"/>
  <c r="A243" i="4"/>
  <c r="C121" i="6" l="1"/>
  <c r="B160" i="5"/>
  <c r="C160" i="5" s="1"/>
  <c r="F160" i="5"/>
  <c r="G160" i="5" s="1"/>
  <c r="A244" i="4"/>
  <c r="C150" i="7" l="1"/>
  <c r="D150" i="7"/>
  <c r="D161" i="5"/>
  <c r="E161" i="5" s="1"/>
  <c r="A245" i="4"/>
  <c r="C122" i="6" l="1"/>
  <c r="B161" i="5"/>
  <c r="C161" i="5" s="1"/>
  <c r="F161" i="5"/>
  <c r="G161" i="5" s="1"/>
  <c r="A246" i="4"/>
  <c r="C151" i="7" l="1"/>
  <c r="D151" i="7"/>
  <c r="D162" i="5"/>
  <c r="E162" i="5" s="1"/>
  <c r="A247" i="4"/>
  <c r="C123" i="6" l="1"/>
  <c r="B162" i="5"/>
  <c r="C162" i="5" s="1"/>
  <c r="F162" i="5"/>
  <c r="G162" i="5" s="1"/>
  <c r="A248" i="4"/>
  <c r="C152" i="7" l="1"/>
  <c r="D152" i="7"/>
  <c r="D163" i="5"/>
  <c r="E163" i="5" s="1"/>
  <c r="A249" i="4"/>
  <c r="C124" i="6" l="1"/>
  <c r="F163" i="5"/>
  <c r="G163" i="5" s="1"/>
  <c r="B163" i="5"/>
  <c r="C163" i="5" s="1"/>
  <c r="A250" i="4"/>
  <c r="C153" i="7" l="1"/>
  <c r="D153" i="7"/>
  <c r="D164" i="5"/>
  <c r="E164" i="5" s="1"/>
  <c r="A251" i="4"/>
  <c r="C125" i="6" l="1"/>
  <c r="F164" i="5"/>
  <c r="G164" i="5" s="1"/>
  <c r="B164" i="5"/>
  <c r="C164" i="5" s="1"/>
  <c r="A252" i="4"/>
  <c r="C154" i="7" l="1"/>
  <c r="D154" i="7"/>
  <c r="D165" i="5"/>
  <c r="E165" i="5" s="1"/>
  <c r="A253" i="4"/>
  <c r="C126" i="6" l="1"/>
  <c r="F165" i="5"/>
  <c r="G165" i="5" s="1"/>
  <c r="B165" i="5"/>
  <c r="C165" i="5" s="1"/>
  <c r="C155" i="7" l="1"/>
  <c r="D155" i="7"/>
  <c r="D166" i="5"/>
  <c r="E166" i="5" s="1"/>
  <c r="C127" i="6" l="1"/>
  <c r="F166" i="5"/>
  <c r="G166" i="5" s="1"/>
  <c r="B166" i="5"/>
  <c r="C166" i="5" s="1"/>
  <c r="C156" i="7" l="1"/>
  <c r="D156" i="7"/>
  <c r="D167" i="5"/>
  <c r="E167" i="5" s="1"/>
  <c r="C128" i="6" l="1"/>
  <c r="F167" i="5"/>
  <c r="G167" i="5" s="1"/>
  <c r="B167" i="5"/>
  <c r="C167" i="5" s="1"/>
  <c r="C157" i="7" l="1"/>
  <c r="D157" i="7"/>
  <c r="D168" i="5"/>
  <c r="E168" i="5" s="1"/>
  <c r="C129" i="6" l="1"/>
  <c r="F168" i="5"/>
  <c r="G168" i="5" s="1"/>
  <c r="B168" i="5"/>
  <c r="C168" i="5" s="1"/>
  <c r="C158" i="7" l="1"/>
  <c r="D158" i="7"/>
  <c r="D169" i="5"/>
  <c r="E169" i="5" s="1"/>
  <c r="C130" i="6" l="1"/>
  <c r="B169" i="5"/>
  <c r="C169" i="5" s="1"/>
  <c r="F169" i="5"/>
  <c r="G169" i="5" s="1"/>
  <c r="C159" i="7" l="1"/>
  <c r="D159" i="7"/>
  <c r="D170" i="5"/>
  <c r="E170" i="5" s="1"/>
  <c r="C131" i="6" l="1"/>
  <c r="B170" i="5"/>
  <c r="C170" i="5" s="1"/>
  <c r="F170" i="5"/>
  <c r="G170" i="5" s="1"/>
  <c r="C160" i="7" l="1"/>
  <c r="D160" i="7"/>
  <c r="D171" i="5"/>
  <c r="E171" i="5" s="1"/>
  <c r="C132" i="6" l="1"/>
  <c r="B171" i="5"/>
  <c r="C171" i="5" s="1"/>
  <c r="F171" i="5"/>
  <c r="G171" i="5" s="1"/>
  <c r="C161" i="7" l="1"/>
  <c r="D161" i="7"/>
  <c r="D172" i="5"/>
  <c r="E172" i="5" s="1"/>
  <c r="C133" i="6" l="1"/>
  <c r="B172" i="5"/>
  <c r="C172" i="5" s="1"/>
  <c r="F172" i="5"/>
  <c r="G172" i="5" s="1"/>
  <c r="C162" i="7" l="1"/>
  <c r="D162" i="7"/>
  <c r="D173" i="5"/>
  <c r="E173" i="5" s="1"/>
  <c r="C134" i="6" l="1"/>
  <c r="B173" i="5"/>
  <c r="C173" i="5" s="1"/>
  <c r="F173" i="5"/>
  <c r="G173" i="5" s="1"/>
  <c r="C163" i="7" l="1"/>
  <c r="D163" i="7"/>
  <c r="D174" i="5"/>
  <c r="E174" i="5" s="1"/>
  <c r="C135" i="6" l="1"/>
  <c r="F174" i="5"/>
  <c r="G174" i="5" s="1"/>
  <c r="B174" i="5"/>
  <c r="C174" i="5" s="1"/>
  <c r="C164" i="7" l="1"/>
  <c r="D164" i="7"/>
  <c r="D175" i="5"/>
  <c r="E175" i="5" s="1"/>
  <c r="C136" i="6" l="1"/>
  <c r="B175" i="5"/>
  <c r="C175" i="5" s="1"/>
  <c r="F175" i="5"/>
  <c r="G175" i="5" s="1"/>
  <c r="C165" i="7" l="1"/>
  <c r="D165" i="7"/>
  <c r="D176" i="5"/>
  <c r="E176" i="5" s="1"/>
  <c r="C137" i="6" l="1"/>
  <c r="F176" i="5"/>
  <c r="G176" i="5" s="1"/>
  <c r="B176" i="5"/>
  <c r="C176" i="5" s="1"/>
  <c r="C166" i="7" l="1"/>
  <c r="D166" i="7"/>
  <c r="D177" i="5"/>
  <c r="E177" i="5" s="1"/>
  <c r="C138" i="6" l="1"/>
  <c r="B177" i="5"/>
  <c r="C177" i="5" s="1"/>
  <c r="F177" i="5"/>
  <c r="G177" i="5" s="1"/>
  <c r="C167" i="7" l="1"/>
  <c r="D167" i="7"/>
  <c r="D178" i="5"/>
  <c r="E178" i="5" s="1"/>
  <c r="C139" i="6" l="1"/>
  <c r="B178" i="5"/>
  <c r="C178" i="5" s="1"/>
  <c r="F178" i="5"/>
  <c r="G178" i="5" s="1"/>
  <c r="C168" i="7" l="1"/>
  <c r="D168" i="7"/>
  <c r="D179" i="5"/>
  <c r="E179" i="5" s="1"/>
  <c r="C140" i="6" l="1"/>
  <c r="F179" i="5"/>
  <c r="G179" i="5" s="1"/>
  <c r="B179" i="5"/>
  <c r="C179" i="5" s="1"/>
  <c r="C169" i="7" l="1"/>
  <c r="D169" i="7"/>
  <c r="D180" i="5"/>
  <c r="E180" i="5" s="1"/>
  <c r="C141" i="6" l="1"/>
  <c r="B180" i="5"/>
  <c r="C180" i="5" s="1"/>
  <c r="F180" i="5"/>
  <c r="G180" i="5" s="1"/>
  <c r="C170" i="7" l="1"/>
  <c r="D170" i="7"/>
  <c r="D181" i="5"/>
  <c r="E181" i="5" s="1"/>
  <c r="C142" i="6" l="1"/>
  <c r="F181" i="5"/>
  <c r="G181" i="5" s="1"/>
  <c r="B181" i="5"/>
  <c r="C181" i="5" s="1"/>
  <c r="C171" i="7" l="1"/>
  <c r="D171" i="7"/>
  <c r="D182" i="5"/>
  <c r="E182" i="5" s="1"/>
  <c r="C143" i="6" l="1"/>
  <c r="F182" i="5"/>
  <c r="G182" i="5" s="1"/>
  <c r="B182" i="5"/>
  <c r="C182" i="5" s="1"/>
  <c r="C172" i="7" l="1"/>
  <c r="D172" i="7"/>
  <c r="D183" i="5"/>
  <c r="E183" i="5" s="1"/>
  <c r="C144" i="6" l="1"/>
  <c r="F183" i="5"/>
  <c r="G183" i="5" s="1"/>
  <c r="B183" i="5"/>
  <c r="C183" i="5" s="1"/>
  <c r="C173" i="7" l="1"/>
  <c r="D173" i="7"/>
  <c r="D184" i="5"/>
  <c r="E184" i="5" s="1"/>
  <c r="C145" i="6" l="1"/>
  <c r="B184" i="5"/>
  <c r="C184" i="5" s="1"/>
  <c r="F184" i="5"/>
  <c r="G184" i="5" s="1"/>
  <c r="C174" i="7" l="1"/>
  <c r="D174" i="7"/>
  <c r="D185" i="5"/>
  <c r="E185" i="5" s="1"/>
  <c r="C146" i="6" l="1"/>
  <c r="B185" i="5"/>
  <c r="C185" i="5" s="1"/>
  <c r="F185" i="5"/>
  <c r="G185" i="5" s="1"/>
  <c r="C175" i="7" l="1"/>
  <c r="D175" i="7"/>
  <c r="D186" i="5"/>
  <c r="E186" i="5" s="1"/>
  <c r="C147" i="6" l="1"/>
  <c r="F186" i="5"/>
  <c r="G186" i="5" s="1"/>
  <c r="B186" i="5"/>
  <c r="C186" i="5" s="1"/>
  <c r="C176" i="7" l="1"/>
  <c r="D176" i="7"/>
  <c r="D187" i="5"/>
  <c r="E187" i="5" s="1"/>
  <c r="C148" i="6" l="1"/>
  <c r="F187" i="5"/>
  <c r="G187" i="5" s="1"/>
  <c r="B187" i="5"/>
  <c r="C187" i="5" s="1"/>
  <c r="C177" i="7" l="1"/>
  <c r="D177" i="7"/>
  <c r="D188" i="5"/>
  <c r="E188" i="5" s="1"/>
  <c r="C149" i="6" l="1"/>
  <c r="B188" i="5"/>
  <c r="C188" i="5" s="1"/>
  <c r="F188" i="5"/>
  <c r="G188" i="5" s="1"/>
  <c r="C178" i="7" l="1"/>
  <c r="D178" i="7"/>
  <c r="D189" i="5"/>
  <c r="E189" i="5" s="1"/>
  <c r="C150" i="6" l="1"/>
  <c r="B189" i="5"/>
  <c r="C189" i="5" s="1"/>
  <c r="F189" i="5"/>
  <c r="G189" i="5" s="1"/>
  <c r="C179" i="7" l="1"/>
  <c r="D179" i="7"/>
  <c r="D190" i="5"/>
  <c r="E190" i="5" s="1"/>
  <c r="B170" i="4"/>
  <c r="F170" i="4"/>
  <c r="G170" i="4" s="1"/>
  <c r="C170" i="4" l="1"/>
  <c r="C151" i="6"/>
  <c r="B190" i="5"/>
  <c r="C190" i="5" s="1"/>
  <c r="F190" i="5"/>
  <c r="G190" i="5" s="1"/>
  <c r="D171" i="4"/>
  <c r="E171" i="4" s="1"/>
  <c r="C180" i="7" l="1"/>
  <c r="D180" i="7"/>
  <c r="D191" i="5"/>
  <c r="E191" i="5" s="1"/>
  <c r="C152" i="6" l="1"/>
  <c r="F191" i="5"/>
  <c r="G191" i="5" s="1"/>
  <c r="B191" i="5"/>
  <c r="C191" i="5" s="1"/>
  <c r="F171" i="4"/>
  <c r="G171" i="4" s="1"/>
  <c r="B171" i="4"/>
  <c r="C171" i="4" l="1"/>
  <c r="C181" i="7"/>
  <c r="D181" i="7"/>
  <c r="D192" i="5"/>
  <c r="E192" i="5" s="1"/>
  <c r="D172" i="4"/>
  <c r="E172" i="4" s="1"/>
  <c r="C153" i="6" l="1"/>
  <c r="F192" i="5"/>
  <c r="G192" i="5" s="1"/>
  <c r="B192" i="5"/>
  <c r="C192" i="5" s="1"/>
  <c r="F172" i="4"/>
  <c r="G172" i="4" s="1"/>
  <c r="B172" i="4"/>
  <c r="C182" i="7" l="1"/>
  <c r="D182" i="7"/>
  <c r="C172" i="4"/>
  <c r="D193" i="5"/>
  <c r="E193" i="5" s="1"/>
  <c r="D173" i="4"/>
  <c r="E173" i="4" s="1"/>
  <c r="C154" i="6" l="1"/>
  <c r="B193" i="5"/>
  <c r="C193" i="5" s="1"/>
  <c r="F193" i="5"/>
  <c r="G193" i="5" s="1"/>
  <c r="B173" i="4"/>
  <c r="F173" i="4"/>
  <c r="G173" i="4" s="1"/>
  <c r="C173" i="4" l="1"/>
  <c r="C183" i="7"/>
  <c r="D183" i="7"/>
  <c r="D194" i="5"/>
  <c r="E194" i="5" s="1"/>
  <c r="D174" i="4"/>
  <c r="E174" i="4" s="1"/>
  <c r="C155" i="6" l="1"/>
  <c r="B194" i="5"/>
  <c r="C194" i="5" s="1"/>
  <c r="F194" i="5"/>
  <c r="G194" i="5" s="1"/>
  <c r="B174" i="4"/>
  <c r="F174" i="4"/>
  <c r="G174" i="4" s="1"/>
  <c r="C174" i="4" l="1"/>
  <c r="C184" i="7"/>
  <c r="D184" i="7"/>
  <c r="D195" i="5"/>
  <c r="E195" i="5" s="1"/>
  <c r="D175" i="4"/>
  <c r="E175" i="4" s="1"/>
  <c r="C156" i="6" l="1"/>
  <c r="F195" i="5"/>
  <c r="G195" i="5" s="1"/>
  <c r="B195" i="5"/>
  <c r="C195" i="5" s="1"/>
  <c r="B175" i="4"/>
  <c r="F175" i="4"/>
  <c r="G175" i="4" s="1"/>
  <c r="C175" i="4" l="1"/>
  <c r="C185" i="7"/>
  <c r="D185" i="7"/>
  <c r="D196" i="5"/>
  <c r="E196" i="5" s="1"/>
  <c r="D176" i="4"/>
  <c r="E176" i="4" s="1"/>
  <c r="C157" i="6" l="1"/>
  <c r="F196" i="5"/>
  <c r="G196" i="5" s="1"/>
  <c r="B196" i="5"/>
  <c r="C196" i="5" s="1"/>
  <c r="F176" i="4"/>
  <c r="G176" i="4" s="1"/>
  <c r="B176" i="4"/>
  <c r="C176" i="4" l="1"/>
  <c r="C186" i="7"/>
  <c r="D186" i="7"/>
  <c r="D197" i="5"/>
  <c r="E197" i="5" s="1"/>
  <c r="D177" i="4"/>
  <c r="E177" i="4" s="1"/>
  <c r="C158" i="6" l="1"/>
  <c r="F197" i="5"/>
  <c r="G197" i="5" s="1"/>
  <c r="B197" i="5"/>
  <c r="C197" i="5" s="1"/>
  <c r="F177" i="4"/>
  <c r="G177" i="4" s="1"/>
  <c r="B177" i="4"/>
  <c r="C177" i="4" l="1"/>
  <c r="C187" i="7"/>
  <c r="D187" i="7"/>
  <c r="D198" i="5"/>
  <c r="E198" i="5" s="1"/>
  <c r="D178" i="4"/>
  <c r="E178" i="4" s="1"/>
  <c r="C159" i="6" l="1"/>
  <c r="B198" i="5"/>
  <c r="C198" i="5" s="1"/>
  <c r="F198" i="5"/>
  <c r="G198" i="5" s="1"/>
  <c r="B178" i="4"/>
  <c r="F178" i="4"/>
  <c r="G178" i="4" s="1"/>
  <c r="C178" i="4" l="1"/>
  <c r="C188" i="7"/>
  <c r="D188" i="7"/>
  <c r="D199" i="5"/>
  <c r="E199" i="5" s="1"/>
  <c r="D179" i="4"/>
  <c r="E179" i="4" s="1"/>
  <c r="C160" i="6" l="1"/>
  <c r="F199" i="5"/>
  <c r="G199" i="5" s="1"/>
  <c r="B199" i="5"/>
  <c r="C199" i="5" s="1"/>
  <c r="B179" i="4"/>
  <c r="F179" i="4"/>
  <c r="G179" i="4" s="1"/>
  <c r="C179" i="4" l="1"/>
  <c r="C189" i="7"/>
  <c r="D189" i="7"/>
  <c r="D200" i="5"/>
  <c r="E200" i="5" s="1"/>
  <c r="D180" i="4"/>
  <c r="E180" i="4" s="1"/>
  <c r="C161" i="6" l="1"/>
  <c r="F200" i="5"/>
  <c r="G200" i="5" s="1"/>
  <c r="B200" i="5"/>
  <c r="C200" i="5" s="1"/>
  <c r="F180" i="4"/>
  <c r="G180" i="4" s="1"/>
  <c r="B180" i="4"/>
  <c r="C180" i="4" l="1"/>
  <c r="C190" i="7"/>
  <c r="D190" i="7"/>
  <c r="D201" i="5"/>
  <c r="E201" i="5" s="1"/>
  <c r="D181" i="4"/>
  <c r="E181" i="4" s="1"/>
  <c r="C162" i="6" l="1"/>
  <c r="F201" i="5"/>
  <c r="G201" i="5" s="1"/>
  <c r="B201" i="5"/>
  <c r="C201" i="5" s="1"/>
  <c r="B181" i="4"/>
  <c r="F181" i="4"/>
  <c r="G181" i="4" s="1"/>
  <c r="C181" i="4" l="1"/>
  <c r="C191" i="7"/>
  <c r="D191" i="7"/>
  <c r="D202" i="5"/>
  <c r="E202" i="5" s="1"/>
  <c r="D182" i="4"/>
  <c r="E182" i="4" s="1"/>
  <c r="C163" i="6" l="1"/>
  <c r="B202" i="5"/>
  <c r="C202" i="5" s="1"/>
  <c r="F202" i="5"/>
  <c r="G202" i="5" s="1"/>
  <c r="B182" i="4"/>
  <c r="F182" i="4"/>
  <c r="G182" i="4" s="1"/>
  <c r="C182" i="4" l="1"/>
  <c r="C192" i="7"/>
  <c r="D192" i="7"/>
  <c r="D203" i="5"/>
  <c r="E203" i="5" s="1"/>
  <c r="D183" i="4"/>
  <c r="E183" i="4" s="1"/>
  <c r="C164" i="6" l="1"/>
  <c r="B203" i="5"/>
  <c r="C203" i="5" s="1"/>
  <c r="F203" i="5"/>
  <c r="G203" i="5" s="1"/>
  <c r="B183" i="4"/>
  <c r="F183" i="4"/>
  <c r="G183" i="4" s="1"/>
  <c r="C183" i="4" l="1"/>
  <c r="C193" i="7"/>
  <c r="D193" i="7"/>
  <c r="D204" i="5"/>
  <c r="E204" i="5" s="1"/>
  <c r="D184" i="4"/>
  <c r="E184" i="4" s="1"/>
  <c r="C165" i="6" l="1"/>
  <c r="F204" i="5"/>
  <c r="G204" i="5" s="1"/>
  <c r="B204" i="5"/>
  <c r="C204" i="5" s="1"/>
  <c r="F184" i="4"/>
  <c r="G184" i="4" s="1"/>
  <c r="B184" i="4"/>
  <c r="C184" i="4" l="1"/>
  <c r="C194" i="7"/>
  <c r="D194" i="7"/>
  <c r="D205" i="5"/>
  <c r="E205" i="5" s="1"/>
  <c r="D185" i="4"/>
  <c r="E185" i="4" s="1"/>
  <c r="C166" i="6" l="1"/>
  <c r="F205" i="5"/>
  <c r="G205" i="5" s="1"/>
  <c r="B205" i="5"/>
  <c r="C205" i="5" s="1"/>
  <c r="B185" i="4"/>
  <c r="F185" i="4"/>
  <c r="G185" i="4" s="1"/>
  <c r="C185" i="4" l="1"/>
  <c r="C195" i="7"/>
  <c r="D195" i="7"/>
  <c r="D206" i="5"/>
  <c r="E206" i="5" s="1"/>
  <c r="D186" i="4"/>
  <c r="E186" i="4" s="1"/>
  <c r="C167" i="6" l="1"/>
  <c r="B206" i="5"/>
  <c r="C206" i="5" s="1"/>
  <c r="F206" i="5"/>
  <c r="G206" i="5" s="1"/>
  <c r="F186" i="4"/>
  <c r="G186" i="4" s="1"/>
  <c r="B186" i="4"/>
  <c r="C186" i="4" l="1"/>
  <c r="C196" i="7"/>
  <c r="D196" i="7"/>
  <c r="D207" i="5"/>
  <c r="E207" i="5" s="1"/>
  <c r="D187" i="4"/>
  <c r="E187" i="4" s="1"/>
  <c r="C168" i="6" l="1"/>
  <c r="F207" i="5"/>
  <c r="G207" i="5" s="1"/>
  <c r="B207" i="5"/>
  <c r="C207" i="5" s="1"/>
  <c r="F187" i="4"/>
  <c r="G187" i="4" s="1"/>
  <c r="B187" i="4"/>
  <c r="C187" i="4" l="1"/>
  <c r="C197" i="7"/>
  <c r="D197" i="7"/>
  <c r="D208" i="5"/>
  <c r="E208" i="5" s="1"/>
  <c r="D188" i="4"/>
  <c r="E188" i="4" s="1"/>
  <c r="C169" i="6" l="1"/>
  <c r="B208" i="5"/>
  <c r="C208" i="5" s="1"/>
  <c r="F208" i="5"/>
  <c r="G208" i="5" s="1"/>
  <c r="B188" i="4"/>
  <c r="F188" i="4"/>
  <c r="G188" i="4" s="1"/>
  <c r="C188" i="4" l="1"/>
  <c r="C198" i="7"/>
  <c r="D198" i="7"/>
  <c r="D209" i="5"/>
  <c r="E209" i="5" s="1"/>
  <c r="D189" i="4"/>
  <c r="E189" i="4" s="1"/>
  <c r="C170" i="6" l="1"/>
  <c r="F209" i="5"/>
  <c r="G209" i="5" s="1"/>
  <c r="B209" i="5"/>
  <c r="C209" i="5" s="1"/>
  <c r="B189" i="4"/>
  <c r="F189" i="4"/>
  <c r="G189" i="4" s="1"/>
  <c r="C189" i="4" l="1"/>
  <c r="C199" i="7"/>
  <c r="D199" i="7"/>
  <c r="D210" i="5"/>
  <c r="E210" i="5" s="1"/>
  <c r="D190" i="4"/>
  <c r="E190" i="4" s="1"/>
  <c r="C171" i="6" l="1"/>
  <c r="B210" i="5"/>
  <c r="C210" i="5" s="1"/>
  <c r="F210" i="5"/>
  <c r="G210" i="5" s="1"/>
  <c r="F190" i="4"/>
  <c r="G190" i="4" s="1"/>
  <c r="B190" i="4"/>
  <c r="C190" i="4" l="1"/>
  <c r="C200" i="7"/>
  <c r="D200" i="7"/>
  <c r="D211" i="5"/>
  <c r="E211" i="5" s="1"/>
  <c r="D191" i="4"/>
  <c r="E191" i="4" s="1"/>
  <c r="C172" i="6" l="1"/>
  <c r="B211" i="5"/>
  <c r="C211" i="5" s="1"/>
  <c r="F211" i="5"/>
  <c r="G211" i="5" s="1"/>
  <c r="F191" i="4"/>
  <c r="G191" i="4" s="1"/>
  <c r="B191" i="4"/>
  <c r="C191" i="4" l="1"/>
  <c r="C201" i="7"/>
  <c r="D201" i="7"/>
  <c r="D212" i="5"/>
  <c r="E212" i="5" s="1"/>
  <c r="D192" i="4"/>
  <c r="E192" i="4" s="1"/>
  <c r="C173" i="6" l="1"/>
  <c r="F212" i="5"/>
  <c r="G212" i="5" s="1"/>
  <c r="B212" i="5"/>
  <c r="C212" i="5" s="1"/>
  <c r="B192" i="4"/>
  <c r="F192" i="4"/>
  <c r="G192" i="4" s="1"/>
  <c r="C192" i="4" l="1"/>
  <c r="C202" i="7"/>
  <c r="D202" i="7"/>
  <c r="D213" i="5"/>
  <c r="E213" i="5" s="1"/>
  <c r="D193" i="4"/>
  <c r="E193" i="4" s="1"/>
  <c r="C174" i="6" l="1"/>
  <c r="F213" i="5"/>
  <c r="G213" i="5" s="1"/>
  <c r="B213" i="5"/>
  <c r="C213" i="5" s="1"/>
  <c r="F193" i="4"/>
  <c r="G193" i="4" s="1"/>
  <c r="B193" i="4"/>
  <c r="C193" i="4" l="1"/>
  <c r="C203" i="7"/>
  <c r="D203" i="7"/>
  <c r="D214" i="5"/>
  <c r="E214" i="5" s="1"/>
  <c r="D194" i="4"/>
  <c r="E194" i="4" s="1"/>
  <c r="C175" i="6" l="1"/>
  <c r="B214" i="5"/>
  <c r="C214" i="5" s="1"/>
  <c r="F214" i="5"/>
  <c r="G214" i="5" s="1"/>
  <c r="B194" i="4"/>
  <c r="F194" i="4"/>
  <c r="G194" i="4" s="1"/>
  <c r="C194" i="4" l="1"/>
  <c r="C204" i="7"/>
  <c r="D204" i="7"/>
  <c r="D215" i="5"/>
  <c r="E215" i="5" s="1"/>
  <c r="D195" i="4"/>
  <c r="E195" i="4" s="1"/>
  <c r="C176" i="6" l="1"/>
  <c r="F215" i="5"/>
  <c r="G215" i="5" s="1"/>
  <c r="B215" i="5"/>
  <c r="C215" i="5" s="1"/>
  <c r="F195" i="4"/>
  <c r="G195" i="4" s="1"/>
  <c r="B195" i="4"/>
  <c r="C195" i="4" l="1"/>
  <c r="C205" i="7"/>
  <c r="D205" i="7"/>
  <c r="D216" i="5"/>
  <c r="E216" i="5" s="1"/>
  <c r="D196" i="4"/>
  <c r="E196" i="4" s="1"/>
  <c r="C177" i="6" l="1"/>
  <c r="F216" i="5"/>
  <c r="G216" i="5" s="1"/>
  <c r="B216" i="5"/>
  <c r="C216" i="5" s="1"/>
  <c r="B196" i="4"/>
  <c r="F196" i="4"/>
  <c r="G196" i="4" s="1"/>
  <c r="C196" i="4" l="1"/>
  <c r="C206" i="7"/>
  <c r="D206" i="7"/>
  <c r="D217" i="5"/>
  <c r="E217" i="5" s="1"/>
  <c r="D197" i="4"/>
  <c r="E197" i="4" s="1"/>
  <c r="C178" i="6" l="1"/>
  <c r="B217" i="5"/>
  <c r="C217" i="5" s="1"/>
  <c r="F217" i="5"/>
  <c r="G217" i="5" s="1"/>
  <c r="F197" i="4"/>
  <c r="G197" i="4" s="1"/>
  <c r="B197" i="4"/>
  <c r="C197" i="4" l="1"/>
  <c r="C207" i="7"/>
  <c r="D207" i="7"/>
  <c r="D218" i="5"/>
  <c r="E218" i="5" s="1"/>
  <c r="D198" i="4"/>
  <c r="E198" i="4" s="1"/>
  <c r="C179" i="6" l="1"/>
  <c r="B218" i="5"/>
  <c r="C218" i="5" s="1"/>
  <c r="F218" i="5"/>
  <c r="G218" i="5" s="1"/>
  <c r="F198" i="4"/>
  <c r="G198" i="4" s="1"/>
  <c r="B198" i="4"/>
  <c r="C198" i="4" l="1"/>
  <c r="C208" i="7"/>
  <c r="D208" i="7"/>
  <c r="D219" i="5"/>
  <c r="E219" i="5" s="1"/>
  <c r="D199" i="4"/>
  <c r="E199" i="4" s="1"/>
  <c r="C180" i="6" l="1"/>
  <c r="B219" i="5"/>
  <c r="C219" i="5" s="1"/>
  <c r="F219" i="5"/>
  <c r="G219" i="5" s="1"/>
  <c r="F199" i="4"/>
  <c r="G199" i="4" s="1"/>
  <c r="B199" i="4"/>
  <c r="C199" i="4" l="1"/>
  <c r="C209" i="7"/>
  <c r="D209" i="7"/>
  <c r="D220" i="5"/>
  <c r="E220" i="5" s="1"/>
  <c r="D200" i="4"/>
  <c r="E200" i="4" s="1"/>
  <c r="C181" i="6" l="1"/>
  <c r="B220" i="5"/>
  <c r="C220" i="5" s="1"/>
  <c r="F220" i="5"/>
  <c r="G220" i="5" s="1"/>
  <c r="F200" i="4"/>
  <c r="G200" i="4" s="1"/>
  <c r="B200" i="4"/>
  <c r="C200" i="4" l="1"/>
  <c r="C210" i="7"/>
  <c r="D210" i="7"/>
  <c r="D221" i="5"/>
  <c r="E221" i="5" s="1"/>
  <c r="D201" i="4"/>
  <c r="E201" i="4" s="1"/>
  <c r="C182" i="6" l="1"/>
  <c r="F221" i="5"/>
  <c r="G221" i="5" s="1"/>
  <c r="B221" i="5"/>
  <c r="C221" i="5" s="1"/>
  <c r="F201" i="4"/>
  <c r="G201" i="4" s="1"/>
  <c r="B201" i="4"/>
  <c r="C201" i="4" l="1"/>
  <c r="C211" i="7"/>
  <c r="D211" i="7"/>
  <c r="D222" i="5"/>
  <c r="E222" i="5" s="1"/>
  <c r="D202" i="4"/>
  <c r="E202" i="4" s="1"/>
  <c r="C183" i="6" l="1"/>
  <c r="F222" i="5"/>
  <c r="G222" i="5" s="1"/>
  <c r="B222" i="5"/>
  <c r="C222" i="5" s="1"/>
  <c r="F202" i="4"/>
  <c r="G202" i="4" s="1"/>
  <c r="B202" i="4"/>
  <c r="C202" i="4" l="1"/>
  <c r="C212" i="7"/>
  <c r="D212" i="7"/>
  <c r="D223" i="5"/>
  <c r="E223" i="5" s="1"/>
  <c r="D203" i="4"/>
  <c r="E203" i="4" s="1"/>
  <c r="C184" i="6" l="1"/>
  <c r="F223" i="5"/>
  <c r="G223" i="5" s="1"/>
  <c r="B223" i="5"/>
  <c r="C223" i="5" s="1"/>
  <c r="B203" i="4"/>
  <c r="F203" i="4"/>
  <c r="G203" i="4" s="1"/>
  <c r="C203" i="4" l="1"/>
  <c r="C213" i="7"/>
  <c r="D213" i="7"/>
  <c r="D224" i="5"/>
  <c r="E224" i="5" s="1"/>
  <c r="D204" i="4"/>
  <c r="E204" i="4" s="1"/>
  <c r="C185" i="6" l="1"/>
  <c r="B224" i="5"/>
  <c r="C224" i="5" s="1"/>
  <c r="F224" i="5"/>
  <c r="G224" i="5" s="1"/>
  <c r="B204" i="4"/>
  <c r="F204" i="4"/>
  <c r="G204" i="4" s="1"/>
  <c r="C204" i="4" l="1"/>
  <c r="C214" i="7"/>
  <c r="D214" i="7"/>
  <c r="D225" i="5"/>
  <c r="E225" i="5" s="1"/>
  <c r="D205" i="4"/>
  <c r="E205" i="4" s="1"/>
  <c r="C186" i="6" l="1"/>
  <c r="F225" i="5"/>
  <c r="G225" i="5" s="1"/>
  <c r="B225" i="5"/>
  <c r="C225" i="5" s="1"/>
  <c r="B205" i="4"/>
  <c r="F205" i="4"/>
  <c r="G205" i="4" s="1"/>
  <c r="C205" i="4" l="1"/>
  <c r="C215" i="7"/>
  <c r="D215" i="7"/>
  <c r="D226" i="5"/>
  <c r="E226" i="5" s="1"/>
  <c r="D206" i="4"/>
  <c r="E206" i="4" s="1"/>
  <c r="C187" i="6" l="1"/>
  <c r="F226" i="5"/>
  <c r="G226" i="5" s="1"/>
  <c r="B226" i="5"/>
  <c r="C226" i="5" s="1"/>
  <c r="F206" i="4"/>
  <c r="G206" i="4" s="1"/>
  <c r="B206" i="4"/>
  <c r="C206" i="4" l="1"/>
  <c r="C216" i="7"/>
  <c r="D216" i="7"/>
  <c r="D227" i="5"/>
  <c r="E227" i="5" s="1"/>
  <c r="D207" i="4"/>
  <c r="E207" i="4" s="1"/>
  <c r="C188" i="6" l="1"/>
  <c r="B227" i="5"/>
  <c r="C227" i="5" s="1"/>
  <c r="F227" i="5"/>
  <c r="G227" i="5" s="1"/>
  <c r="F207" i="4"/>
  <c r="G207" i="4" s="1"/>
  <c r="B207" i="4"/>
  <c r="C207" i="4" l="1"/>
  <c r="C217" i="7"/>
  <c r="D217" i="7"/>
  <c r="D228" i="5"/>
  <c r="E228" i="5" s="1"/>
  <c r="D208" i="4"/>
  <c r="E208" i="4" s="1"/>
  <c r="C189" i="6" l="1"/>
  <c r="B228" i="5"/>
  <c r="C228" i="5" s="1"/>
  <c r="F228" i="5"/>
  <c r="G228" i="5" s="1"/>
  <c r="F208" i="4"/>
  <c r="G208" i="4" s="1"/>
  <c r="B208" i="4"/>
  <c r="C208" i="4" l="1"/>
  <c r="C218" i="7"/>
  <c r="D218" i="7"/>
  <c r="D229" i="5"/>
  <c r="E229" i="5" s="1"/>
  <c r="D209" i="4"/>
  <c r="E209" i="4" s="1"/>
  <c r="C190" i="6" l="1"/>
  <c r="B229" i="5"/>
  <c r="C229" i="5" s="1"/>
  <c r="F229" i="5"/>
  <c r="G229" i="5" s="1"/>
  <c r="F209" i="4"/>
  <c r="G209" i="4" s="1"/>
  <c r="B209" i="4"/>
  <c r="C209" i="4" l="1"/>
  <c r="C219" i="7"/>
  <c r="D219" i="7"/>
  <c r="D230" i="5"/>
  <c r="E230" i="5" s="1"/>
  <c r="D210" i="4"/>
  <c r="E210" i="4" s="1"/>
  <c r="C191" i="6" l="1"/>
  <c r="B230" i="5"/>
  <c r="C230" i="5" s="1"/>
  <c r="F230" i="5"/>
  <c r="G230" i="5" s="1"/>
  <c r="B210" i="4"/>
  <c r="F210" i="4"/>
  <c r="G210" i="4" s="1"/>
  <c r="C210" i="4" l="1"/>
  <c r="C220" i="7"/>
  <c r="D220" i="7"/>
  <c r="D231" i="5"/>
  <c r="E231" i="5" s="1"/>
  <c r="D211" i="4"/>
  <c r="E211" i="4" s="1"/>
  <c r="C192" i="6" l="1"/>
  <c r="B231" i="5"/>
  <c r="C231" i="5" s="1"/>
  <c r="F231" i="5"/>
  <c r="G231" i="5" s="1"/>
  <c r="B211" i="4"/>
  <c r="F211" i="4"/>
  <c r="G211" i="4" s="1"/>
  <c r="C211" i="4" l="1"/>
  <c r="C221" i="7"/>
  <c r="D221" i="7"/>
  <c r="D232" i="5"/>
  <c r="E232" i="5" s="1"/>
  <c r="D212" i="4"/>
  <c r="E212" i="4" s="1"/>
  <c r="C193" i="6" l="1"/>
  <c r="B232" i="5"/>
  <c r="C232" i="5" s="1"/>
  <c r="F232" i="5"/>
  <c r="G232" i="5" s="1"/>
  <c r="F212" i="4"/>
  <c r="G212" i="4" s="1"/>
  <c r="B212" i="4"/>
  <c r="C212" i="4" l="1"/>
  <c r="C222" i="7"/>
  <c r="D222" i="7"/>
  <c r="D233" i="5"/>
  <c r="E233" i="5" s="1"/>
  <c r="D213" i="4"/>
  <c r="E213" i="4" s="1"/>
  <c r="C194" i="6" l="1"/>
  <c r="B233" i="5"/>
  <c r="C233" i="5" s="1"/>
  <c r="F233" i="5"/>
  <c r="G233" i="5" s="1"/>
  <c r="F213" i="4"/>
  <c r="G213" i="4" s="1"/>
  <c r="B213" i="4"/>
  <c r="C213" i="4" l="1"/>
  <c r="C223" i="7"/>
  <c r="D223" i="7"/>
  <c r="D234" i="5"/>
  <c r="E234" i="5" s="1"/>
  <c r="D214" i="4"/>
  <c r="E214" i="4" s="1"/>
  <c r="C195" i="6" l="1"/>
  <c r="B234" i="5"/>
  <c r="C234" i="5" s="1"/>
  <c r="F234" i="5"/>
  <c r="G234" i="5" s="1"/>
  <c r="B214" i="4"/>
  <c r="F214" i="4"/>
  <c r="G214" i="4" s="1"/>
  <c r="C214" i="4" l="1"/>
  <c r="C224" i="7"/>
  <c r="D224" i="7"/>
  <c r="D235" i="5"/>
  <c r="E235" i="5" s="1"/>
  <c r="D215" i="4"/>
  <c r="E215" i="4" s="1"/>
  <c r="C196" i="6" l="1"/>
  <c r="F235" i="5"/>
  <c r="G235" i="5" s="1"/>
  <c r="B235" i="5"/>
  <c r="C235" i="5" s="1"/>
  <c r="F215" i="4"/>
  <c r="G215" i="4" s="1"/>
  <c r="B215" i="4"/>
  <c r="C215" i="4" l="1"/>
  <c r="C225" i="7"/>
  <c r="D225" i="7"/>
  <c r="D236" i="5"/>
  <c r="E236" i="5" s="1"/>
  <c r="D216" i="4"/>
  <c r="E216" i="4" s="1"/>
  <c r="C197" i="6" l="1"/>
  <c r="F236" i="5"/>
  <c r="G236" i="5" s="1"/>
  <c r="B236" i="5"/>
  <c r="C236" i="5" s="1"/>
  <c r="B216" i="4"/>
  <c r="F216" i="4"/>
  <c r="G216" i="4" s="1"/>
  <c r="C216" i="4" l="1"/>
  <c r="C226" i="7"/>
  <c r="D226" i="7"/>
  <c r="D237" i="5"/>
  <c r="E237" i="5" s="1"/>
  <c r="D217" i="4"/>
  <c r="E217" i="4" s="1"/>
  <c r="C198" i="6" l="1"/>
  <c r="F237" i="5"/>
  <c r="G237" i="5" s="1"/>
  <c r="B237" i="5"/>
  <c r="C237" i="5" s="1"/>
  <c r="F217" i="4"/>
  <c r="G217" i="4" s="1"/>
  <c r="B217" i="4"/>
  <c r="C217" i="4" l="1"/>
  <c r="C227" i="7"/>
  <c r="D227" i="7"/>
  <c r="D238" i="5"/>
  <c r="E238" i="5" s="1"/>
  <c r="D218" i="4"/>
  <c r="E218" i="4" s="1"/>
  <c r="C199" i="6" l="1"/>
  <c r="B238" i="5"/>
  <c r="C238" i="5" s="1"/>
  <c r="F238" i="5"/>
  <c r="G238" i="5" s="1"/>
  <c r="F218" i="4"/>
  <c r="G218" i="4" s="1"/>
  <c r="B218" i="4"/>
  <c r="C218" i="4" l="1"/>
  <c r="C228" i="7"/>
  <c r="D228" i="7"/>
  <c r="D239" i="5"/>
  <c r="E239" i="5" s="1"/>
  <c r="D219" i="4"/>
  <c r="E219" i="4" s="1"/>
  <c r="C200" i="6" l="1"/>
  <c r="F239" i="5"/>
  <c r="G239" i="5" s="1"/>
  <c r="B239" i="5"/>
  <c r="C239" i="5" s="1"/>
  <c r="F219" i="4"/>
  <c r="G219" i="4" s="1"/>
  <c r="B219" i="4"/>
  <c r="C219" i="4" l="1"/>
  <c r="C229" i="7"/>
  <c r="D229" i="7"/>
  <c r="D240" i="5"/>
  <c r="E240" i="5" s="1"/>
  <c r="D220" i="4"/>
  <c r="E220" i="4" s="1"/>
  <c r="C201" i="6" l="1"/>
  <c r="B240" i="5"/>
  <c r="C240" i="5" s="1"/>
  <c r="F240" i="5"/>
  <c r="G240" i="5" s="1"/>
  <c r="F220" i="4"/>
  <c r="G220" i="4" s="1"/>
  <c r="B220" i="4"/>
  <c r="C220" i="4" l="1"/>
  <c r="C230" i="7"/>
  <c r="D230" i="7"/>
  <c r="D241" i="5"/>
  <c r="E241" i="5" s="1"/>
  <c r="D221" i="4"/>
  <c r="E221" i="4" s="1"/>
  <c r="C202" i="6" l="1"/>
  <c r="B241" i="5"/>
  <c r="C241" i="5" s="1"/>
  <c r="F241" i="5"/>
  <c r="G241" i="5" s="1"/>
  <c r="B221" i="4"/>
  <c r="F221" i="4"/>
  <c r="G221" i="4" s="1"/>
  <c r="C221" i="4" l="1"/>
  <c r="C231" i="7"/>
  <c r="D231" i="7"/>
  <c r="D242" i="5"/>
  <c r="D243" i="5" s="1"/>
  <c r="D222" i="4"/>
  <c r="E222" i="4" s="1"/>
  <c r="C203" i="6" l="1"/>
  <c r="E242" i="5"/>
  <c r="B222" i="4"/>
  <c r="F222" i="4"/>
  <c r="G222" i="4" s="1"/>
  <c r="C222" i="4" l="1"/>
  <c r="C232" i="7"/>
  <c r="D232" i="7"/>
  <c r="F242" i="5"/>
  <c r="F243" i="5" s="1"/>
  <c r="B244" i="5" s="1"/>
  <c r="D22" i="2" s="1"/>
  <c r="B242" i="5"/>
  <c r="C242" i="5" s="1"/>
  <c r="D223" i="4"/>
  <c r="E223" i="4" s="1"/>
  <c r="C204" i="6" l="1"/>
  <c r="G242" i="5"/>
  <c r="C243" i="5"/>
  <c r="D23" i="2" s="1"/>
  <c r="B223" i="4"/>
  <c r="F223" i="4"/>
  <c r="G223" i="4" s="1"/>
  <c r="C223" i="4" l="1"/>
  <c r="C233" i="7"/>
  <c r="D233" i="7"/>
  <c r="D224" i="4"/>
  <c r="E224" i="4" s="1"/>
  <c r="C205" i="6" l="1"/>
  <c r="F224" i="4"/>
  <c r="G224" i="4" s="1"/>
  <c r="B224" i="4"/>
  <c r="C224" i="4" l="1"/>
  <c r="C234" i="7"/>
  <c r="D234" i="7"/>
  <c r="D225" i="4"/>
  <c r="E225" i="4" s="1"/>
  <c r="C206" i="6" l="1"/>
  <c r="F225" i="4"/>
  <c r="G225" i="4" s="1"/>
  <c r="B225" i="4"/>
  <c r="C225" i="4" l="1"/>
  <c r="C235" i="7"/>
  <c r="D235" i="7"/>
  <c r="D226" i="4"/>
  <c r="E226" i="4" s="1"/>
  <c r="C207" i="6" l="1"/>
  <c r="B226" i="4"/>
  <c r="F226" i="4"/>
  <c r="G226" i="4" s="1"/>
  <c r="C226" i="4" l="1"/>
  <c r="C236" i="7"/>
  <c r="D236" i="7"/>
  <c r="D227" i="4"/>
  <c r="E227" i="4" s="1"/>
  <c r="C208" i="6" l="1"/>
  <c r="B227" i="4"/>
  <c r="F227" i="4"/>
  <c r="G227" i="4" s="1"/>
  <c r="C227" i="4" l="1"/>
  <c r="C237" i="7"/>
  <c r="D237" i="7"/>
  <c r="D228" i="4"/>
  <c r="E228" i="4" s="1"/>
  <c r="C209" i="6" l="1"/>
  <c r="F228" i="4"/>
  <c r="G228" i="4" s="1"/>
  <c r="B228" i="4"/>
  <c r="C228" i="4" l="1"/>
  <c r="C238" i="7"/>
  <c r="D238" i="7"/>
  <c r="D229" i="4"/>
  <c r="E229" i="4" s="1"/>
  <c r="C210" i="6" l="1"/>
  <c r="F229" i="4"/>
  <c r="G229" i="4" s="1"/>
  <c r="B229" i="4"/>
  <c r="C229" i="4" l="1"/>
  <c r="C239" i="7"/>
  <c r="D239" i="7"/>
  <c r="D230" i="4"/>
  <c r="E230" i="4" s="1"/>
  <c r="C211" i="6" l="1"/>
  <c r="F230" i="4"/>
  <c r="G230" i="4" s="1"/>
  <c r="B230" i="4"/>
  <c r="C230" i="4" l="1"/>
  <c r="C240" i="7"/>
  <c r="D240" i="7"/>
  <c r="D231" i="4"/>
  <c r="E231" i="4" s="1"/>
  <c r="C212" i="6" l="1"/>
  <c r="B231" i="4"/>
  <c r="F231" i="4"/>
  <c r="G231" i="4" s="1"/>
  <c r="C231" i="4" l="1"/>
  <c r="C241" i="7"/>
  <c r="D241" i="7"/>
  <c r="D232" i="4"/>
  <c r="E232" i="4" s="1"/>
  <c r="C213" i="6" l="1"/>
  <c r="B232" i="4"/>
  <c r="F232" i="4"/>
  <c r="G232" i="4" s="1"/>
  <c r="C232" i="4" l="1"/>
  <c r="C242" i="7"/>
  <c r="C243" i="7" s="1"/>
  <c r="D242" i="7"/>
  <c r="D243" i="7" s="1"/>
  <c r="F23" i="2" s="1"/>
  <c r="D233" i="4"/>
  <c r="E233" i="4" s="1"/>
  <c r="C214" i="6" l="1"/>
  <c r="B233" i="4"/>
  <c r="F233" i="4"/>
  <c r="G233" i="4" s="1"/>
  <c r="C233" i="4" l="1"/>
  <c r="D234" i="4"/>
  <c r="E234" i="4" s="1"/>
  <c r="C215" i="6" l="1"/>
  <c r="B234" i="4"/>
  <c r="F234" i="4"/>
  <c r="G234" i="4" s="1"/>
  <c r="C234" i="4" l="1"/>
  <c r="D235" i="4"/>
  <c r="E235" i="4" s="1"/>
  <c r="C216" i="6" l="1"/>
  <c r="F235" i="4"/>
  <c r="G235" i="4" s="1"/>
  <c r="B235" i="4"/>
  <c r="C235" i="4" l="1"/>
  <c r="D236" i="4"/>
  <c r="E236" i="4" s="1"/>
  <c r="C217" i="6" l="1"/>
  <c r="B236" i="4"/>
  <c r="F236" i="4"/>
  <c r="G236" i="4" s="1"/>
  <c r="C236" i="4" l="1"/>
  <c r="D237" i="4"/>
  <c r="E237" i="4" s="1"/>
  <c r="C218" i="6" l="1"/>
  <c r="F237" i="4"/>
  <c r="G237" i="4" s="1"/>
  <c r="B237" i="4"/>
  <c r="C237" i="4" l="1"/>
  <c r="D238" i="4"/>
  <c r="E238" i="4" s="1"/>
  <c r="C219" i="6" l="1"/>
  <c r="B238" i="4"/>
  <c r="F238" i="4"/>
  <c r="G238" i="4" s="1"/>
  <c r="C238" i="4" l="1"/>
  <c r="D239" i="4"/>
  <c r="E239" i="4" s="1"/>
  <c r="C220" i="6" l="1"/>
  <c r="F239" i="4"/>
  <c r="G239" i="4" s="1"/>
  <c r="B239" i="4"/>
  <c r="C239" i="4" l="1"/>
  <c r="D240" i="4"/>
  <c r="E240" i="4" s="1"/>
  <c r="C221" i="6" l="1"/>
  <c r="B240" i="4"/>
  <c r="F240" i="4"/>
  <c r="G240" i="4" s="1"/>
  <c r="C240" i="4" l="1"/>
  <c r="D241" i="4"/>
  <c r="E241" i="4" s="1"/>
  <c r="C222" i="6" l="1"/>
  <c r="F241" i="4"/>
  <c r="G241" i="4" s="1"/>
  <c r="B241" i="4"/>
  <c r="C241" i="4" l="1"/>
  <c r="D242" i="4"/>
  <c r="E242" i="4" s="1"/>
  <c r="C223" i="6" l="1"/>
  <c r="B242" i="4"/>
  <c r="F242" i="4"/>
  <c r="G242" i="4" s="1"/>
  <c r="C242" i="4" l="1"/>
  <c r="D243" i="4"/>
  <c r="E243" i="4" s="1"/>
  <c r="C224" i="6" l="1"/>
  <c r="F243" i="4"/>
  <c r="G243" i="4" s="1"/>
  <c r="B243" i="4"/>
  <c r="C243" i="4" l="1"/>
  <c r="D244" i="4"/>
  <c r="E244" i="4" s="1"/>
  <c r="C225" i="6" l="1"/>
  <c r="F244" i="4"/>
  <c r="G244" i="4" s="1"/>
  <c r="B244" i="4"/>
  <c r="C244" i="4" l="1"/>
  <c r="D245" i="4"/>
  <c r="E245" i="4" s="1"/>
  <c r="C226" i="6" l="1"/>
  <c r="F245" i="4"/>
  <c r="G245" i="4" s="1"/>
  <c r="B245" i="4"/>
  <c r="C245" i="4" l="1"/>
  <c r="D246" i="4"/>
  <c r="E246" i="4" s="1"/>
  <c r="C227" i="6" l="1"/>
  <c r="B246" i="4"/>
  <c r="F246" i="4"/>
  <c r="G246" i="4" s="1"/>
  <c r="C246" i="4" l="1"/>
  <c r="D247" i="4"/>
  <c r="E247" i="4" s="1"/>
  <c r="C228" i="6" l="1"/>
  <c r="F247" i="4"/>
  <c r="G247" i="4" s="1"/>
  <c r="B247" i="4"/>
  <c r="C247" i="4" l="1"/>
  <c r="D248" i="4"/>
  <c r="E248" i="4" s="1"/>
  <c r="C229" i="6" l="1"/>
  <c r="F248" i="4"/>
  <c r="G248" i="4" s="1"/>
  <c r="B248" i="4"/>
  <c r="C248" i="4" l="1"/>
  <c r="D249" i="4"/>
  <c r="E249" i="4" s="1"/>
  <c r="C230" i="6" l="1"/>
  <c r="F249" i="4"/>
  <c r="G249" i="4" s="1"/>
  <c r="B249" i="4"/>
  <c r="C249" i="4" l="1"/>
  <c r="D250" i="4"/>
  <c r="E250" i="4" s="1"/>
  <c r="C231" i="6" l="1"/>
  <c r="F250" i="4"/>
  <c r="G250" i="4" s="1"/>
  <c r="B250" i="4"/>
  <c r="C250" i="4" l="1"/>
  <c r="D251" i="4"/>
  <c r="E251" i="4" s="1"/>
  <c r="C232" i="6" l="1"/>
  <c r="B251" i="4"/>
  <c r="F251" i="4"/>
  <c r="G251" i="4" s="1"/>
  <c r="C251" i="4" l="1"/>
  <c r="D252" i="4"/>
  <c r="E252" i="4" s="1"/>
  <c r="C233" i="6" l="1"/>
  <c r="F252" i="4"/>
  <c r="G252" i="4" s="1"/>
  <c r="B252" i="4"/>
  <c r="C252" i="4" l="1"/>
  <c r="D253" i="4"/>
  <c r="D254" i="4" s="1"/>
  <c r="C234" i="6" l="1"/>
  <c r="E253" i="4"/>
  <c r="F253" i="4" s="1"/>
  <c r="B253" i="4" l="1"/>
  <c r="G253" i="4"/>
  <c r="F254" i="4"/>
  <c r="B255" i="4" s="1"/>
  <c r="C22" i="2" l="1"/>
  <c r="C235" i="6"/>
  <c r="C253" i="4"/>
  <c r="C254" i="4" s="1"/>
  <c r="C23" i="2" l="1"/>
  <c r="C236" i="6"/>
  <c r="C237" i="6" l="1"/>
  <c r="C238" i="6" l="1"/>
  <c r="C239" i="6" l="1"/>
  <c r="C240" i="6" l="1"/>
  <c r="C241" i="6" l="1"/>
  <c r="C242" i="6" l="1"/>
  <c r="C243" i="6" s="1"/>
  <c r="E23" i="2" s="1"/>
</calcChain>
</file>

<file path=xl/sharedStrings.xml><?xml version="1.0" encoding="utf-8"?>
<sst xmlns="http://schemas.openxmlformats.org/spreadsheetml/2006/main" count="84" uniqueCount="63">
  <si>
    <t>Úrok počas štúdia</t>
  </si>
  <si>
    <t>Výška pôžičky</t>
  </si>
  <si>
    <t>Mesačné poplatky počas štúdia</t>
  </si>
  <si>
    <t>Mesačné poplatky po skončení štúdia</t>
  </si>
  <si>
    <t>Úrok po skončení štúdia</t>
  </si>
  <si>
    <t>Ročné povinné poistenie</t>
  </si>
  <si>
    <t>Poskytovateľ pôžičky</t>
  </si>
  <si>
    <t>Doba splácania v rokoch</t>
  </si>
  <si>
    <t>ŠPF do 31.12.2012</t>
  </si>
  <si>
    <t>Výber vstupných hodnôt</t>
  </si>
  <si>
    <t>Ročný poplatok z výpis z účtu</t>
  </si>
  <si>
    <t>Možnosti vstupov:</t>
  </si>
  <si>
    <t>Rozsah doby splatnosti v mesiacoch</t>
  </si>
  <si>
    <t>Zdroje a dodatočné informácie</t>
  </si>
  <si>
    <t>Mesačné poplatky sú poplatky za vedenie úverového účtu.</t>
  </si>
  <si>
    <t>Indikatívna mesačná splátka</t>
  </si>
  <si>
    <t>Povinné poistenie obsahuje iba pôžička ŠPF.</t>
  </si>
  <si>
    <t>Ročný poplatok za výpis z účtu obsahuje iba pôžička ŠPF.</t>
  </si>
  <si>
    <t>Poplatok za poskytnutie pôžičky a iné poplatky</t>
  </si>
  <si>
    <t>V prípade ŠPF obsahuje aj poplatok za dohodu o splátkach a za súhlas s odkladom splátok.</t>
  </si>
  <si>
    <t>Rozsah výšky jednej pôžičky v €</t>
  </si>
  <si>
    <t>Odklad splácania</t>
  </si>
  <si>
    <t>Základný predpoklad</t>
  </si>
  <si>
    <t xml:space="preserve">Pri výpočte celkovo zaplatených nákladov za pôžičku bez odkladu splatnosti pôžičiek je zobrazovaná suma nominálna celková hodnota zaplatená za pôžičku. </t>
  </si>
  <si>
    <t>Rozsah odkladu splatnosti pôžičky</t>
  </si>
  <si>
    <t>Počas štúdia</t>
  </si>
  <si>
    <t>Bez odkladu</t>
  </si>
  <si>
    <t>Celkovo zaplatené (nominálne)</t>
  </si>
  <si>
    <t>N</t>
  </si>
  <si>
    <t>Anuita</t>
  </si>
  <si>
    <t>PV</t>
  </si>
  <si>
    <t>SUM</t>
  </si>
  <si>
    <t>Poplatky</t>
  </si>
  <si>
    <t>Poplatok za daný mesiac</t>
  </si>
  <si>
    <t>Splátka na splácanie poplatkov</t>
  </si>
  <si>
    <t>Poplatky sumárne úročené
(pred splátkou poplatkov)</t>
  </si>
  <si>
    <t>Poplatky sumárne úročené
(po splátke poplatkov)</t>
  </si>
  <si>
    <t>Úrok pre pôžičku v ŠPF bude od 1.1.2013 limitovaný 4,5% p.a. úrokom pôžičky Fondu na podporu vzdelávania.</t>
  </si>
  <si>
    <t>FNPV od 1.1.2013</t>
  </si>
  <si>
    <t>Celkovo zaplatené v čistej súčastnej hodnote (Net Present Value)</t>
  </si>
  <si>
    <t>Výpočty kalkulačky sú len informatívne a v jednotlivých prípadoch sa môžu líšiť od výpočtov poskytovateľov pôžičky.</t>
  </si>
  <si>
    <t>SPF</t>
  </si>
  <si>
    <t>FNPV</t>
  </si>
  <si>
    <t xml:space="preserve">Pri výpočte čistej súčastnej hodnoty vstupuje do výpočtu aj zmena hodnoty penazí spôsobená napr. infláciou alebo rastom miezd počas odkladu splácania pôžičky. </t>
  </si>
  <si>
    <t>Internetové stránky vybraných inštitúcií k 14.12.2012</t>
  </si>
  <si>
    <t>B</t>
  </si>
  <si>
    <t xml:space="preserve">A </t>
  </si>
  <si>
    <t>Banka A</t>
  </si>
  <si>
    <t>Banka B</t>
  </si>
  <si>
    <t>Diskontná sadzba</t>
  </si>
  <si>
    <t>332 až 1 328</t>
  </si>
  <si>
    <t>500 až 10 000</t>
  </si>
  <si>
    <t>1 000 až 8 500</t>
  </si>
  <si>
    <t>1 až 120</t>
  </si>
  <si>
    <t>12 až 72</t>
  </si>
  <si>
    <t>12 až 120</t>
  </si>
  <si>
    <t>Indikatívna výška mesačnej splátky je vypočítaná podľa výberu doby splácania a výšky pôžičky. Výpočet za jednotlivé inštitúcie sa môže mierne líšiť od štandardného vzorca výpočtu splátok.</t>
  </si>
  <si>
    <t xml:space="preserve">V prípade pôžičky ŠPF a FNPV a v prípade odkladu sa doba splácania predlžuje o splácanie poplatkov, maximálna celková doba splácania je celkovo 10 rokov. </t>
  </si>
  <si>
    <t>* Pre ŠPF a FNPV sa jedná o dobu splácania istiny a úrokov. Je preto vhodnejšie porovnávať celkovo zaplatené sumy, keďže tie odrážajú aj potenciálne dlhšiu dobu splácania v prípade ŠPF a FNPV.</t>
  </si>
  <si>
    <r>
      <t xml:space="preserve">Všeobecné poznámky                            </t>
    </r>
    <r>
      <rPr>
        <sz val="10"/>
        <color theme="1"/>
        <rFont val="Calibri"/>
        <family val="2"/>
        <charset val="238"/>
        <scheme val="minor"/>
      </rPr>
      <t xml:space="preserve">Úroky sú uvedené v ročnom vyjadrení (p.a.). </t>
    </r>
  </si>
  <si>
    <t>Odklad (ŠPF a FNPV)</t>
  </si>
  <si>
    <t>© Rada Študentského pôžičkového fondu, 2012</t>
  </si>
  <si>
    <t>Kalkulačka ŠPF pre porovnanie výhodnosti pôžičky ŠPF s komerčnými bankami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</si>
</sst>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#,##0.00\ &quot;€&quot;"/>
    <numFmt numFmtId="165" formatCode="#,##0.0\ &quot;€&quot;"/>
    <numFmt numFmtId="166" formatCode="#,##0\ &quot;€&quot;"/>
    <numFmt numFmtId="167" formatCode="0.000"/>
  </numFmts>
  <fonts count="10" x14ac:knownFonts="1">
    <font>
      <sz val="11"/>
      <color theme="1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theme="1" tint="0.499984740745262"/>
      <name val="Calibri"/>
      <family val="2"/>
      <charset val="238"/>
      <scheme val="minor"/>
    </font>
    <font>
      <b/>
      <sz val="10"/>
      <color theme="1" tint="0.249977111117893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4E59F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2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102">
    <xf numFmtId="0" fontId="0" fillId="0" borderId="0" xfId="0"/>
    <xf numFmtId="0" fontId="2" fillId="0" borderId="3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64" fontId="0" fillId="0" borderId="0" xfId="0" applyNumberFormat="1"/>
    <xf numFmtId="0" fontId="2" fillId="0" borderId="4" xfId="0" applyFont="1" applyBorder="1"/>
    <xf numFmtId="0" fontId="0" fillId="0" borderId="0" xfId="0" applyBorder="1"/>
    <xf numFmtId="166" fontId="0" fillId="0" borderId="0" xfId="0" applyNumberFormat="1" applyBorder="1"/>
    <xf numFmtId="0" fontId="0" fillId="0" borderId="2" xfId="0" applyBorder="1"/>
    <xf numFmtId="0" fontId="0" fillId="0" borderId="5" xfId="0" applyBorder="1"/>
    <xf numFmtId="8" fontId="0" fillId="0" borderId="0" xfId="0" applyNumberFormat="1"/>
    <xf numFmtId="1" fontId="0" fillId="0" borderId="0" xfId="0" applyNumberFormat="1"/>
    <xf numFmtId="0" fontId="2" fillId="0" borderId="0" xfId="0" applyFont="1"/>
    <xf numFmtId="8" fontId="2" fillId="0" borderId="0" xfId="0" applyNumberFormat="1" applyFont="1"/>
    <xf numFmtId="164" fontId="0" fillId="0" borderId="0" xfId="0" applyNumberFormat="1" applyFill="1"/>
    <xf numFmtId="167" fontId="0" fillId="0" borderId="0" xfId="0" applyNumberFormat="1"/>
    <xf numFmtId="167" fontId="2" fillId="0" borderId="0" xfId="0" applyNumberFormat="1" applyFont="1"/>
    <xf numFmtId="0" fontId="4" fillId="0" borderId="0" xfId="0" applyFont="1"/>
    <xf numFmtId="2" fontId="4" fillId="0" borderId="0" xfId="0" applyNumberFormat="1" applyFont="1"/>
    <xf numFmtId="2" fontId="5" fillId="0" borderId="3" xfId="0" applyNumberFormat="1" applyFont="1" applyBorder="1" applyAlignment="1">
      <alignment vertical="top"/>
    </xf>
    <xf numFmtId="0" fontId="4" fillId="0" borderId="5" xfId="0" applyFont="1" applyBorder="1"/>
    <xf numFmtId="0" fontId="4" fillId="4" borderId="12" xfId="0" applyFont="1" applyFill="1" applyBorder="1"/>
    <xf numFmtId="2" fontId="4" fillId="0" borderId="8" xfId="0" applyNumberFormat="1" applyFont="1" applyBorder="1" applyAlignment="1">
      <alignment vertical="top"/>
    </xf>
    <xf numFmtId="9" fontId="4" fillId="0" borderId="9" xfId="31" applyFont="1" applyBorder="1" applyAlignment="1">
      <alignment horizontal="right" vertical="top"/>
    </xf>
    <xf numFmtId="0" fontId="4" fillId="3" borderId="14" xfId="0" applyFont="1" applyFill="1" applyBorder="1" applyProtection="1">
      <protection locked="0"/>
    </xf>
    <xf numFmtId="166" fontId="4" fillId="3" borderId="15" xfId="0" applyNumberFormat="1" applyFont="1" applyFill="1" applyBorder="1" applyProtection="1">
      <protection locked="0"/>
    </xf>
    <xf numFmtId="0" fontId="6" fillId="6" borderId="20" xfId="0" applyFont="1" applyFill="1" applyBorder="1" applyProtection="1">
      <protection locked="0"/>
    </xf>
    <xf numFmtId="0" fontId="6" fillId="6" borderId="20" xfId="0" applyNumberFormat="1" applyFont="1" applyFill="1" applyBorder="1" applyProtection="1">
      <protection locked="0"/>
    </xf>
    <xf numFmtId="0" fontId="7" fillId="6" borderId="0" xfId="0" applyFont="1" applyFill="1" applyBorder="1" applyProtection="1">
      <protection locked="0"/>
    </xf>
    <xf numFmtId="166" fontId="7" fillId="6" borderId="0" xfId="0" applyNumberFormat="1" applyFont="1" applyFill="1" applyBorder="1" applyProtection="1">
      <protection locked="0"/>
    </xf>
    <xf numFmtId="0" fontId="7" fillId="6" borderId="0" xfId="0" applyNumberFormat="1" applyFont="1" applyFill="1" applyBorder="1" applyProtection="1">
      <protection locked="0"/>
    </xf>
    <xf numFmtId="0" fontId="4" fillId="4" borderId="16" xfId="0" applyFont="1" applyFill="1" applyBorder="1"/>
    <xf numFmtId="9" fontId="4" fillId="0" borderId="1" xfId="0" applyNumberFormat="1" applyFont="1" applyBorder="1" applyAlignment="1">
      <alignment horizontal="right"/>
    </xf>
    <xf numFmtId="10" fontId="4" fillId="0" borderId="1" xfId="0" applyNumberFormat="1" applyFont="1" applyBorder="1" applyAlignment="1">
      <alignment horizontal="right"/>
    </xf>
    <xf numFmtId="10" fontId="4" fillId="0" borderId="13" xfId="0" applyNumberFormat="1" applyFont="1" applyBorder="1" applyAlignment="1">
      <alignment horizontal="right"/>
    </xf>
    <xf numFmtId="0" fontId="4" fillId="0" borderId="0" xfId="0" applyFont="1" applyFill="1"/>
    <xf numFmtId="0" fontId="4" fillId="0" borderId="1" xfId="0" applyNumberFormat="1" applyFont="1" applyBorder="1" applyAlignment="1">
      <alignment horizontal="right"/>
    </xf>
    <xf numFmtId="0" fontId="4" fillId="0" borderId="13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17" fontId="4" fillId="0" borderId="1" xfId="0" applyNumberFormat="1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8" fillId="4" borderId="12" xfId="0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 wrapText="1"/>
    </xf>
    <xf numFmtId="164" fontId="8" fillId="3" borderId="13" xfId="0" applyNumberFormat="1" applyFont="1" applyFill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right"/>
    </xf>
    <xf numFmtId="164" fontId="4" fillId="0" borderId="13" xfId="0" applyNumberFormat="1" applyFont="1" applyBorder="1" applyAlignment="1">
      <alignment horizontal="right"/>
    </xf>
    <xf numFmtId="166" fontId="4" fillId="0" borderId="13" xfId="0" applyNumberFormat="1" applyFont="1" applyBorder="1" applyAlignment="1">
      <alignment horizontal="right"/>
    </xf>
    <xf numFmtId="165" fontId="4" fillId="0" borderId="1" xfId="0" applyNumberFormat="1" applyFont="1" applyBorder="1" applyAlignment="1">
      <alignment horizontal="right"/>
    </xf>
    <xf numFmtId="0" fontId="4" fillId="4" borderId="14" xfId="0" applyFont="1" applyFill="1" applyBorder="1"/>
    <xf numFmtId="166" fontId="4" fillId="0" borderId="19" xfId="0" applyNumberFormat="1" applyFont="1" applyBorder="1" applyAlignment="1">
      <alignment horizontal="right"/>
    </xf>
    <xf numFmtId="166" fontId="4" fillId="0" borderId="15" xfId="0" applyNumberFormat="1" applyFont="1" applyBorder="1" applyAlignment="1">
      <alignment horizontal="right"/>
    </xf>
    <xf numFmtId="0" fontId="8" fillId="4" borderId="16" xfId="0" applyFont="1" applyFill="1" applyBorder="1" applyAlignment="1">
      <alignment horizontal="center" vertical="center"/>
    </xf>
    <xf numFmtId="166" fontId="8" fillId="2" borderId="17" xfId="0" applyNumberFormat="1" applyFont="1" applyFill="1" applyBorder="1" applyAlignment="1">
      <alignment horizontal="center" vertical="center" wrapText="1"/>
    </xf>
    <xf numFmtId="166" fontId="8" fillId="3" borderId="17" xfId="0" applyNumberFormat="1" applyFont="1" applyFill="1" applyBorder="1" applyAlignment="1">
      <alignment horizontal="center" vertical="center" wrapText="1"/>
    </xf>
    <xf numFmtId="166" fontId="8" fillId="3" borderId="18" xfId="0" applyNumberFormat="1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166" fontId="8" fillId="2" borderId="19" xfId="0" applyNumberFormat="1" applyFont="1" applyFill="1" applyBorder="1" applyAlignment="1">
      <alignment horizontal="center" vertical="center" wrapText="1"/>
    </xf>
    <xf numFmtId="166" fontId="8" fillId="3" borderId="19" xfId="0" applyNumberFormat="1" applyFont="1" applyFill="1" applyBorder="1" applyAlignment="1">
      <alignment horizontal="center" vertical="center" wrapText="1"/>
    </xf>
    <xf numFmtId="166" fontId="8" fillId="3" borderId="15" xfId="0" applyNumberFormat="1" applyFont="1" applyFill="1" applyBorder="1" applyAlignment="1">
      <alignment horizontal="center" vertical="center" wrapText="1"/>
    </xf>
    <xf numFmtId="166" fontId="4" fillId="0" borderId="0" xfId="0" applyNumberFormat="1" applyFont="1"/>
    <xf numFmtId="0" fontId="4" fillId="4" borderId="12" xfId="0" applyFont="1" applyFill="1" applyBorder="1" applyAlignment="1">
      <alignment vertical="center" wrapText="1"/>
    </xf>
    <xf numFmtId="0" fontId="8" fillId="4" borderId="12" xfId="0" applyFont="1" applyFill="1" applyBorder="1"/>
    <xf numFmtId="0" fontId="8" fillId="4" borderId="22" xfId="0" applyFont="1" applyFill="1" applyBorder="1"/>
    <xf numFmtId="0" fontId="8" fillId="4" borderId="13" xfId="0" applyFont="1" applyFill="1" applyBorder="1"/>
    <xf numFmtId="0" fontId="8" fillId="4" borderId="17" xfId="0" applyFont="1" applyFill="1" applyBorder="1"/>
    <xf numFmtId="2" fontId="8" fillId="4" borderId="17" xfId="0" applyNumberFormat="1" applyFont="1" applyFill="1" applyBorder="1"/>
    <xf numFmtId="0" fontId="8" fillId="4" borderId="18" xfId="0" applyFont="1" applyFill="1" applyBorder="1"/>
    <xf numFmtId="0" fontId="9" fillId="0" borderId="0" xfId="0" applyFont="1"/>
    <xf numFmtId="0" fontId="2" fillId="5" borderId="10" xfId="0" applyFont="1" applyFill="1" applyBorder="1" applyAlignment="1">
      <alignment horizontal="center"/>
    </xf>
    <xf numFmtId="0" fontId="2" fillId="5" borderId="21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4" fillId="0" borderId="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6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167" fontId="2" fillId="0" borderId="0" xfId="0" applyNumberFormat="1" applyFont="1" applyAlignment="1">
      <alignment horizontal="center" vertical="top" wrapText="1"/>
    </xf>
  </cellXfs>
  <cellStyles count="32">
    <cellStyle name="Normálna" xfId="0" builtinId="0"/>
    <cellStyle name="Percentá" xfId="31" builtinId="5"/>
    <cellStyle name="Použité hypertextové prepojenie" xfId="1" builtinId="9" hidden="1"/>
    <cellStyle name="Použité hypertextové prepojenie" xfId="2" builtinId="9" hidden="1"/>
    <cellStyle name="Použité hypertextové prepojenie" xfId="3" builtinId="9" hidden="1"/>
    <cellStyle name="Použité hypertextové prepojenie" xfId="4" builtinId="9" hidden="1"/>
    <cellStyle name="Použité hypertextové prepojenie" xfId="5" builtinId="9" hidden="1"/>
    <cellStyle name="Použité hypertextové prepojenie" xfId="6" builtinId="9" hidden="1"/>
    <cellStyle name="Použité hypertextové prepojenie" xfId="7" builtinId="9" hidden="1"/>
    <cellStyle name="Použité hypertextové prepojenie" xfId="8" builtinId="9" hidden="1"/>
    <cellStyle name="Použité hypertextové prepojenie" xfId="9" builtinId="9" hidden="1"/>
    <cellStyle name="Použité hypertextové prepojenie" xfId="10" builtinId="9" hidden="1"/>
    <cellStyle name="Použité hypertextové prepojenie" xfId="11" builtinId="9" hidden="1"/>
    <cellStyle name="Použité hypertextové prepojenie" xfId="12" builtinId="9" hidden="1"/>
    <cellStyle name="Použité hypertextové prepojenie" xfId="13" builtinId="9" hidden="1"/>
    <cellStyle name="Použité hypertextové prepojenie" xfId="14" builtinId="9" hidden="1"/>
    <cellStyle name="Použité hypertextové prepojenie" xfId="15" builtinId="9" hidden="1"/>
    <cellStyle name="Použité hypertextové prepojenie" xfId="16" builtinId="9" hidden="1"/>
    <cellStyle name="Použité hypertextové prepojenie" xfId="17" builtinId="9" hidden="1"/>
    <cellStyle name="Použité hypertextové prepojenie" xfId="18" builtinId="9" hidden="1"/>
    <cellStyle name="Použité hypertextové prepojenie" xfId="19" builtinId="9" hidden="1"/>
    <cellStyle name="Použité hypertextové prepojenie" xfId="20" builtinId="9" hidden="1"/>
    <cellStyle name="Použité hypertextové prepojenie" xfId="21" builtinId="9" hidden="1"/>
    <cellStyle name="Použité hypertextové prepojenie" xfId="22" builtinId="9" hidden="1"/>
    <cellStyle name="Použité hypertextové prepojenie" xfId="23" builtinId="9" hidden="1"/>
    <cellStyle name="Použité hypertextové prepojenie" xfId="24" builtinId="9" hidden="1"/>
    <cellStyle name="Použité hypertextové prepojenie" xfId="25" builtinId="9" hidden="1"/>
    <cellStyle name="Použité hypertextové prepojenie" xfId="26" builtinId="9" hidden="1"/>
    <cellStyle name="Použité hypertextové prepojenie" xfId="27" builtinId="9" hidden="1"/>
    <cellStyle name="Použité hypertextové prepojenie" xfId="28" builtinId="9" hidden="1"/>
    <cellStyle name="Použité hypertextové prepojenie" xfId="29" builtinId="9" hidden="1"/>
    <cellStyle name="Použité hypertextové prepojenie" xfId="30" builtinId="9" hidden="1"/>
  </cellStyles>
  <dxfs count="0"/>
  <tableStyles count="0" defaultTableStyle="TableStyleMedium2" defaultPivotStyle="PivotStyleLight16"/>
  <colors>
    <mruColors>
      <color rgb="FFC4E59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Lines="74" dropStyle="combo" dx="16" fmlaLink="$B$6" fmlaRange="'DATA SPF'!$A$4:$A$11" noThreeD="1" sel="8" val="0"/>
</file>

<file path=xl/ctrlProps/ctrlProp2.xml><?xml version="1.0" encoding="utf-8"?>
<formControlPr xmlns="http://schemas.microsoft.com/office/spreadsheetml/2009/9/main" objectType="Drop" dropLines="74" dropStyle="combo" dx="16" fmlaLink="$C$6" fmlaRange="'DATA SPF'!$B$4:$B$7" noThreeD="1" sel="4" val="0"/>
</file>

<file path=xl/ctrlProps/ctrlProp3.xml><?xml version="1.0" encoding="utf-8"?>
<formControlPr xmlns="http://schemas.microsoft.com/office/spreadsheetml/2009/9/main" objectType="Drop" dropLines="74" dropStyle="combo" dx="16" fmlaLink="$D$6" fmlaRange="'DATA SPF'!$C$4:$C$9" noThreeD="1" sel="6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9525</xdr:rowOff>
        </xdr:from>
        <xdr:to>
          <xdr:col>1</xdr:col>
          <xdr:colOff>2809875</xdr:colOff>
          <xdr:row>4</xdr:row>
          <xdr:rowOff>276225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9525</xdr:rowOff>
        </xdr:from>
        <xdr:to>
          <xdr:col>3</xdr:col>
          <xdr:colOff>0</xdr:colOff>
          <xdr:row>4</xdr:row>
          <xdr:rowOff>276225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</xdr:row>
          <xdr:rowOff>9525</xdr:rowOff>
        </xdr:from>
        <xdr:to>
          <xdr:col>4</xdr:col>
          <xdr:colOff>0</xdr:colOff>
          <xdr:row>4</xdr:row>
          <xdr:rowOff>276225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8"/>
  <sheetViews>
    <sheetView showGridLines="0" tabSelected="1" zoomScaleNormal="100" zoomScalePageLayoutView="85" workbookViewId="0">
      <selection activeCell="B1" sqref="B1"/>
    </sheetView>
  </sheetViews>
  <sheetFormatPr defaultColWidth="11.42578125" defaultRowHeight="12.75" x14ac:dyDescent="0.2"/>
  <cols>
    <col min="1" max="1" width="2.7109375" style="19" customWidth="1"/>
    <col min="2" max="2" width="42.28515625" style="19" customWidth="1"/>
    <col min="3" max="4" width="18.140625" style="19" customWidth="1"/>
    <col min="5" max="5" width="18.140625" style="20" customWidth="1"/>
    <col min="6" max="6" width="18.140625" style="19" customWidth="1"/>
    <col min="7" max="7" width="4" style="19" customWidth="1"/>
    <col min="8" max="8" width="16.42578125" style="19" customWidth="1"/>
    <col min="9" max="9" width="13.42578125" style="19" customWidth="1"/>
    <col min="10" max="10" width="15.85546875" style="19" customWidth="1"/>
    <col min="11" max="11" width="17.28515625" style="19" customWidth="1"/>
    <col min="12" max="16384" width="11.42578125" style="19"/>
  </cols>
  <sheetData>
    <row r="1" spans="1:11" ht="18.75" x14ac:dyDescent="0.3">
      <c r="B1" s="70" t="s">
        <v>62</v>
      </c>
    </row>
    <row r="2" spans="1:11" ht="4.5" customHeight="1" thickBot="1" x14ac:dyDescent="0.25"/>
    <row r="3" spans="1:11" ht="15" x14ac:dyDescent="0.25">
      <c r="B3" s="71" t="s">
        <v>9</v>
      </c>
      <c r="C3" s="72"/>
      <c r="D3" s="73"/>
      <c r="H3" s="21" t="s">
        <v>22</v>
      </c>
      <c r="I3" s="22"/>
    </row>
    <row r="4" spans="1:11" x14ac:dyDescent="0.2">
      <c r="B4" s="64" t="s">
        <v>7</v>
      </c>
      <c r="C4" s="65" t="s">
        <v>1</v>
      </c>
      <c r="D4" s="66" t="s">
        <v>60</v>
      </c>
      <c r="H4" s="24" t="s">
        <v>49</v>
      </c>
      <c r="I4" s="25">
        <v>0.03</v>
      </c>
    </row>
    <row r="5" spans="1:11" ht="22.5" customHeight="1" thickBot="1" x14ac:dyDescent="0.25">
      <c r="B5" s="26">
        <v>5</v>
      </c>
      <c r="C5" s="27"/>
      <c r="D5" s="27"/>
    </row>
    <row r="6" spans="1:11" hidden="1" x14ac:dyDescent="0.2">
      <c r="B6" s="28">
        <v>8</v>
      </c>
      <c r="C6" s="29">
        <v>4</v>
      </c>
      <c r="D6" s="29">
        <v>6</v>
      </c>
    </row>
    <row r="7" spans="1:11" hidden="1" x14ac:dyDescent="0.2">
      <c r="B7" s="30">
        <f ca="1">OFFSET('DATA SPF'!A3,Kalkulacka!B6,0,1,1)</f>
        <v>8</v>
      </c>
      <c r="C7" s="31">
        <f ca="1">OFFSET('DATA SPF'!B3,Kalkulacka!C6,0,1,1)</f>
        <v>1328</v>
      </c>
      <c r="D7" s="32">
        <f ca="1">OFFSET('DATA SPF'!C3,Kalkulacka!D6,0,1,1)</f>
        <v>5</v>
      </c>
    </row>
    <row r="8" spans="1:11" ht="13.5" thickBot="1" x14ac:dyDescent="0.25">
      <c r="H8" s="19" t="s">
        <v>61</v>
      </c>
    </row>
    <row r="9" spans="1:11" x14ac:dyDescent="0.2">
      <c r="B9" s="33" t="s">
        <v>6</v>
      </c>
      <c r="C9" s="67" t="s">
        <v>8</v>
      </c>
      <c r="D9" s="67" t="s">
        <v>38</v>
      </c>
      <c r="E9" s="68" t="s">
        <v>47</v>
      </c>
      <c r="F9" s="69" t="s">
        <v>48</v>
      </c>
      <c r="H9" s="80" t="s">
        <v>59</v>
      </c>
      <c r="I9" s="81"/>
      <c r="J9" s="81"/>
      <c r="K9" s="82"/>
    </row>
    <row r="10" spans="1:11" x14ac:dyDescent="0.2">
      <c r="B10" s="23" t="s">
        <v>0</v>
      </c>
      <c r="C10" s="34">
        <v>0</v>
      </c>
      <c r="D10" s="34">
        <v>0</v>
      </c>
      <c r="E10" s="35">
        <v>7.9000000000000001E-2</v>
      </c>
      <c r="F10" s="36">
        <v>8.5000000000000006E-2</v>
      </c>
      <c r="H10" s="83" t="s">
        <v>58</v>
      </c>
      <c r="I10" s="84"/>
      <c r="J10" s="84"/>
      <c r="K10" s="85"/>
    </row>
    <row r="11" spans="1:11" ht="12.75" customHeight="1" x14ac:dyDescent="0.2">
      <c r="B11" s="23" t="s">
        <v>4</v>
      </c>
      <c r="C11" s="34">
        <v>0.03</v>
      </c>
      <c r="D11" s="35">
        <v>4.4999999999999998E-2</v>
      </c>
      <c r="E11" s="35">
        <v>7.9000000000000001E-2</v>
      </c>
      <c r="F11" s="36">
        <v>8.5000000000000006E-2</v>
      </c>
      <c r="H11" s="83"/>
      <c r="I11" s="84"/>
      <c r="J11" s="84"/>
      <c r="K11" s="85"/>
    </row>
    <row r="12" spans="1:11" x14ac:dyDescent="0.2">
      <c r="A12" s="37"/>
      <c r="B12" s="23" t="s">
        <v>20</v>
      </c>
      <c r="C12" s="38" t="s">
        <v>50</v>
      </c>
      <c r="D12" s="38" t="s">
        <v>50</v>
      </c>
      <c r="E12" s="38" t="s">
        <v>51</v>
      </c>
      <c r="F12" s="39" t="s">
        <v>52</v>
      </c>
      <c r="H12" s="83"/>
      <c r="I12" s="84"/>
      <c r="J12" s="84"/>
      <c r="K12" s="85"/>
    </row>
    <row r="13" spans="1:11" x14ac:dyDescent="0.2">
      <c r="A13" s="37"/>
      <c r="B13" s="23" t="s">
        <v>12</v>
      </c>
      <c r="C13" s="40" t="s">
        <v>53</v>
      </c>
      <c r="D13" s="40" t="s">
        <v>53</v>
      </c>
      <c r="E13" s="41" t="s">
        <v>54</v>
      </c>
      <c r="F13" s="42" t="s">
        <v>55</v>
      </c>
      <c r="H13" s="77" t="s">
        <v>57</v>
      </c>
      <c r="I13" s="78"/>
      <c r="J13" s="78"/>
      <c r="K13" s="79"/>
    </row>
    <row r="14" spans="1:11" x14ac:dyDescent="0.2">
      <c r="B14" s="23" t="s">
        <v>24</v>
      </c>
      <c r="C14" s="40" t="s">
        <v>25</v>
      </c>
      <c r="D14" s="40" t="s">
        <v>25</v>
      </c>
      <c r="E14" s="40" t="s">
        <v>26</v>
      </c>
      <c r="F14" s="42" t="s">
        <v>26</v>
      </c>
      <c r="H14" s="77"/>
      <c r="I14" s="78"/>
      <c r="J14" s="78"/>
      <c r="K14" s="79"/>
    </row>
    <row r="15" spans="1:11" ht="41.25" customHeight="1" x14ac:dyDescent="0.2">
      <c r="A15" s="37"/>
      <c r="B15" s="43" t="s">
        <v>15</v>
      </c>
      <c r="C15" s="44">
        <f ca="1">-(PMT(C$11/12,$B$7*12,($C$7+C18)))</f>
        <v>15.658978526812872</v>
      </c>
      <c r="D15" s="44">
        <f ca="1">-(PMT(D$11/12,$B$7*12,($C$7+D18)))</f>
        <v>16.585017953644858</v>
      </c>
      <c r="E15" s="45" t="str">
        <f ca="1">IF(OR($B$7&gt;6,$C$7&gt;10000,$C$7&lt;500),"Parametre pôžičky nespĺňajú podmienky banky.",-(PMT(E11/12,$B$7*12,$C$7)))</f>
        <v>Parametre pôžičky nespĺňajú podmienky banky.</v>
      </c>
      <c r="F15" s="46">
        <f ca="1">IF(OR($B$7&gt;10,$C$7&gt;8500,$C$7&lt;1000),"Parametre pôžičky nespĺňajú podmienky banky.",-(PMT(F11/12,$B$7*12,$C$7+($F$17*$B$7*12))))</f>
        <v>23.24386334716527</v>
      </c>
      <c r="H15" s="74" t="s">
        <v>56</v>
      </c>
      <c r="I15" s="75"/>
      <c r="J15" s="75"/>
      <c r="K15" s="76"/>
    </row>
    <row r="16" spans="1:11" x14ac:dyDescent="0.2">
      <c r="B16" s="23" t="s">
        <v>2</v>
      </c>
      <c r="C16" s="47">
        <v>0</v>
      </c>
      <c r="D16" s="47">
        <v>0</v>
      </c>
      <c r="E16" s="47">
        <v>0</v>
      </c>
      <c r="F16" s="48">
        <v>2.99</v>
      </c>
      <c r="H16" s="89" t="s">
        <v>14</v>
      </c>
      <c r="I16" s="90"/>
      <c r="J16" s="90"/>
      <c r="K16" s="91"/>
    </row>
    <row r="17" spans="2:11" x14ac:dyDescent="0.2">
      <c r="B17" s="23" t="s">
        <v>3</v>
      </c>
      <c r="C17" s="47">
        <v>1</v>
      </c>
      <c r="D17" s="47">
        <v>1</v>
      </c>
      <c r="E17" s="47">
        <v>0</v>
      </c>
      <c r="F17" s="48">
        <v>2.99</v>
      </c>
      <c r="H17" s="89" t="s">
        <v>14</v>
      </c>
      <c r="I17" s="90"/>
      <c r="J17" s="90"/>
      <c r="K17" s="91"/>
    </row>
    <row r="18" spans="2:11" ht="25.5" customHeight="1" x14ac:dyDescent="0.2">
      <c r="B18" s="63" t="s">
        <v>18</v>
      </c>
      <c r="C18" s="47">
        <v>7</v>
      </c>
      <c r="D18" s="47">
        <v>7</v>
      </c>
      <c r="E18" s="47">
        <f ca="1">IF(($C$7*0.02)&lt;33,33,$C$7*0.02)</f>
        <v>33</v>
      </c>
      <c r="F18" s="49">
        <f ca="1">IF(C7&lt;2000,39,IF(C7&lt;4000,79,IF(C7&lt;6000,119,IF(C7&lt;10000,169,239))))</f>
        <v>39</v>
      </c>
      <c r="H18" s="92" t="s">
        <v>19</v>
      </c>
      <c r="I18" s="93"/>
      <c r="J18" s="93"/>
      <c r="K18" s="94"/>
    </row>
    <row r="19" spans="2:11" x14ac:dyDescent="0.2">
      <c r="B19" s="23" t="s">
        <v>5</v>
      </c>
      <c r="C19" s="50">
        <f ca="1">(0.0035*$C$7)</f>
        <v>4.6479999999999997</v>
      </c>
      <c r="D19" s="50">
        <f ca="1">(0.0035*$C$7)</f>
        <v>4.6479999999999997</v>
      </c>
      <c r="E19" s="47">
        <v>0</v>
      </c>
      <c r="F19" s="49">
        <v>0</v>
      </c>
      <c r="H19" s="89" t="s">
        <v>16</v>
      </c>
      <c r="I19" s="90"/>
      <c r="J19" s="90"/>
      <c r="K19" s="91"/>
    </row>
    <row r="20" spans="2:11" ht="12.75" customHeight="1" thickBot="1" x14ac:dyDescent="0.25">
      <c r="B20" s="51" t="s">
        <v>10</v>
      </c>
      <c r="C20" s="52">
        <v>1</v>
      </c>
      <c r="D20" s="52">
        <v>1</v>
      </c>
      <c r="E20" s="52">
        <v>0</v>
      </c>
      <c r="F20" s="53">
        <v>0</v>
      </c>
      <c r="H20" s="89" t="s">
        <v>17</v>
      </c>
      <c r="I20" s="90"/>
      <c r="J20" s="90"/>
      <c r="K20" s="91"/>
    </row>
    <row r="21" spans="2:11" ht="12.75" customHeight="1" thickBot="1" x14ac:dyDescent="0.25">
      <c r="E21" s="19"/>
      <c r="H21" s="89"/>
      <c r="I21" s="90"/>
      <c r="J21" s="90"/>
      <c r="K21" s="91"/>
    </row>
    <row r="22" spans="2:11" ht="40.5" customHeight="1" x14ac:dyDescent="0.2">
      <c r="B22" s="54" t="s">
        <v>27</v>
      </c>
      <c r="C22" s="55">
        <f ca="1">IF(OR($B$7&gt;10,$C$7&gt;1328),"Parametre pôžičky nespĺňajú podmienky ŠPF.",('DATA SPF'!$B$255))</f>
        <v>1675.2943280093818</v>
      </c>
      <c r="D22" s="55">
        <f ca="1">IF(OR($B$7&gt;10,$C$7&gt;1328),"Parametre pôžičky nespĺňajú podmienky FNPV.",('DATA FNPV'!$B$244))</f>
        <v>1782.0961746305038</v>
      </c>
      <c r="E22" s="56" t="str">
        <f ca="1">IF(OR($B$7&gt;6,$C$7&gt;10000,$C$7&lt;500),"Parametre pôžičky nespĺňajú podmienky banky.",'DATA A'!$B$243+$E$18)</f>
        <v>Parametre pôžičky nespĺňajú podmienky banky.</v>
      </c>
      <c r="F22" s="57">
        <f ca="1">IF(OR($B$7&gt;10,$C$7&gt;8500,$C$7&lt;1000),"Parametre pôžičky nespĺňajú podmienky banky.",'DATA B'!$B$243+$F$18)</f>
        <v>2270.4108813278658</v>
      </c>
      <c r="H22" s="92" t="s">
        <v>23</v>
      </c>
      <c r="I22" s="93"/>
      <c r="J22" s="93"/>
      <c r="K22" s="94"/>
    </row>
    <row r="23" spans="2:11" ht="40.5" customHeight="1" thickBot="1" x14ac:dyDescent="0.25">
      <c r="B23" s="58" t="s">
        <v>39</v>
      </c>
      <c r="C23" s="59">
        <f ca="1">'DATA SPF'!$C$254</f>
        <v>1264.0652511440874</v>
      </c>
      <c r="D23" s="59">
        <f ca="1">'DATA FNPV'!$C$243</f>
        <v>1343.9004165889974</v>
      </c>
      <c r="E23" s="60" t="str">
        <f ca="1">IF(OR($B$7&gt;6,$C$7&gt;10000,$C$7&lt;500),"Parametre pôžičky nespĺňajú podmienky banky.",'DATA A'!$C$243+$E$18)</f>
        <v>Parametre pôžičky nespĺňajú podmienky banky.</v>
      </c>
      <c r="F23" s="61">
        <f ca="1">IF(OR($B$7&gt;10,$C$7&gt;8500,$C$7&lt;1000),"Parametre pôžičky nespĺňajú podmienky banky.",'DATA B'!$D$243+$F$18)</f>
        <v>2020.6463452792964</v>
      </c>
      <c r="H23" s="95" t="s">
        <v>43</v>
      </c>
      <c r="I23" s="96"/>
      <c r="J23" s="96"/>
      <c r="K23" s="97"/>
    </row>
    <row r="24" spans="2:11" x14ac:dyDescent="0.2">
      <c r="E24" s="19"/>
    </row>
    <row r="25" spans="2:11" ht="12.75" customHeight="1" x14ac:dyDescent="0.2">
      <c r="B25" s="98" t="s">
        <v>13</v>
      </c>
      <c r="C25" s="99"/>
      <c r="D25" s="99"/>
      <c r="E25" s="99"/>
      <c r="F25" s="100"/>
      <c r="H25" s="62"/>
    </row>
    <row r="26" spans="2:11" x14ac:dyDescent="0.2">
      <c r="B26" s="89" t="s">
        <v>44</v>
      </c>
      <c r="C26" s="90"/>
      <c r="D26" s="90"/>
      <c r="E26" s="90"/>
      <c r="F26" s="91"/>
      <c r="H26" s="62"/>
      <c r="I26" s="62"/>
    </row>
    <row r="27" spans="2:11" ht="12.75" customHeight="1" x14ac:dyDescent="0.2">
      <c r="B27" s="89" t="s">
        <v>40</v>
      </c>
      <c r="C27" s="90"/>
      <c r="D27" s="90"/>
      <c r="E27" s="90"/>
      <c r="F27" s="91"/>
      <c r="H27" s="62"/>
      <c r="I27" s="62"/>
    </row>
    <row r="28" spans="2:11" x14ac:dyDescent="0.2">
      <c r="B28" s="86" t="s">
        <v>37</v>
      </c>
      <c r="C28" s="87"/>
      <c r="D28" s="87"/>
      <c r="E28" s="87"/>
      <c r="F28" s="88"/>
    </row>
  </sheetData>
  <sheetProtection password="C0AF" sheet="1" objects="1" scenarios="1"/>
  <mergeCells count="17">
    <mergeCell ref="B28:F28"/>
    <mergeCell ref="H21:K21"/>
    <mergeCell ref="H22:K22"/>
    <mergeCell ref="H16:K16"/>
    <mergeCell ref="H17:K17"/>
    <mergeCell ref="H18:K18"/>
    <mergeCell ref="H19:K19"/>
    <mergeCell ref="H20:K20"/>
    <mergeCell ref="H23:K23"/>
    <mergeCell ref="B25:F25"/>
    <mergeCell ref="B26:F26"/>
    <mergeCell ref="B27:F27"/>
    <mergeCell ref="B3:D3"/>
    <mergeCell ref="H15:K15"/>
    <mergeCell ref="H13:K14"/>
    <mergeCell ref="H9:K9"/>
    <mergeCell ref="H10:K12"/>
  </mergeCells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1</xdr:col>
                    <xdr:colOff>0</xdr:colOff>
                    <xdr:row>4</xdr:row>
                    <xdr:rowOff>9525</xdr:rowOff>
                  </from>
                  <to>
                    <xdr:col>1</xdr:col>
                    <xdr:colOff>2809875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</xdr:col>
                    <xdr:colOff>9525</xdr:colOff>
                    <xdr:row>4</xdr:row>
                    <xdr:rowOff>9525</xdr:rowOff>
                  </from>
                  <to>
                    <xdr:col>3</xdr:col>
                    <xdr:colOff>0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3</xdr:col>
                    <xdr:colOff>9525</xdr:colOff>
                    <xdr:row>4</xdr:row>
                    <xdr:rowOff>9525</xdr:rowOff>
                  </from>
                  <to>
                    <xdr:col>4</xdr:col>
                    <xdr:colOff>0</xdr:colOff>
                    <xdr:row>4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57"/>
  <sheetViews>
    <sheetView zoomScale="75" zoomScaleNormal="75" workbookViewId="0">
      <selection activeCell="D4" sqref="D4"/>
    </sheetView>
  </sheetViews>
  <sheetFormatPr defaultColWidth="8.85546875" defaultRowHeight="15" x14ac:dyDescent="0.25"/>
  <cols>
    <col min="1" max="1" width="25" customWidth="1"/>
    <col min="2" max="2" width="32.42578125" customWidth="1"/>
    <col min="3" max="3" width="23.85546875" bestFit="1" customWidth="1"/>
    <col min="4" max="4" width="20.42578125" customWidth="1"/>
    <col min="5" max="8" width="24.7109375" style="17" customWidth="1"/>
  </cols>
  <sheetData>
    <row r="2" spans="1:8" x14ac:dyDescent="0.25">
      <c r="A2" s="1" t="s">
        <v>11</v>
      </c>
      <c r="B2" s="7"/>
      <c r="C2" s="11"/>
      <c r="E2"/>
      <c r="F2"/>
      <c r="G2"/>
      <c r="H2"/>
    </row>
    <row r="3" spans="1:8" x14ac:dyDescent="0.25">
      <c r="A3" s="2" t="str">
        <f>Kalkulacka!B4</f>
        <v>Doba splácania v rokoch</v>
      </c>
      <c r="B3" s="8" t="str">
        <f>Kalkulacka!C4</f>
        <v>Výška pôžičky</v>
      </c>
      <c r="C3" s="3" t="s">
        <v>21</v>
      </c>
      <c r="E3"/>
      <c r="F3"/>
      <c r="G3"/>
      <c r="H3"/>
    </row>
    <row r="4" spans="1:8" x14ac:dyDescent="0.25">
      <c r="A4" s="2">
        <v>1</v>
      </c>
      <c r="B4" s="9">
        <v>332</v>
      </c>
      <c r="C4" s="3">
        <v>0</v>
      </c>
      <c r="E4"/>
      <c r="F4"/>
      <c r="G4"/>
      <c r="H4"/>
    </row>
    <row r="5" spans="1:8" x14ac:dyDescent="0.25">
      <c r="A5" s="2">
        <v>2</v>
      </c>
      <c r="B5" s="9">
        <v>664</v>
      </c>
      <c r="C5" s="3">
        <v>1</v>
      </c>
      <c r="E5"/>
      <c r="F5"/>
      <c r="G5"/>
      <c r="H5"/>
    </row>
    <row r="6" spans="1:8" x14ac:dyDescent="0.25">
      <c r="A6" s="2">
        <v>3</v>
      </c>
      <c r="B6" s="9">
        <v>996</v>
      </c>
      <c r="C6" s="3">
        <v>2</v>
      </c>
      <c r="E6"/>
      <c r="F6"/>
      <c r="G6"/>
      <c r="H6"/>
    </row>
    <row r="7" spans="1:8" x14ac:dyDescent="0.25">
      <c r="A7" s="2">
        <v>4</v>
      </c>
      <c r="B7" s="9">
        <v>1328</v>
      </c>
      <c r="C7" s="3">
        <v>3</v>
      </c>
      <c r="E7"/>
      <c r="F7"/>
      <c r="G7"/>
      <c r="H7"/>
    </row>
    <row r="8" spans="1:8" x14ac:dyDescent="0.25">
      <c r="A8" s="2">
        <v>5</v>
      </c>
      <c r="B8" s="8"/>
      <c r="C8" s="3">
        <v>4</v>
      </c>
      <c r="E8"/>
      <c r="F8"/>
      <c r="G8"/>
      <c r="H8"/>
    </row>
    <row r="9" spans="1:8" x14ac:dyDescent="0.25">
      <c r="A9" s="2">
        <v>6</v>
      </c>
      <c r="B9" s="8"/>
      <c r="C9" s="3">
        <v>5</v>
      </c>
      <c r="E9"/>
      <c r="F9"/>
      <c r="G9"/>
      <c r="H9"/>
    </row>
    <row r="10" spans="1:8" x14ac:dyDescent="0.25">
      <c r="A10" s="2">
        <v>7</v>
      </c>
      <c r="B10" s="8"/>
      <c r="C10" s="3"/>
      <c r="E10"/>
      <c r="F10"/>
      <c r="G10"/>
      <c r="H10"/>
    </row>
    <row r="11" spans="1:8" x14ac:dyDescent="0.25">
      <c r="A11" s="4">
        <v>8</v>
      </c>
      <c r="B11" s="10"/>
      <c r="C11" s="5"/>
      <c r="E11"/>
      <c r="F11"/>
      <c r="G11"/>
      <c r="H11"/>
    </row>
    <row r="12" spans="1:8" ht="15" customHeight="1" x14ac:dyDescent="0.25">
      <c r="B12" t="s">
        <v>41</v>
      </c>
      <c r="D12" s="101" t="s">
        <v>33</v>
      </c>
      <c r="E12" s="101" t="s">
        <v>35</v>
      </c>
      <c r="F12" s="101" t="s">
        <v>34</v>
      </c>
      <c r="G12" s="101" t="s">
        <v>36</v>
      </c>
    </row>
    <row r="13" spans="1:8" s="14" customFormat="1" x14ac:dyDescent="0.25">
      <c r="A13" s="14" t="s">
        <v>28</v>
      </c>
      <c r="B13" s="14" t="s">
        <v>29</v>
      </c>
      <c r="C13" s="14" t="s">
        <v>30</v>
      </c>
      <c r="D13" s="101"/>
      <c r="E13" s="101"/>
      <c r="F13" s="101"/>
      <c r="G13" s="101"/>
    </row>
    <row r="14" spans="1:8" x14ac:dyDescent="0.25">
      <c r="A14">
        <v>1</v>
      </c>
      <c r="B14" s="16">
        <f ca="1">IF(A14&gt;12*Kalkulacka!$D$7,IF(A14&lt;=12*(Kalkulacka!$D$7+Kalkulacka!$B$7),Kalkulacka!$C$15,IF(E14&gt;0,MIN(Kalkulacka!$C$15,E14),0)),0)</f>
        <v>0</v>
      </c>
      <c r="C14" s="12">
        <f ca="1">-PV(Kalkulacka!$I$4/12,$A14,0,B14)</f>
        <v>0</v>
      </c>
      <c r="D14" s="17">
        <f ca="1">IF(A14&gt;12*Kalkulacka!$D$7,IF(OR(A14&lt;=12*(Kalkulacka!$D$7+Kalkulacka!$B$7),G13&gt;0),IF(MOD(A14,12)=0,Kalkulacka!$C$17+Kalkulacka!$C$19+Kalkulacka!$C$20,Kalkulacka!$C$17),0),0)</f>
        <v>0</v>
      </c>
      <c r="E14" s="17">
        <f ca="1">D14</f>
        <v>0</v>
      </c>
      <c r="F14" s="17">
        <f ca="1">IF(A14&gt;12*Kalkulacka!$D$7,IF(A14&lt;=12*(Kalkulacka!$D$7+Kalkulacka!$B$7),0,IF(E14&gt;0,MIN(Kalkulacka!$C$15,E14),0)),0)</f>
        <v>0</v>
      </c>
      <c r="G14" s="17">
        <f ca="1">E14-F14</f>
        <v>0</v>
      </c>
    </row>
    <row r="15" spans="1:8" x14ac:dyDescent="0.25">
      <c r="A15">
        <f t="shared" ref="A15:A78" si="0">A14+1</f>
        <v>2</v>
      </c>
      <c r="B15" s="16">
        <f ca="1">IF(A15&gt;12*Kalkulacka!$D$7,IF(A15&lt;=12*(Kalkulacka!$D$7+Kalkulacka!$B$7),Kalkulacka!$C$15,IF(E15&gt;0,MIN(Kalkulacka!$C$15,E15),0)),0)</f>
        <v>0</v>
      </c>
      <c r="C15" s="12">
        <f ca="1">-PV(Kalkulacka!$I$4/12,$A15,0,B15)</f>
        <v>0</v>
      </c>
      <c r="D15" s="17">
        <f ca="1">IF(A15&gt;12*Kalkulacka!$D$7,IF(OR(A15&lt;=12*(Kalkulacka!$D$7+Kalkulacka!$B$7),G14&gt;0),IF(MOD(A15,12)=0,Kalkulacka!$C$17+Kalkulacka!$C$19+Kalkulacka!$C$20,Kalkulacka!$C$17),0),0)</f>
        <v>0</v>
      </c>
      <c r="E15" s="17">
        <f ca="1">G14*(1+Kalkulacka!$C$11/12)+D15</f>
        <v>0</v>
      </c>
      <c r="F15" s="17">
        <f ca="1">IF(A15&gt;12*Kalkulacka!$D$7,IF(A15&lt;=12*(Kalkulacka!$D$7+Kalkulacka!$B$7),0,IF(E15&gt;0,MIN(Kalkulacka!$C$15,E15),0)),0)</f>
        <v>0</v>
      </c>
      <c r="G15" s="17">
        <f t="shared" ref="G15:G78" ca="1" si="1">E15-F15</f>
        <v>0</v>
      </c>
    </row>
    <row r="16" spans="1:8" x14ac:dyDescent="0.25">
      <c r="A16">
        <f t="shared" si="0"/>
        <v>3</v>
      </c>
      <c r="B16" s="16">
        <f ca="1">IF(A16&gt;12*Kalkulacka!$D$7,IF(A16&lt;=12*(Kalkulacka!$D$7+Kalkulacka!$B$7),Kalkulacka!$C$15,IF(E16&gt;0,MIN(Kalkulacka!$C$15,E16),0)),0)</f>
        <v>0</v>
      </c>
      <c r="C16" s="12">
        <f ca="1">-PV(Kalkulacka!$I$4/12,$A16,0,B16)</f>
        <v>0</v>
      </c>
      <c r="D16" s="17">
        <f ca="1">IF(A16&gt;12*Kalkulacka!$D$7,IF(OR(A16&lt;=12*(Kalkulacka!$D$7+Kalkulacka!$B$7),G15&gt;0),IF(MOD(A16,12)=0,Kalkulacka!$C$17+Kalkulacka!$C$19+Kalkulacka!$C$20,Kalkulacka!$C$17),0),0)</f>
        <v>0</v>
      </c>
      <c r="E16" s="17">
        <f ca="1">G15*(1+Kalkulacka!$C$11/12)+D16</f>
        <v>0</v>
      </c>
      <c r="F16" s="17">
        <f ca="1">IF(A16&gt;12*Kalkulacka!$D$7,IF(A16&lt;=12*(Kalkulacka!$D$7+Kalkulacka!$B$7),0,IF(E16&gt;0,MIN(Kalkulacka!$C$15,E16),0)),0)</f>
        <v>0</v>
      </c>
      <c r="G16" s="17">
        <f t="shared" ca="1" si="1"/>
        <v>0</v>
      </c>
    </row>
    <row r="17" spans="1:7" x14ac:dyDescent="0.25">
      <c r="A17">
        <f t="shared" si="0"/>
        <v>4</v>
      </c>
      <c r="B17" s="16">
        <f ca="1">IF(A17&gt;12*Kalkulacka!$D$7,IF(A17&lt;=12*(Kalkulacka!$D$7+Kalkulacka!$B$7),Kalkulacka!$C$15,IF(E17&gt;0,MIN(Kalkulacka!$C$15,E17),0)),0)</f>
        <v>0</v>
      </c>
      <c r="C17" s="12">
        <f ca="1">-PV(Kalkulacka!$I$4/12,$A17,0,B17)</f>
        <v>0</v>
      </c>
      <c r="D17" s="17">
        <f ca="1">IF(A17&gt;12*Kalkulacka!$D$7,IF(OR(A17&lt;=12*(Kalkulacka!$D$7+Kalkulacka!$B$7),G16&gt;0),IF(MOD(A17,12)=0,Kalkulacka!$C$17+Kalkulacka!$C$19+Kalkulacka!$C$20,Kalkulacka!$C$17),0),0)</f>
        <v>0</v>
      </c>
      <c r="E17" s="17">
        <f ca="1">G16*(1+Kalkulacka!$C$11/12)+D17</f>
        <v>0</v>
      </c>
      <c r="F17" s="17">
        <f ca="1">IF(A17&gt;12*Kalkulacka!$D$7,IF(A17&lt;=12*(Kalkulacka!$D$7+Kalkulacka!$B$7),0,IF(E17&gt;0,MIN(Kalkulacka!$C$15,E17),0)),0)</f>
        <v>0</v>
      </c>
      <c r="G17" s="17">
        <f t="shared" ca="1" si="1"/>
        <v>0</v>
      </c>
    </row>
    <row r="18" spans="1:7" x14ac:dyDescent="0.25">
      <c r="A18">
        <f t="shared" si="0"/>
        <v>5</v>
      </c>
      <c r="B18" s="16">
        <f ca="1">IF(A18&gt;12*Kalkulacka!$D$7,IF(A18&lt;=12*(Kalkulacka!$D$7+Kalkulacka!$B$7),Kalkulacka!$C$15,IF(E18&gt;0,MIN(Kalkulacka!$C$15,E18),0)),0)</f>
        <v>0</v>
      </c>
      <c r="C18" s="12">
        <f ca="1">-PV(Kalkulacka!$I$4/12,$A18,0,B18)</f>
        <v>0</v>
      </c>
      <c r="D18" s="17">
        <f ca="1">IF(A18&gt;12*Kalkulacka!$D$7,IF(OR(A18&lt;=12*(Kalkulacka!$D$7+Kalkulacka!$B$7),G17&gt;0),IF(MOD(A18,12)=0,Kalkulacka!$C$17+Kalkulacka!$C$19+Kalkulacka!$C$20,Kalkulacka!$C$17),0),0)</f>
        <v>0</v>
      </c>
      <c r="E18" s="17">
        <f ca="1">G17*(1+Kalkulacka!$C$11/12)+D18</f>
        <v>0</v>
      </c>
      <c r="F18" s="17">
        <f ca="1">IF(A18&gt;12*Kalkulacka!$D$7,IF(A18&lt;=12*(Kalkulacka!$D$7+Kalkulacka!$B$7),0,IF(E18&gt;0,MIN(Kalkulacka!$C$15,E18),0)),0)</f>
        <v>0</v>
      </c>
      <c r="G18" s="17">
        <f t="shared" ca="1" si="1"/>
        <v>0</v>
      </c>
    </row>
    <row r="19" spans="1:7" x14ac:dyDescent="0.25">
      <c r="A19">
        <f t="shared" si="0"/>
        <v>6</v>
      </c>
      <c r="B19" s="16">
        <f ca="1">IF(A19&gt;12*Kalkulacka!$D$7,IF(A19&lt;=12*(Kalkulacka!$D$7+Kalkulacka!$B$7),Kalkulacka!$C$15,IF(E19&gt;0,MIN(Kalkulacka!$C$15,E19),0)),0)</f>
        <v>0</v>
      </c>
      <c r="C19" s="12">
        <f ca="1">-PV(Kalkulacka!$I$4/12,$A19,0,B19)</f>
        <v>0</v>
      </c>
      <c r="D19" s="17">
        <f ca="1">IF(A19&gt;12*Kalkulacka!$D$7,IF(OR(A19&lt;=12*(Kalkulacka!$D$7+Kalkulacka!$B$7),G18&gt;0),IF(MOD(A19,12)=0,Kalkulacka!$C$17+Kalkulacka!$C$19+Kalkulacka!$C$20,Kalkulacka!$C$17),0),0)</f>
        <v>0</v>
      </c>
      <c r="E19" s="17">
        <f ca="1">G18*(1+Kalkulacka!$C$11/12)+D19</f>
        <v>0</v>
      </c>
      <c r="F19" s="17">
        <f ca="1">IF(A19&gt;12*Kalkulacka!$D$7,IF(A19&lt;=12*(Kalkulacka!$D$7+Kalkulacka!$B$7),0,IF(E19&gt;0,MIN(Kalkulacka!$C$15,E19),0)),0)</f>
        <v>0</v>
      </c>
      <c r="G19" s="17">
        <f t="shared" ca="1" si="1"/>
        <v>0</v>
      </c>
    </row>
    <row r="20" spans="1:7" x14ac:dyDescent="0.25">
      <c r="A20">
        <f t="shared" si="0"/>
        <v>7</v>
      </c>
      <c r="B20" s="16">
        <f ca="1">IF(A20&gt;12*Kalkulacka!$D$7,IF(A20&lt;=12*(Kalkulacka!$D$7+Kalkulacka!$B$7),Kalkulacka!$C$15,IF(E20&gt;0,MIN(Kalkulacka!$C$15,E20),0)),0)</f>
        <v>0</v>
      </c>
      <c r="C20" s="12">
        <f ca="1">-PV(Kalkulacka!$I$4/12,$A20,0,B20)</f>
        <v>0</v>
      </c>
      <c r="D20" s="17">
        <f ca="1">IF(A20&gt;12*Kalkulacka!$D$7,IF(OR(A20&lt;=12*(Kalkulacka!$D$7+Kalkulacka!$B$7),G19&gt;0),IF(MOD(A20,12)=0,Kalkulacka!$C$17+Kalkulacka!$C$19+Kalkulacka!$C$20,Kalkulacka!$C$17),0),0)</f>
        <v>0</v>
      </c>
      <c r="E20" s="17">
        <f ca="1">G19*(1+Kalkulacka!$C$11/12)+D20</f>
        <v>0</v>
      </c>
      <c r="F20" s="17">
        <f ca="1">IF(A20&gt;12*Kalkulacka!$D$7,IF(A20&lt;=12*(Kalkulacka!$D$7+Kalkulacka!$B$7),0,IF(E20&gt;0,MIN(Kalkulacka!$C$15,E20),0)),0)</f>
        <v>0</v>
      </c>
      <c r="G20" s="17">
        <f t="shared" ca="1" si="1"/>
        <v>0</v>
      </c>
    </row>
    <row r="21" spans="1:7" x14ac:dyDescent="0.25">
      <c r="A21">
        <f t="shared" si="0"/>
        <v>8</v>
      </c>
      <c r="B21" s="16">
        <f ca="1">IF(A21&gt;12*Kalkulacka!$D$7,IF(A21&lt;=12*(Kalkulacka!$D$7+Kalkulacka!$B$7),Kalkulacka!$C$15,IF(E21&gt;0,MIN(Kalkulacka!$C$15,E21),0)),0)</f>
        <v>0</v>
      </c>
      <c r="C21" s="12">
        <f ca="1">-PV(Kalkulacka!$I$4/12,$A21,0,B21)</f>
        <v>0</v>
      </c>
      <c r="D21" s="17">
        <f ca="1">IF(A21&gt;12*Kalkulacka!$D$7,IF(OR(A21&lt;=12*(Kalkulacka!$D$7+Kalkulacka!$B$7),G20&gt;0),IF(MOD(A21,12)=0,Kalkulacka!$C$17+Kalkulacka!$C$19+Kalkulacka!$C$20,Kalkulacka!$C$17),0),0)</f>
        <v>0</v>
      </c>
      <c r="E21" s="17">
        <f ca="1">G20*(1+Kalkulacka!$C$11/12)+D21</f>
        <v>0</v>
      </c>
      <c r="F21" s="17">
        <f ca="1">IF(A21&gt;12*Kalkulacka!$D$7,IF(A21&lt;=12*(Kalkulacka!$D$7+Kalkulacka!$B$7),0,IF(E21&gt;0,MIN(Kalkulacka!$C$15,E21),0)),0)</f>
        <v>0</v>
      </c>
      <c r="G21" s="17">
        <f t="shared" ca="1" si="1"/>
        <v>0</v>
      </c>
    </row>
    <row r="22" spans="1:7" x14ac:dyDescent="0.25">
      <c r="A22">
        <f t="shared" si="0"/>
        <v>9</v>
      </c>
      <c r="B22" s="16">
        <f ca="1">IF(A22&gt;12*Kalkulacka!$D$7,IF(A22&lt;=12*(Kalkulacka!$D$7+Kalkulacka!$B$7),Kalkulacka!$C$15,IF(E22&gt;0,MIN(Kalkulacka!$C$15,E22),0)),0)</f>
        <v>0</v>
      </c>
      <c r="C22" s="12">
        <f ca="1">-PV(Kalkulacka!$I$4/12,$A22,0,B22)</f>
        <v>0</v>
      </c>
      <c r="D22" s="17">
        <f ca="1">IF(A22&gt;12*Kalkulacka!$D$7,IF(OR(A22&lt;=12*(Kalkulacka!$D$7+Kalkulacka!$B$7),G21&gt;0),IF(MOD(A22,12)=0,Kalkulacka!$C$17+Kalkulacka!$C$19+Kalkulacka!$C$20,Kalkulacka!$C$17),0),0)</f>
        <v>0</v>
      </c>
      <c r="E22" s="17">
        <f ca="1">G21*(1+Kalkulacka!$C$11/12)+D22</f>
        <v>0</v>
      </c>
      <c r="F22" s="17">
        <f ca="1">IF(A22&gt;12*Kalkulacka!$D$7,IF(A22&lt;=12*(Kalkulacka!$D$7+Kalkulacka!$B$7),0,IF(E22&gt;0,MIN(Kalkulacka!$C$15,E22),0)),0)</f>
        <v>0</v>
      </c>
      <c r="G22" s="17">
        <f t="shared" ca="1" si="1"/>
        <v>0</v>
      </c>
    </row>
    <row r="23" spans="1:7" x14ac:dyDescent="0.25">
      <c r="A23">
        <f t="shared" si="0"/>
        <v>10</v>
      </c>
      <c r="B23" s="16">
        <f ca="1">IF(A23&gt;12*Kalkulacka!$D$7,IF(A23&lt;=12*(Kalkulacka!$D$7+Kalkulacka!$B$7),Kalkulacka!$C$15,IF(E23&gt;0,MIN(Kalkulacka!$C$15,E23),0)),0)</f>
        <v>0</v>
      </c>
      <c r="C23" s="12">
        <f ca="1">-PV(Kalkulacka!$I$4/12,$A23,0,B23)</f>
        <v>0</v>
      </c>
      <c r="D23" s="17">
        <f ca="1">IF(A23&gt;12*Kalkulacka!$D$7,IF(OR(A23&lt;=12*(Kalkulacka!$D$7+Kalkulacka!$B$7),G22&gt;0),IF(MOD(A23,12)=0,Kalkulacka!$C$17+Kalkulacka!$C$19+Kalkulacka!$C$20,Kalkulacka!$C$17),0),0)</f>
        <v>0</v>
      </c>
      <c r="E23" s="17">
        <f ca="1">G22*(1+Kalkulacka!$C$11/12)+D23</f>
        <v>0</v>
      </c>
      <c r="F23" s="17">
        <f ca="1">IF(A23&gt;12*Kalkulacka!$D$7,IF(A23&lt;=12*(Kalkulacka!$D$7+Kalkulacka!$B$7),0,IF(E23&gt;0,MIN(Kalkulacka!$C$15,E23),0)),0)</f>
        <v>0</v>
      </c>
      <c r="G23" s="17">
        <f t="shared" ca="1" si="1"/>
        <v>0</v>
      </c>
    </row>
    <row r="24" spans="1:7" x14ac:dyDescent="0.25">
      <c r="A24">
        <f t="shared" si="0"/>
        <v>11</v>
      </c>
      <c r="B24" s="16">
        <f ca="1">IF(A24&gt;12*Kalkulacka!$D$7,IF(A24&lt;=12*(Kalkulacka!$D$7+Kalkulacka!$B$7),Kalkulacka!$C$15,IF(E24&gt;0,MIN(Kalkulacka!$C$15,E24),0)),0)</f>
        <v>0</v>
      </c>
      <c r="C24" s="12">
        <f ca="1">-PV(Kalkulacka!$I$4/12,$A24,0,B24)</f>
        <v>0</v>
      </c>
      <c r="D24" s="17">
        <f ca="1">IF(A24&gt;12*Kalkulacka!$D$7,IF(OR(A24&lt;=12*(Kalkulacka!$D$7+Kalkulacka!$B$7),G23&gt;0),IF(MOD(A24,12)=0,Kalkulacka!$C$17+Kalkulacka!$C$19+Kalkulacka!$C$20,Kalkulacka!$C$17),0),0)</f>
        <v>0</v>
      </c>
      <c r="E24" s="17">
        <f ca="1">G23*(1+Kalkulacka!$C$11/12)+D24</f>
        <v>0</v>
      </c>
      <c r="F24" s="17">
        <f ca="1">IF(A24&gt;12*Kalkulacka!$D$7,IF(A24&lt;=12*(Kalkulacka!$D$7+Kalkulacka!$B$7),0,IF(E24&gt;0,MIN(Kalkulacka!$C$15,E24),0)),0)</f>
        <v>0</v>
      </c>
      <c r="G24" s="17">
        <f t="shared" ca="1" si="1"/>
        <v>0</v>
      </c>
    </row>
    <row r="25" spans="1:7" x14ac:dyDescent="0.25">
      <c r="A25">
        <f t="shared" si="0"/>
        <v>12</v>
      </c>
      <c r="B25" s="16">
        <f ca="1">IF(A25&gt;12*Kalkulacka!$D$7,IF(A25&lt;=12*(Kalkulacka!$D$7+Kalkulacka!$B$7),Kalkulacka!$C$15,IF(E25&gt;0,MIN(Kalkulacka!$C$15,E25),0)),0)</f>
        <v>0</v>
      </c>
      <c r="C25" s="12">
        <f ca="1">-PV(Kalkulacka!$I$4/12,$A25,0,B25)</f>
        <v>0</v>
      </c>
      <c r="D25" s="17">
        <f ca="1">IF(A25&gt;12*Kalkulacka!$D$7,IF(OR(A25&lt;=12*(Kalkulacka!$D$7+Kalkulacka!$B$7),G24&gt;0),IF(MOD(A25,12)=0,Kalkulacka!$C$17+Kalkulacka!$C$19+Kalkulacka!$C$20,Kalkulacka!$C$17),0),0)</f>
        <v>0</v>
      </c>
      <c r="E25" s="17">
        <f ca="1">G24*(1+Kalkulacka!$C$11/12)+D25</f>
        <v>0</v>
      </c>
      <c r="F25" s="17">
        <f ca="1">IF(A25&gt;12*Kalkulacka!$D$7,IF(A25&lt;=12*(Kalkulacka!$D$7+Kalkulacka!$B$7),0,IF(E25&gt;0,MIN(Kalkulacka!$C$15,E25),0)),0)</f>
        <v>0</v>
      </c>
      <c r="G25" s="17">
        <f t="shared" ca="1" si="1"/>
        <v>0</v>
      </c>
    </row>
    <row r="26" spans="1:7" x14ac:dyDescent="0.25">
      <c r="A26">
        <f t="shared" si="0"/>
        <v>13</v>
      </c>
      <c r="B26" s="16">
        <f ca="1">IF(A26&gt;12*Kalkulacka!$D$7,IF(A26&lt;=12*(Kalkulacka!$D$7+Kalkulacka!$B$7),Kalkulacka!$C$15,IF(E26&gt;0,MIN(Kalkulacka!$C$15,E26),0)),0)</f>
        <v>0</v>
      </c>
      <c r="C26" s="12">
        <f ca="1">-PV(Kalkulacka!$I$4/12,$A26,0,B26)</f>
        <v>0</v>
      </c>
      <c r="D26" s="17">
        <f ca="1">IF(A26&gt;12*Kalkulacka!$D$7,IF(OR(A26&lt;=12*(Kalkulacka!$D$7+Kalkulacka!$B$7),G25&gt;0),IF(MOD(A26,12)=0,Kalkulacka!$C$17+Kalkulacka!$C$19+Kalkulacka!$C$20,Kalkulacka!$C$17),0),0)</f>
        <v>0</v>
      </c>
      <c r="E26" s="17">
        <f ca="1">G25*(1+Kalkulacka!$C$11/12)+D26</f>
        <v>0</v>
      </c>
      <c r="F26" s="17">
        <f ca="1">IF(A26&gt;12*Kalkulacka!$D$7,IF(A26&lt;=12*(Kalkulacka!$D$7+Kalkulacka!$B$7),0,IF(E26&gt;0,MIN(Kalkulacka!$C$15,E26),0)),0)</f>
        <v>0</v>
      </c>
      <c r="G26" s="17">
        <f t="shared" ca="1" si="1"/>
        <v>0</v>
      </c>
    </row>
    <row r="27" spans="1:7" x14ac:dyDescent="0.25">
      <c r="A27">
        <f t="shared" si="0"/>
        <v>14</v>
      </c>
      <c r="B27" s="16">
        <f ca="1">IF(A27&gt;12*Kalkulacka!$D$7,IF(A27&lt;=12*(Kalkulacka!$D$7+Kalkulacka!$B$7),Kalkulacka!$C$15,IF(E27&gt;0,MIN(Kalkulacka!$C$15,E27),0)),0)</f>
        <v>0</v>
      </c>
      <c r="C27" s="12">
        <f ca="1">-PV(Kalkulacka!$I$4/12,$A27,0,B27)</f>
        <v>0</v>
      </c>
      <c r="D27" s="17">
        <f ca="1">IF(A27&gt;12*Kalkulacka!$D$7,IF(OR(A27&lt;=12*(Kalkulacka!$D$7+Kalkulacka!$B$7),G26&gt;0),IF(MOD(A27,12)=0,Kalkulacka!$C$17+Kalkulacka!$C$19+Kalkulacka!$C$20,Kalkulacka!$C$17),0),0)</f>
        <v>0</v>
      </c>
      <c r="E27" s="17">
        <f ca="1">G26*(1+Kalkulacka!$C$11/12)+D27</f>
        <v>0</v>
      </c>
      <c r="F27" s="17">
        <f ca="1">IF(A27&gt;12*Kalkulacka!$D$7,IF(A27&lt;=12*(Kalkulacka!$D$7+Kalkulacka!$B$7),0,IF(E27&gt;0,MIN(Kalkulacka!$C$15,E27),0)),0)</f>
        <v>0</v>
      </c>
      <c r="G27" s="17">
        <f t="shared" ca="1" si="1"/>
        <v>0</v>
      </c>
    </row>
    <row r="28" spans="1:7" x14ac:dyDescent="0.25">
      <c r="A28">
        <f t="shared" si="0"/>
        <v>15</v>
      </c>
      <c r="B28" s="16">
        <f ca="1">IF(A28&gt;12*Kalkulacka!$D$7,IF(A28&lt;=12*(Kalkulacka!$D$7+Kalkulacka!$B$7),Kalkulacka!$C$15,IF(E28&gt;0,MIN(Kalkulacka!$C$15,E28),0)),0)</f>
        <v>0</v>
      </c>
      <c r="C28" s="12">
        <f ca="1">-PV(Kalkulacka!$I$4/12,$A28,0,B28)</f>
        <v>0</v>
      </c>
      <c r="D28" s="17">
        <f ca="1">IF(A28&gt;12*Kalkulacka!$D$7,IF(OR(A28&lt;=12*(Kalkulacka!$D$7+Kalkulacka!$B$7),G27&gt;0),IF(MOD(A28,12)=0,Kalkulacka!$C$17+Kalkulacka!$C$19+Kalkulacka!$C$20,Kalkulacka!$C$17),0),0)</f>
        <v>0</v>
      </c>
      <c r="E28" s="17">
        <f ca="1">G27*(1+Kalkulacka!$C$11/12)+D28</f>
        <v>0</v>
      </c>
      <c r="F28" s="17">
        <f ca="1">IF(A28&gt;12*Kalkulacka!$D$7,IF(A28&lt;=12*(Kalkulacka!$D$7+Kalkulacka!$B$7),0,IF(E28&gt;0,MIN(Kalkulacka!$C$15,E28),0)),0)</f>
        <v>0</v>
      </c>
      <c r="G28" s="17">
        <f t="shared" ca="1" si="1"/>
        <v>0</v>
      </c>
    </row>
    <row r="29" spans="1:7" x14ac:dyDescent="0.25">
      <c r="A29">
        <f t="shared" si="0"/>
        <v>16</v>
      </c>
      <c r="B29" s="16">
        <f ca="1">IF(A29&gt;12*Kalkulacka!$D$7,IF(A29&lt;=12*(Kalkulacka!$D$7+Kalkulacka!$B$7),Kalkulacka!$C$15,IF(E29&gt;0,MIN(Kalkulacka!$C$15,E29),0)),0)</f>
        <v>0</v>
      </c>
      <c r="C29" s="12">
        <f ca="1">-PV(Kalkulacka!$I$4/12,$A29,0,B29)</f>
        <v>0</v>
      </c>
      <c r="D29" s="17">
        <f ca="1">IF(A29&gt;12*Kalkulacka!$D$7,IF(OR(A29&lt;=12*(Kalkulacka!$D$7+Kalkulacka!$B$7),G28&gt;0),IF(MOD(A29,12)=0,Kalkulacka!$C$17+Kalkulacka!$C$19+Kalkulacka!$C$20,Kalkulacka!$C$17),0),0)</f>
        <v>0</v>
      </c>
      <c r="E29" s="17">
        <f ca="1">G28*(1+Kalkulacka!$C$11/12)+D29</f>
        <v>0</v>
      </c>
      <c r="F29" s="17">
        <f ca="1">IF(A29&gt;12*Kalkulacka!$D$7,IF(A29&lt;=12*(Kalkulacka!$D$7+Kalkulacka!$B$7),0,IF(E29&gt;0,MIN(Kalkulacka!$C$15,E29),0)),0)</f>
        <v>0</v>
      </c>
      <c r="G29" s="17">
        <f t="shared" ca="1" si="1"/>
        <v>0</v>
      </c>
    </row>
    <row r="30" spans="1:7" x14ac:dyDescent="0.25">
      <c r="A30">
        <f t="shared" si="0"/>
        <v>17</v>
      </c>
      <c r="B30" s="16">
        <f ca="1">IF(A30&gt;12*Kalkulacka!$D$7,IF(A30&lt;=12*(Kalkulacka!$D$7+Kalkulacka!$B$7),Kalkulacka!$C$15,IF(E30&gt;0,MIN(Kalkulacka!$C$15,E30),0)),0)</f>
        <v>0</v>
      </c>
      <c r="C30" s="12">
        <f ca="1">-PV(Kalkulacka!$I$4/12,$A30,0,B30)</f>
        <v>0</v>
      </c>
      <c r="D30" s="17">
        <f ca="1">IF(A30&gt;12*Kalkulacka!$D$7,IF(OR(A30&lt;=12*(Kalkulacka!$D$7+Kalkulacka!$B$7),G29&gt;0),IF(MOD(A30,12)=0,Kalkulacka!$C$17+Kalkulacka!$C$19+Kalkulacka!$C$20,Kalkulacka!$C$17),0),0)</f>
        <v>0</v>
      </c>
      <c r="E30" s="17">
        <f ca="1">G29*(1+Kalkulacka!$C$11/12)+D30</f>
        <v>0</v>
      </c>
      <c r="F30" s="17">
        <f ca="1">IF(A30&gt;12*Kalkulacka!$D$7,IF(A30&lt;=12*(Kalkulacka!$D$7+Kalkulacka!$B$7),0,IF(E30&gt;0,MIN(Kalkulacka!$C$15,E30),0)),0)</f>
        <v>0</v>
      </c>
      <c r="G30" s="17">
        <f t="shared" ca="1" si="1"/>
        <v>0</v>
      </c>
    </row>
    <row r="31" spans="1:7" x14ac:dyDescent="0.25">
      <c r="A31">
        <f t="shared" si="0"/>
        <v>18</v>
      </c>
      <c r="B31" s="16">
        <f ca="1">IF(A31&gt;12*Kalkulacka!$D$7,IF(A31&lt;=12*(Kalkulacka!$D$7+Kalkulacka!$B$7),Kalkulacka!$C$15,IF(E31&gt;0,MIN(Kalkulacka!$C$15,E31),0)),0)</f>
        <v>0</v>
      </c>
      <c r="C31" s="12">
        <f ca="1">-PV(Kalkulacka!$I$4/12,$A31,0,B31)</f>
        <v>0</v>
      </c>
      <c r="D31" s="17">
        <f ca="1">IF(A31&gt;12*Kalkulacka!$D$7,IF(OR(A31&lt;=12*(Kalkulacka!$D$7+Kalkulacka!$B$7),G30&gt;0),IF(MOD(A31,12)=0,Kalkulacka!$C$17+Kalkulacka!$C$19+Kalkulacka!$C$20,Kalkulacka!$C$17),0),0)</f>
        <v>0</v>
      </c>
      <c r="E31" s="17">
        <f ca="1">G30*(1+Kalkulacka!$C$11/12)+D31</f>
        <v>0</v>
      </c>
      <c r="F31" s="17">
        <f ca="1">IF(A31&gt;12*Kalkulacka!$D$7,IF(A31&lt;=12*(Kalkulacka!$D$7+Kalkulacka!$B$7),0,IF(E31&gt;0,MIN(Kalkulacka!$C$15,E31),0)),0)</f>
        <v>0</v>
      </c>
      <c r="G31" s="17">
        <f t="shared" ca="1" si="1"/>
        <v>0</v>
      </c>
    </row>
    <row r="32" spans="1:7" x14ac:dyDescent="0.25">
      <c r="A32">
        <f t="shared" si="0"/>
        <v>19</v>
      </c>
      <c r="B32" s="16">
        <f ca="1">IF(A32&gt;12*Kalkulacka!$D$7,IF(A32&lt;=12*(Kalkulacka!$D$7+Kalkulacka!$B$7),Kalkulacka!$C$15,IF(E32&gt;0,MIN(Kalkulacka!$C$15,E32),0)),0)</f>
        <v>0</v>
      </c>
      <c r="C32" s="12">
        <f ca="1">-PV(Kalkulacka!$I$4/12,$A32,0,B32)</f>
        <v>0</v>
      </c>
      <c r="D32" s="17">
        <f ca="1">IF(A32&gt;12*Kalkulacka!$D$7,IF(OR(A32&lt;=12*(Kalkulacka!$D$7+Kalkulacka!$B$7),G31&gt;0),IF(MOD(A32,12)=0,Kalkulacka!$C$17+Kalkulacka!$C$19+Kalkulacka!$C$20,Kalkulacka!$C$17),0),0)</f>
        <v>0</v>
      </c>
      <c r="E32" s="17">
        <f ca="1">G31*(1+Kalkulacka!$C$11/12)+D32</f>
        <v>0</v>
      </c>
      <c r="F32" s="17">
        <f ca="1">IF(A32&gt;12*Kalkulacka!$D$7,IF(A32&lt;=12*(Kalkulacka!$D$7+Kalkulacka!$B$7),0,IF(E32&gt;0,MIN(Kalkulacka!$C$15,E32),0)),0)</f>
        <v>0</v>
      </c>
      <c r="G32" s="17">
        <f t="shared" ca="1" si="1"/>
        <v>0</v>
      </c>
    </row>
    <row r="33" spans="1:7" x14ac:dyDescent="0.25">
      <c r="A33">
        <f t="shared" si="0"/>
        <v>20</v>
      </c>
      <c r="B33" s="16">
        <f ca="1">IF(A33&gt;12*Kalkulacka!$D$7,IF(A33&lt;=12*(Kalkulacka!$D$7+Kalkulacka!$B$7),Kalkulacka!$C$15,IF(E33&gt;0,MIN(Kalkulacka!$C$15,E33),0)),0)</f>
        <v>0</v>
      </c>
      <c r="C33" s="12">
        <f ca="1">-PV(Kalkulacka!$I$4/12,$A33,0,B33)</f>
        <v>0</v>
      </c>
      <c r="D33" s="17">
        <f ca="1">IF(A33&gt;12*Kalkulacka!$D$7,IF(OR(A33&lt;=12*(Kalkulacka!$D$7+Kalkulacka!$B$7),G32&gt;0),IF(MOD(A33,12)=0,Kalkulacka!$C$17+Kalkulacka!$C$19+Kalkulacka!$C$20,Kalkulacka!$C$17),0),0)</f>
        <v>0</v>
      </c>
      <c r="E33" s="17">
        <f ca="1">G32*(1+Kalkulacka!$C$11/12)+D33</f>
        <v>0</v>
      </c>
      <c r="F33" s="17">
        <f ca="1">IF(A33&gt;12*Kalkulacka!$D$7,IF(A33&lt;=12*(Kalkulacka!$D$7+Kalkulacka!$B$7),0,IF(E33&gt;0,MIN(Kalkulacka!$C$15,E33),0)),0)</f>
        <v>0</v>
      </c>
      <c r="G33" s="17">
        <f t="shared" ca="1" si="1"/>
        <v>0</v>
      </c>
    </row>
    <row r="34" spans="1:7" x14ac:dyDescent="0.25">
      <c r="A34">
        <f t="shared" si="0"/>
        <v>21</v>
      </c>
      <c r="B34" s="16">
        <f ca="1">IF(A34&gt;12*Kalkulacka!$D$7,IF(A34&lt;=12*(Kalkulacka!$D$7+Kalkulacka!$B$7),Kalkulacka!$C$15,IF(E34&gt;0,MIN(Kalkulacka!$C$15,E34),0)),0)</f>
        <v>0</v>
      </c>
      <c r="C34" s="12">
        <f ca="1">-PV(Kalkulacka!$I$4/12,$A34,0,B34)</f>
        <v>0</v>
      </c>
      <c r="D34" s="17">
        <f ca="1">IF(A34&gt;12*Kalkulacka!$D$7,IF(OR(A34&lt;=12*(Kalkulacka!$D$7+Kalkulacka!$B$7),G33&gt;0),IF(MOD(A34,12)=0,Kalkulacka!$C$17+Kalkulacka!$C$19+Kalkulacka!$C$20,Kalkulacka!$C$17),0),0)</f>
        <v>0</v>
      </c>
      <c r="E34" s="17">
        <f ca="1">G33*(1+Kalkulacka!$C$11/12)+D34</f>
        <v>0</v>
      </c>
      <c r="F34" s="17">
        <f ca="1">IF(A34&gt;12*Kalkulacka!$D$7,IF(A34&lt;=12*(Kalkulacka!$D$7+Kalkulacka!$B$7),0,IF(E34&gt;0,MIN(Kalkulacka!$C$15,E34),0)),0)</f>
        <v>0</v>
      </c>
      <c r="G34" s="17">
        <f t="shared" ca="1" si="1"/>
        <v>0</v>
      </c>
    </row>
    <row r="35" spans="1:7" x14ac:dyDescent="0.25">
      <c r="A35">
        <f t="shared" si="0"/>
        <v>22</v>
      </c>
      <c r="B35" s="16">
        <f ca="1">IF(A35&gt;12*Kalkulacka!$D$7,IF(A35&lt;=12*(Kalkulacka!$D$7+Kalkulacka!$B$7),Kalkulacka!$C$15,IF(E35&gt;0,MIN(Kalkulacka!$C$15,E35),0)),0)</f>
        <v>0</v>
      </c>
      <c r="C35" s="12">
        <f ca="1">-PV(Kalkulacka!$I$4/12,$A35,0,B35)</f>
        <v>0</v>
      </c>
      <c r="D35" s="17">
        <f ca="1">IF(A35&gt;12*Kalkulacka!$D$7,IF(OR(A35&lt;=12*(Kalkulacka!$D$7+Kalkulacka!$B$7),G34&gt;0),IF(MOD(A35,12)=0,Kalkulacka!$C$17+Kalkulacka!$C$19+Kalkulacka!$C$20,Kalkulacka!$C$17),0),0)</f>
        <v>0</v>
      </c>
      <c r="E35" s="17">
        <f ca="1">G34*(1+Kalkulacka!$C$11/12)+D35</f>
        <v>0</v>
      </c>
      <c r="F35" s="17">
        <f ca="1">IF(A35&gt;12*Kalkulacka!$D$7,IF(A35&lt;=12*(Kalkulacka!$D$7+Kalkulacka!$B$7),0,IF(E35&gt;0,MIN(Kalkulacka!$C$15,E35),0)),0)</f>
        <v>0</v>
      </c>
      <c r="G35" s="17">
        <f t="shared" ca="1" si="1"/>
        <v>0</v>
      </c>
    </row>
    <row r="36" spans="1:7" x14ac:dyDescent="0.25">
      <c r="A36">
        <f t="shared" si="0"/>
        <v>23</v>
      </c>
      <c r="B36" s="16">
        <f ca="1">IF(A36&gt;12*Kalkulacka!$D$7,IF(A36&lt;=12*(Kalkulacka!$D$7+Kalkulacka!$B$7),Kalkulacka!$C$15,IF(E36&gt;0,MIN(Kalkulacka!$C$15,E36),0)),0)</f>
        <v>0</v>
      </c>
      <c r="C36" s="12">
        <f ca="1">-PV(Kalkulacka!$I$4/12,$A36,0,B36)</f>
        <v>0</v>
      </c>
      <c r="D36" s="17">
        <f ca="1">IF(A36&gt;12*Kalkulacka!$D$7,IF(OR(A36&lt;=12*(Kalkulacka!$D$7+Kalkulacka!$B$7),G35&gt;0),IF(MOD(A36,12)=0,Kalkulacka!$C$17+Kalkulacka!$C$19+Kalkulacka!$C$20,Kalkulacka!$C$17),0),0)</f>
        <v>0</v>
      </c>
      <c r="E36" s="17">
        <f ca="1">G35*(1+Kalkulacka!$C$11/12)+D36</f>
        <v>0</v>
      </c>
      <c r="F36" s="17">
        <f ca="1">IF(A36&gt;12*Kalkulacka!$D$7,IF(A36&lt;=12*(Kalkulacka!$D$7+Kalkulacka!$B$7),0,IF(E36&gt;0,MIN(Kalkulacka!$C$15,E36),0)),0)</f>
        <v>0</v>
      </c>
      <c r="G36" s="17">
        <f t="shared" ca="1" si="1"/>
        <v>0</v>
      </c>
    </row>
    <row r="37" spans="1:7" x14ac:dyDescent="0.25">
      <c r="A37">
        <f t="shared" si="0"/>
        <v>24</v>
      </c>
      <c r="B37" s="16">
        <f ca="1">IF(A37&gt;12*Kalkulacka!$D$7,IF(A37&lt;=12*(Kalkulacka!$D$7+Kalkulacka!$B$7),Kalkulacka!$C$15,IF(E37&gt;0,MIN(Kalkulacka!$C$15,E37),0)),0)</f>
        <v>0</v>
      </c>
      <c r="C37" s="12">
        <f ca="1">-PV(Kalkulacka!$I$4/12,$A37,0,B37)</f>
        <v>0</v>
      </c>
      <c r="D37" s="17">
        <f ca="1">IF(A37&gt;12*Kalkulacka!$D$7,IF(OR(A37&lt;=12*(Kalkulacka!$D$7+Kalkulacka!$B$7),G36&gt;0),IF(MOD(A37,12)=0,Kalkulacka!$C$17+Kalkulacka!$C$19+Kalkulacka!$C$20,Kalkulacka!$C$17),0),0)</f>
        <v>0</v>
      </c>
      <c r="E37" s="17">
        <f ca="1">G36*(1+Kalkulacka!$C$11/12)+D37</f>
        <v>0</v>
      </c>
      <c r="F37" s="17">
        <f ca="1">IF(A37&gt;12*Kalkulacka!$D$7,IF(A37&lt;=12*(Kalkulacka!$D$7+Kalkulacka!$B$7),0,IF(E37&gt;0,MIN(Kalkulacka!$C$15,E37),0)),0)</f>
        <v>0</v>
      </c>
      <c r="G37" s="17">
        <f t="shared" ca="1" si="1"/>
        <v>0</v>
      </c>
    </row>
    <row r="38" spans="1:7" x14ac:dyDescent="0.25">
      <c r="A38">
        <f t="shared" si="0"/>
        <v>25</v>
      </c>
      <c r="B38" s="16">
        <f ca="1">IF(A38&gt;12*Kalkulacka!$D$7,IF(A38&lt;=12*(Kalkulacka!$D$7+Kalkulacka!$B$7),Kalkulacka!$C$15,IF(E38&gt;0,MIN(Kalkulacka!$C$15,E38),0)),0)</f>
        <v>0</v>
      </c>
      <c r="C38" s="12">
        <f ca="1">-PV(Kalkulacka!$I$4/12,$A38,0,B38)</f>
        <v>0</v>
      </c>
      <c r="D38" s="17">
        <f ca="1">IF(A38&gt;12*Kalkulacka!$D$7,IF(OR(A38&lt;=12*(Kalkulacka!$D$7+Kalkulacka!$B$7),G37&gt;0),IF(MOD(A38,12)=0,Kalkulacka!$C$17+Kalkulacka!$C$19+Kalkulacka!$C$20,Kalkulacka!$C$17),0),0)</f>
        <v>0</v>
      </c>
      <c r="E38" s="17">
        <f ca="1">G37*(1+Kalkulacka!$C$11/12)+D38</f>
        <v>0</v>
      </c>
      <c r="F38" s="17">
        <f ca="1">IF(A38&gt;12*Kalkulacka!$D$7,IF(A38&lt;=12*(Kalkulacka!$D$7+Kalkulacka!$B$7),0,IF(E38&gt;0,MIN(Kalkulacka!$C$15,E38),0)),0)</f>
        <v>0</v>
      </c>
      <c r="G38" s="17">
        <f t="shared" ca="1" si="1"/>
        <v>0</v>
      </c>
    </row>
    <row r="39" spans="1:7" x14ac:dyDescent="0.25">
      <c r="A39">
        <f t="shared" si="0"/>
        <v>26</v>
      </c>
      <c r="B39" s="16">
        <f ca="1">IF(A39&gt;12*Kalkulacka!$D$7,IF(A39&lt;=12*(Kalkulacka!$D$7+Kalkulacka!$B$7),Kalkulacka!$C$15,IF(E39&gt;0,MIN(Kalkulacka!$C$15,E39),0)),0)</f>
        <v>0</v>
      </c>
      <c r="C39" s="12">
        <f ca="1">-PV(Kalkulacka!$I$4/12,$A39,0,B39)</f>
        <v>0</v>
      </c>
      <c r="D39" s="17">
        <f ca="1">IF(A39&gt;12*Kalkulacka!$D$7,IF(OR(A39&lt;=12*(Kalkulacka!$D$7+Kalkulacka!$B$7),G38&gt;0),IF(MOD(A39,12)=0,Kalkulacka!$C$17+Kalkulacka!$C$19+Kalkulacka!$C$20,Kalkulacka!$C$17),0),0)</f>
        <v>0</v>
      </c>
      <c r="E39" s="17">
        <f ca="1">G38*(1+Kalkulacka!$C$11/12)+D39</f>
        <v>0</v>
      </c>
      <c r="F39" s="17">
        <f ca="1">IF(A39&gt;12*Kalkulacka!$D$7,IF(A39&lt;=12*(Kalkulacka!$D$7+Kalkulacka!$B$7),0,IF(E39&gt;0,MIN(Kalkulacka!$C$15,E39),0)),0)</f>
        <v>0</v>
      </c>
      <c r="G39" s="17">
        <f t="shared" ca="1" si="1"/>
        <v>0</v>
      </c>
    </row>
    <row r="40" spans="1:7" x14ac:dyDescent="0.25">
      <c r="A40">
        <f t="shared" si="0"/>
        <v>27</v>
      </c>
      <c r="B40" s="16">
        <f ca="1">IF(A40&gt;12*Kalkulacka!$D$7,IF(A40&lt;=12*(Kalkulacka!$D$7+Kalkulacka!$B$7),Kalkulacka!$C$15,IF(E40&gt;0,MIN(Kalkulacka!$C$15,E40),0)),0)</f>
        <v>0</v>
      </c>
      <c r="C40" s="12">
        <f ca="1">-PV(Kalkulacka!$I$4/12,$A40,0,B40)</f>
        <v>0</v>
      </c>
      <c r="D40" s="17">
        <f ca="1">IF(A40&gt;12*Kalkulacka!$D$7,IF(OR(A40&lt;=12*(Kalkulacka!$D$7+Kalkulacka!$B$7),G39&gt;0),IF(MOD(A40,12)=0,Kalkulacka!$C$17+Kalkulacka!$C$19+Kalkulacka!$C$20,Kalkulacka!$C$17),0),0)</f>
        <v>0</v>
      </c>
      <c r="E40" s="17">
        <f ca="1">G39*(1+Kalkulacka!$C$11/12)+D40</f>
        <v>0</v>
      </c>
      <c r="F40" s="17">
        <f ca="1">IF(A40&gt;12*Kalkulacka!$D$7,IF(A40&lt;=12*(Kalkulacka!$D$7+Kalkulacka!$B$7),0,IF(E40&gt;0,MIN(Kalkulacka!$C$15,E40),0)),0)</f>
        <v>0</v>
      </c>
      <c r="G40" s="17">
        <f t="shared" ca="1" si="1"/>
        <v>0</v>
      </c>
    </row>
    <row r="41" spans="1:7" x14ac:dyDescent="0.25">
      <c r="A41">
        <f t="shared" si="0"/>
        <v>28</v>
      </c>
      <c r="B41" s="16">
        <f ca="1">IF(A41&gt;12*Kalkulacka!$D$7,IF(A41&lt;=12*(Kalkulacka!$D$7+Kalkulacka!$B$7),Kalkulacka!$C$15,IF(E41&gt;0,MIN(Kalkulacka!$C$15,E41),0)),0)</f>
        <v>0</v>
      </c>
      <c r="C41" s="12">
        <f ca="1">-PV(Kalkulacka!$I$4/12,$A41,0,B41)</f>
        <v>0</v>
      </c>
      <c r="D41" s="17">
        <f ca="1">IF(A41&gt;12*Kalkulacka!$D$7,IF(OR(A41&lt;=12*(Kalkulacka!$D$7+Kalkulacka!$B$7),G40&gt;0),IF(MOD(A41,12)=0,Kalkulacka!$C$17+Kalkulacka!$C$19+Kalkulacka!$C$20,Kalkulacka!$C$17),0),0)</f>
        <v>0</v>
      </c>
      <c r="E41" s="17">
        <f ca="1">G40*(1+Kalkulacka!$C$11/12)+D41</f>
        <v>0</v>
      </c>
      <c r="F41" s="17">
        <f ca="1">IF(A41&gt;12*Kalkulacka!$D$7,IF(A41&lt;=12*(Kalkulacka!$D$7+Kalkulacka!$B$7),0,IF(E41&gt;0,MIN(Kalkulacka!$C$15,E41),0)),0)</f>
        <v>0</v>
      </c>
      <c r="G41" s="17">
        <f t="shared" ca="1" si="1"/>
        <v>0</v>
      </c>
    </row>
    <row r="42" spans="1:7" x14ac:dyDescent="0.25">
      <c r="A42">
        <f t="shared" si="0"/>
        <v>29</v>
      </c>
      <c r="B42" s="16">
        <f ca="1">IF(A42&gt;12*Kalkulacka!$D$7,IF(A42&lt;=12*(Kalkulacka!$D$7+Kalkulacka!$B$7),Kalkulacka!$C$15,IF(E42&gt;0,MIN(Kalkulacka!$C$15,E42),0)),0)</f>
        <v>0</v>
      </c>
      <c r="C42" s="12">
        <f ca="1">-PV(Kalkulacka!$I$4/12,$A42,0,B42)</f>
        <v>0</v>
      </c>
      <c r="D42" s="17">
        <f ca="1">IF(A42&gt;12*Kalkulacka!$D$7,IF(OR(A42&lt;=12*(Kalkulacka!$D$7+Kalkulacka!$B$7),G41&gt;0),IF(MOD(A42,12)=0,Kalkulacka!$C$17+Kalkulacka!$C$19+Kalkulacka!$C$20,Kalkulacka!$C$17),0),0)</f>
        <v>0</v>
      </c>
      <c r="E42" s="17">
        <f ca="1">G41*(1+Kalkulacka!$C$11/12)+D42</f>
        <v>0</v>
      </c>
      <c r="F42" s="17">
        <f ca="1">IF(A42&gt;12*Kalkulacka!$D$7,IF(A42&lt;=12*(Kalkulacka!$D$7+Kalkulacka!$B$7),0,IF(E42&gt;0,MIN(Kalkulacka!$C$15,E42),0)),0)</f>
        <v>0</v>
      </c>
      <c r="G42" s="17">
        <f t="shared" ca="1" si="1"/>
        <v>0</v>
      </c>
    </row>
    <row r="43" spans="1:7" x14ac:dyDescent="0.25">
      <c r="A43">
        <f t="shared" si="0"/>
        <v>30</v>
      </c>
      <c r="B43" s="16">
        <f ca="1">IF(A43&gt;12*Kalkulacka!$D$7,IF(A43&lt;=12*(Kalkulacka!$D$7+Kalkulacka!$B$7),Kalkulacka!$C$15,IF(E43&gt;0,MIN(Kalkulacka!$C$15,E43),0)),0)</f>
        <v>0</v>
      </c>
      <c r="C43" s="12">
        <f ca="1">-PV(Kalkulacka!$I$4/12,$A43,0,B43)</f>
        <v>0</v>
      </c>
      <c r="D43" s="17">
        <f ca="1">IF(A43&gt;12*Kalkulacka!$D$7,IF(OR(A43&lt;=12*(Kalkulacka!$D$7+Kalkulacka!$B$7),G42&gt;0),IF(MOD(A43,12)=0,Kalkulacka!$C$17+Kalkulacka!$C$19+Kalkulacka!$C$20,Kalkulacka!$C$17),0),0)</f>
        <v>0</v>
      </c>
      <c r="E43" s="17">
        <f ca="1">G42*(1+Kalkulacka!$C$11/12)+D43</f>
        <v>0</v>
      </c>
      <c r="F43" s="17">
        <f ca="1">IF(A43&gt;12*Kalkulacka!$D$7,IF(A43&lt;=12*(Kalkulacka!$D$7+Kalkulacka!$B$7),0,IF(E43&gt;0,MIN(Kalkulacka!$C$15,E43),0)),0)</f>
        <v>0</v>
      </c>
      <c r="G43" s="17">
        <f t="shared" ca="1" si="1"/>
        <v>0</v>
      </c>
    </row>
    <row r="44" spans="1:7" x14ac:dyDescent="0.25">
      <c r="A44">
        <f t="shared" si="0"/>
        <v>31</v>
      </c>
      <c r="B44" s="16">
        <f ca="1">IF(A44&gt;12*Kalkulacka!$D$7,IF(A44&lt;=12*(Kalkulacka!$D$7+Kalkulacka!$B$7),Kalkulacka!$C$15,IF(E44&gt;0,MIN(Kalkulacka!$C$15,E44),0)),0)</f>
        <v>0</v>
      </c>
      <c r="C44" s="12">
        <f ca="1">-PV(Kalkulacka!$I$4/12,$A44,0,B44)</f>
        <v>0</v>
      </c>
      <c r="D44" s="17">
        <f ca="1">IF(A44&gt;12*Kalkulacka!$D$7,IF(OR(A44&lt;=12*(Kalkulacka!$D$7+Kalkulacka!$B$7),G43&gt;0),IF(MOD(A44,12)=0,Kalkulacka!$C$17+Kalkulacka!$C$19+Kalkulacka!$C$20,Kalkulacka!$C$17),0),0)</f>
        <v>0</v>
      </c>
      <c r="E44" s="17">
        <f ca="1">G43*(1+Kalkulacka!$C$11/12)+D44</f>
        <v>0</v>
      </c>
      <c r="F44" s="17">
        <f ca="1">IF(A44&gt;12*Kalkulacka!$D$7,IF(A44&lt;=12*(Kalkulacka!$D$7+Kalkulacka!$B$7),0,IF(E44&gt;0,MIN(Kalkulacka!$C$15,E44),0)),0)</f>
        <v>0</v>
      </c>
      <c r="G44" s="17">
        <f t="shared" ca="1" si="1"/>
        <v>0</v>
      </c>
    </row>
    <row r="45" spans="1:7" x14ac:dyDescent="0.25">
      <c r="A45">
        <f t="shared" si="0"/>
        <v>32</v>
      </c>
      <c r="B45" s="16">
        <f ca="1">IF(A45&gt;12*Kalkulacka!$D$7,IF(A45&lt;=12*(Kalkulacka!$D$7+Kalkulacka!$B$7),Kalkulacka!$C$15,IF(E45&gt;0,MIN(Kalkulacka!$C$15,E45),0)),0)</f>
        <v>0</v>
      </c>
      <c r="C45" s="12">
        <f ca="1">-PV(Kalkulacka!$I$4/12,$A45,0,B45)</f>
        <v>0</v>
      </c>
      <c r="D45" s="17">
        <f ca="1">IF(A45&gt;12*Kalkulacka!$D$7,IF(OR(A45&lt;=12*(Kalkulacka!$D$7+Kalkulacka!$B$7),G44&gt;0),IF(MOD(A45,12)=0,Kalkulacka!$C$17+Kalkulacka!$C$19+Kalkulacka!$C$20,Kalkulacka!$C$17),0),0)</f>
        <v>0</v>
      </c>
      <c r="E45" s="17">
        <f ca="1">G44*(1+Kalkulacka!$C$11/12)+D45</f>
        <v>0</v>
      </c>
      <c r="F45" s="17">
        <f ca="1">IF(A45&gt;12*Kalkulacka!$D$7,IF(A45&lt;=12*(Kalkulacka!$D$7+Kalkulacka!$B$7),0,IF(E45&gt;0,MIN(Kalkulacka!$C$15,E45),0)),0)</f>
        <v>0</v>
      </c>
      <c r="G45" s="17">
        <f t="shared" ca="1" si="1"/>
        <v>0</v>
      </c>
    </row>
    <row r="46" spans="1:7" x14ac:dyDescent="0.25">
      <c r="A46">
        <f t="shared" si="0"/>
        <v>33</v>
      </c>
      <c r="B46" s="16">
        <f ca="1">IF(A46&gt;12*Kalkulacka!$D$7,IF(A46&lt;=12*(Kalkulacka!$D$7+Kalkulacka!$B$7),Kalkulacka!$C$15,IF(E46&gt;0,MIN(Kalkulacka!$C$15,E46),0)),0)</f>
        <v>0</v>
      </c>
      <c r="C46" s="12">
        <f ca="1">-PV(Kalkulacka!$I$4/12,$A46,0,B46)</f>
        <v>0</v>
      </c>
      <c r="D46" s="17">
        <f ca="1">IF(A46&gt;12*Kalkulacka!$D$7,IF(OR(A46&lt;=12*(Kalkulacka!$D$7+Kalkulacka!$B$7),G45&gt;0),IF(MOD(A46,12)=0,Kalkulacka!$C$17+Kalkulacka!$C$19+Kalkulacka!$C$20,Kalkulacka!$C$17),0),0)</f>
        <v>0</v>
      </c>
      <c r="E46" s="17">
        <f ca="1">G45*(1+Kalkulacka!$C$11/12)+D46</f>
        <v>0</v>
      </c>
      <c r="F46" s="17">
        <f ca="1">IF(A46&gt;12*Kalkulacka!$D$7,IF(A46&lt;=12*(Kalkulacka!$D$7+Kalkulacka!$B$7),0,IF(E46&gt;0,MIN(Kalkulacka!$C$15,E46),0)),0)</f>
        <v>0</v>
      </c>
      <c r="G46" s="17">
        <f t="shared" ca="1" si="1"/>
        <v>0</v>
      </c>
    </row>
    <row r="47" spans="1:7" x14ac:dyDescent="0.25">
      <c r="A47">
        <f t="shared" si="0"/>
        <v>34</v>
      </c>
      <c r="B47" s="16">
        <f ca="1">IF(A47&gt;12*Kalkulacka!$D$7,IF(A47&lt;=12*(Kalkulacka!$D$7+Kalkulacka!$B$7),Kalkulacka!$C$15,IF(E47&gt;0,MIN(Kalkulacka!$C$15,E47),0)),0)</f>
        <v>0</v>
      </c>
      <c r="C47" s="12">
        <f ca="1">-PV(Kalkulacka!$I$4/12,$A47,0,B47)</f>
        <v>0</v>
      </c>
      <c r="D47" s="17">
        <f ca="1">IF(A47&gt;12*Kalkulacka!$D$7,IF(OR(A47&lt;=12*(Kalkulacka!$D$7+Kalkulacka!$B$7),G46&gt;0),IF(MOD(A47,12)=0,Kalkulacka!$C$17+Kalkulacka!$C$19+Kalkulacka!$C$20,Kalkulacka!$C$17),0),0)</f>
        <v>0</v>
      </c>
      <c r="E47" s="17">
        <f ca="1">G46*(1+Kalkulacka!$C$11/12)+D47</f>
        <v>0</v>
      </c>
      <c r="F47" s="17">
        <f ca="1">IF(A47&gt;12*Kalkulacka!$D$7,IF(A47&lt;=12*(Kalkulacka!$D$7+Kalkulacka!$B$7),0,IF(E47&gt;0,MIN(Kalkulacka!$C$15,E47),0)),0)</f>
        <v>0</v>
      </c>
      <c r="G47" s="17">
        <f t="shared" ca="1" si="1"/>
        <v>0</v>
      </c>
    </row>
    <row r="48" spans="1:7" x14ac:dyDescent="0.25">
      <c r="A48">
        <f t="shared" si="0"/>
        <v>35</v>
      </c>
      <c r="B48" s="16">
        <f ca="1">IF(A48&gt;12*Kalkulacka!$D$7,IF(A48&lt;=12*(Kalkulacka!$D$7+Kalkulacka!$B$7),Kalkulacka!$C$15,IF(E48&gt;0,MIN(Kalkulacka!$C$15,E48),0)),0)</f>
        <v>0</v>
      </c>
      <c r="C48" s="12">
        <f ca="1">-PV(Kalkulacka!$I$4/12,$A48,0,B48)</f>
        <v>0</v>
      </c>
      <c r="D48" s="17">
        <f ca="1">IF(A48&gt;12*Kalkulacka!$D$7,IF(OR(A48&lt;=12*(Kalkulacka!$D$7+Kalkulacka!$B$7),G47&gt;0),IF(MOD(A48,12)=0,Kalkulacka!$C$17+Kalkulacka!$C$19+Kalkulacka!$C$20,Kalkulacka!$C$17),0),0)</f>
        <v>0</v>
      </c>
      <c r="E48" s="17">
        <f ca="1">G47*(1+Kalkulacka!$C$11/12)+D48</f>
        <v>0</v>
      </c>
      <c r="F48" s="17">
        <f ca="1">IF(A48&gt;12*Kalkulacka!$D$7,IF(A48&lt;=12*(Kalkulacka!$D$7+Kalkulacka!$B$7),0,IF(E48&gt;0,MIN(Kalkulacka!$C$15,E48),0)),0)</f>
        <v>0</v>
      </c>
      <c r="G48" s="17">
        <f t="shared" ca="1" si="1"/>
        <v>0</v>
      </c>
    </row>
    <row r="49" spans="1:7" x14ac:dyDescent="0.25">
      <c r="A49">
        <f t="shared" si="0"/>
        <v>36</v>
      </c>
      <c r="B49" s="16">
        <f ca="1">IF(A49&gt;12*Kalkulacka!$D$7,IF(A49&lt;=12*(Kalkulacka!$D$7+Kalkulacka!$B$7),Kalkulacka!$C$15,IF(E49&gt;0,MIN(Kalkulacka!$C$15,E49),0)),0)</f>
        <v>0</v>
      </c>
      <c r="C49" s="12">
        <f ca="1">-PV(Kalkulacka!$I$4/12,$A49,0,B49)</f>
        <v>0</v>
      </c>
      <c r="D49" s="17">
        <f ca="1">IF(A49&gt;12*Kalkulacka!$D$7,IF(OR(A49&lt;=12*(Kalkulacka!$D$7+Kalkulacka!$B$7),G48&gt;0),IF(MOD(A49,12)=0,Kalkulacka!$C$17+Kalkulacka!$C$19+Kalkulacka!$C$20,Kalkulacka!$C$17),0),0)</f>
        <v>0</v>
      </c>
      <c r="E49" s="17">
        <f ca="1">G48*(1+Kalkulacka!$C$11/12)+D49</f>
        <v>0</v>
      </c>
      <c r="F49" s="17">
        <f ca="1">IF(A49&gt;12*Kalkulacka!$D$7,IF(A49&lt;=12*(Kalkulacka!$D$7+Kalkulacka!$B$7),0,IF(E49&gt;0,MIN(Kalkulacka!$C$15,E49),0)),0)</f>
        <v>0</v>
      </c>
      <c r="G49" s="17">
        <f t="shared" ca="1" si="1"/>
        <v>0</v>
      </c>
    </row>
    <row r="50" spans="1:7" x14ac:dyDescent="0.25">
      <c r="A50">
        <f t="shared" si="0"/>
        <v>37</v>
      </c>
      <c r="B50" s="16">
        <f ca="1">IF(A50&gt;12*Kalkulacka!$D$7,IF(A50&lt;=12*(Kalkulacka!$D$7+Kalkulacka!$B$7),Kalkulacka!$C$15,IF(E50&gt;0,MIN(Kalkulacka!$C$15,E50),0)),0)</f>
        <v>0</v>
      </c>
      <c r="C50" s="12">
        <f ca="1">-PV(Kalkulacka!$I$4/12,$A50,0,B50)</f>
        <v>0</v>
      </c>
      <c r="D50" s="17">
        <f ca="1">IF(A50&gt;12*Kalkulacka!$D$7,IF(OR(A50&lt;=12*(Kalkulacka!$D$7+Kalkulacka!$B$7),G49&gt;0),IF(MOD(A50,12)=0,Kalkulacka!$C$17+Kalkulacka!$C$19+Kalkulacka!$C$20,Kalkulacka!$C$17),0),0)</f>
        <v>0</v>
      </c>
      <c r="E50" s="17">
        <f ca="1">G49*(1+Kalkulacka!$C$11/12)+D50</f>
        <v>0</v>
      </c>
      <c r="F50" s="17">
        <f ca="1">IF(A50&gt;12*Kalkulacka!$D$7,IF(A50&lt;=12*(Kalkulacka!$D$7+Kalkulacka!$B$7),0,IF(E50&gt;0,MIN(Kalkulacka!$C$15,E50),0)),0)</f>
        <v>0</v>
      </c>
      <c r="G50" s="17">
        <f t="shared" ca="1" si="1"/>
        <v>0</v>
      </c>
    </row>
    <row r="51" spans="1:7" x14ac:dyDescent="0.25">
      <c r="A51">
        <f t="shared" si="0"/>
        <v>38</v>
      </c>
      <c r="B51" s="16">
        <f ca="1">IF(A51&gt;12*Kalkulacka!$D$7,IF(A51&lt;=12*(Kalkulacka!$D$7+Kalkulacka!$B$7),Kalkulacka!$C$15,IF(E51&gt;0,MIN(Kalkulacka!$C$15,E51),0)),0)</f>
        <v>0</v>
      </c>
      <c r="C51" s="12">
        <f ca="1">-PV(Kalkulacka!$I$4/12,$A51,0,B51)</f>
        <v>0</v>
      </c>
      <c r="D51" s="17">
        <f ca="1">IF(A51&gt;12*Kalkulacka!$D$7,IF(OR(A51&lt;=12*(Kalkulacka!$D$7+Kalkulacka!$B$7),G50&gt;0),IF(MOD(A51,12)=0,Kalkulacka!$C$17+Kalkulacka!$C$19+Kalkulacka!$C$20,Kalkulacka!$C$17),0),0)</f>
        <v>0</v>
      </c>
      <c r="E51" s="17">
        <f ca="1">G50*(1+Kalkulacka!$C$11/12)+D51</f>
        <v>0</v>
      </c>
      <c r="F51" s="17">
        <f ca="1">IF(A51&gt;12*Kalkulacka!$D$7,IF(A51&lt;=12*(Kalkulacka!$D$7+Kalkulacka!$B$7),0,IF(E51&gt;0,MIN(Kalkulacka!$C$15,E51),0)),0)</f>
        <v>0</v>
      </c>
      <c r="G51" s="17">
        <f t="shared" ca="1" si="1"/>
        <v>0</v>
      </c>
    </row>
    <row r="52" spans="1:7" x14ac:dyDescent="0.25">
      <c r="A52">
        <f t="shared" si="0"/>
        <v>39</v>
      </c>
      <c r="B52" s="16">
        <f ca="1">IF(A52&gt;12*Kalkulacka!$D$7,IF(A52&lt;=12*(Kalkulacka!$D$7+Kalkulacka!$B$7),Kalkulacka!$C$15,IF(E52&gt;0,MIN(Kalkulacka!$C$15,E52),0)),0)</f>
        <v>0</v>
      </c>
      <c r="C52" s="12">
        <f ca="1">-PV(Kalkulacka!$I$4/12,$A52,0,B52)</f>
        <v>0</v>
      </c>
      <c r="D52" s="17">
        <f ca="1">IF(A52&gt;12*Kalkulacka!$D$7,IF(OR(A52&lt;=12*(Kalkulacka!$D$7+Kalkulacka!$B$7),G51&gt;0),IF(MOD(A52,12)=0,Kalkulacka!$C$17+Kalkulacka!$C$19+Kalkulacka!$C$20,Kalkulacka!$C$17),0),0)</f>
        <v>0</v>
      </c>
      <c r="E52" s="17">
        <f ca="1">G51*(1+Kalkulacka!$C$11/12)+D52</f>
        <v>0</v>
      </c>
      <c r="F52" s="17">
        <f ca="1">IF(A52&gt;12*Kalkulacka!$D$7,IF(A52&lt;=12*(Kalkulacka!$D$7+Kalkulacka!$B$7),0,IF(E52&gt;0,MIN(Kalkulacka!$C$15,E52),0)),0)</f>
        <v>0</v>
      </c>
      <c r="G52" s="17">
        <f t="shared" ca="1" si="1"/>
        <v>0</v>
      </c>
    </row>
    <row r="53" spans="1:7" x14ac:dyDescent="0.25">
      <c r="A53">
        <f t="shared" si="0"/>
        <v>40</v>
      </c>
      <c r="B53" s="16">
        <f ca="1">IF(A53&gt;12*Kalkulacka!$D$7,IF(A53&lt;=12*(Kalkulacka!$D$7+Kalkulacka!$B$7),Kalkulacka!$C$15,IF(E53&gt;0,MIN(Kalkulacka!$C$15,E53),0)),0)</f>
        <v>0</v>
      </c>
      <c r="C53" s="12">
        <f ca="1">-PV(Kalkulacka!$I$4/12,$A53,0,B53)</f>
        <v>0</v>
      </c>
      <c r="D53" s="17">
        <f ca="1">IF(A53&gt;12*Kalkulacka!$D$7,IF(OR(A53&lt;=12*(Kalkulacka!$D$7+Kalkulacka!$B$7),G52&gt;0),IF(MOD(A53,12)=0,Kalkulacka!$C$17+Kalkulacka!$C$19+Kalkulacka!$C$20,Kalkulacka!$C$17),0),0)</f>
        <v>0</v>
      </c>
      <c r="E53" s="17">
        <f ca="1">G52*(1+Kalkulacka!$C$11/12)+D53</f>
        <v>0</v>
      </c>
      <c r="F53" s="17">
        <f ca="1">IF(A53&gt;12*Kalkulacka!$D$7,IF(A53&lt;=12*(Kalkulacka!$D$7+Kalkulacka!$B$7),0,IF(E53&gt;0,MIN(Kalkulacka!$C$15,E53),0)),0)</f>
        <v>0</v>
      </c>
      <c r="G53" s="17">
        <f t="shared" ca="1" si="1"/>
        <v>0</v>
      </c>
    </row>
    <row r="54" spans="1:7" x14ac:dyDescent="0.25">
      <c r="A54">
        <f t="shared" si="0"/>
        <v>41</v>
      </c>
      <c r="B54" s="16">
        <f ca="1">IF(A54&gt;12*Kalkulacka!$D$7,IF(A54&lt;=12*(Kalkulacka!$D$7+Kalkulacka!$B$7),Kalkulacka!$C$15,IF(E54&gt;0,MIN(Kalkulacka!$C$15,E54),0)),0)</f>
        <v>0</v>
      </c>
      <c r="C54" s="12">
        <f ca="1">-PV(Kalkulacka!$I$4/12,$A54,0,B54)</f>
        <v>0</v>
      </c>
      <c r="D54" s="17">
        <f ca="1">IF(A54&gt;12*Kalkulacka!$D$7,IF(OR(A54&lt;=12*(Kalkulacka!$D$7+Kalkulacka!$B$7),G53&gt;0),IF(MOD(A54,12)=0,Kalkulacka!$C$17+Kalkulacka!$C$19+Kalkulacka!$C$20,Kalkulacka!$C$17),0),0)</f>
        <v>0</v>
      </c>
      <c r="E54" s="17">
        <f ca="1">G53*(1+Kalkulacka!$C$11/12)+D54</f>
        <v>0</v>
      </c>
      <c r="F54" s="17">
        <f ca="1">IF(A54&gt;12*Kalkulacka!$D$7,IF(A54&lt;=12*(Kalkulacka!$D$7+Kalkulacka!$B$7),0,IF(E54&gt;0,MIN(Kalkulacka!$C$15,E54),0)),0)</f>
        <v>0</v>
      </c>
      <c r="G54" s="17">
        <f t="shared" ca="1" si="1"/>
        <v>0</v>
      </c>
    </row>
    <row r="55" spans="1:7" x14ac:dyDescent="0.25">
      <c r="A55">
        <f t="shared" si="0"/>
        <v>42</v>
      </c>
      <c r="B55" s="16">
        <f ca="1">IF(A55&gt;12*Kalkulacka!$D$7,IF(A55&lt;=12*(Kalkulacka!$D$7+Kalkulacka!$B$7),Kalkulacka!$C$15,IF(E55&gt;0,MIN(Kalkulacka!$C$15,E55),0)),0)</f>
        <v>0</v>
      </c>
      <c r="C55" s="12">
        <f ca="1">-PV(Kalkulacka!$I$4/12,$A55,0,B55)</f>
        <v>0</v>
      </c>
      <c r="D55" s="17">
        <f ca="1">IF(A55&gt;12*Kalkulacka!$D$7,IF(OR(A55&lt;=12*(Kalkulacka!$D$7+Kalkulacka!$B$7),G54&gt;0),IF(MOD(A55,12)=0,Kalkulacka!$C$17+Kalkulacka!$C$19+Kalkulacka!$C$20,Kalkulacka!$C$17),0),0)</f>
        <v>0</v>
      </c>
      <c r="E55" s="17">
        <f ca="1">G54*(1+Kalkulacka!$C$11/12)+D55</f>
        <v>0</v>
      </c>
      <c r="F55" s="17">
        <f ca="1">IF(A55&gt;12*Kalkulacka!$D$7,IF(A55&lt;=12*(Kalkulacka!$D$7+Kalkulacka!$B$7),0,IF(E55&gt;0,MIN(Kalkulacka!$C$15,E55),0)),0)</f>
        <v>0</v>
      </c>
      <c r="G55" s="17">
        <f t="shared" ca="1" si="1"/>
        <v>0</v>
      </c>
    </row>
    <row r="56" spans="1:7" x14ac:dyDescent="0.25">
      <c r="A56">
        <f t="shared" si="0"/>
        <v>43</v>
      </c>
      <c r="B56" s="16">
        <f ca="1">IF(A56&gt;12*Kalkulacka!$D$7,IF(A56&lt;=12*(Kalkulacka!$D$7+Kalkulacka!$B$7),Kalkulacka!$C$15,IF(E56&gt;0,MIN(Kalkulacka!$C$15,E56),0)),0)</f>
        <v>0</v>
      </c>
      <c r="C56" s="12">
        <f ca="1">-PV(Kalkulacka!$I$4/12,$A56,0,B56)</f>
        <v>0</v>
      </c>
      <c r="D56" s="17">
        <f ca="1">IF(A56&gt;12*Kalkulacka!$D$7,IF(OR(A56&lt;=12*(Kalkulacka!$D$7+Kalkulacka!$B$7),G55&gt;0),IF(MOD(A56,12)=0,Kalkulacka!$C$17+Kalkulacka!$C$19+Kalkulacka!$C$20,Kalkulacka!$C$17),0),0)</f>
        <v>0</v>
      </c>
      <c r="E56" s="17">
        <f ca="1">G55*(1+Kalkulacka!$C$11/12)+D56</f>
        <v>0</v>
      </c>
      <c r="F56" s="17">
        <f ca="1">IF(A56&gt;12*Kalkulacka!$D$7,IF(A56&lt;=12*(Kalkulacka!$D$7+Kalkulacka!$B$7),0,IF(E56&gt;0,MIN(Kalkulacka!$C$15,E56),0)),0)</f>
        <v>0</v>
      </c>
      <c r="G56" s="17">
        <f t="shared" ca="1" si="1"/>
        <v>0</v>
      </c>
    </row>
    <row r="57" spans="1:7" x14ac:dyDescent="0.25">
      <c r="A57">
        <f t="shared" si="0"/>
        <v>44</v>
      </c>
      <c r="B57" s="16">
        <f ca="1">IF(A57&gt;12*Kalkulacka!$D$7,IF(A57&lt;=12*(Kalkulacka!$D$7+Kalkulacka!$B$7),Kalkulacka!$C$15,IF(E57&gt;0,MIN(Kalkulacka!$C$15,E57),0)),0)</f>
        <v>0</v>
      </c>
      <c r="C57" s="12">
        <f ca="1">-PV(Kalkulacka!$I$4/12,$A57,0,B57)</f>
        <v>0</v>
      </c>
      <c r="D57" s="17">
        <f ca="1">IF(A57&gt;12*Kalkulacka!$D$7,IF(OR(A57&lt;=12*(Kalkulacka!$D$7+Kalkulacka!$B$7),G56&gt;0),IF(MOD(A57,12)=0,Kalkulacka!$C$17+Kalkulacka!$C$19+Kalkulacka!$C$20,Kalkulacka!$C$17),0),0)</f>
        <v>0</v>
      </c>
      <c r="E57" s="17">
        <f ca="1">G56*(1+Kalkulacka!$C$11/12)+D57</f>
        <v>0</v>
      </c>
      <c r="F57" s="17">
        <f ca="1">IF(A57&gt;12*Kalkulacka!$D$7,IF(A57&lt;=12*(Kalkulacka!$D$7+Kalkulacka!$B$7),0,IF(E57&gt;0,MIN(Kalkulacka!$C$15,E57),0)),0)</f>
        <v>0</v>
      </c>
      <c r="G57" s="17">
        <f t="shared" ca="1" si="1"/>
        <v>0</v>
      </c>
    </row>
    <row r="58" spans="1:7" x14ac:dyDescent="0.25">
      <c r="A58">
        <f t="shared" si="0"/>
        <v>45</v>
      </c>
      <c r="B58" s="16">
        <f ca="1">IF(A58&gt;12*Kalkulacka!$D$7,IF(A58&lt;=12*(Kalkulacka!$D$7+Kalkulacka!$B$7),Kalkulacka!$C$15,IF(E58&gt;0,MIN(Kalkulacka!$C$15,E58),0)),0)</f>
        <v>0</v>
      </c>
      <c r="C58" s="12">
        <f ca="1">-PV(Kalkulacka!$I$4/12,$A58,0,B58)</f>
        <v>0</v>
      </c>
      <c r="D58" s="17">
        <f ca="1">IF(A58&gt;12*Kalkulacka!$D$7,IF(OR(A58&lt;=12*(Kalkulacka!$D$7+Kalkulacka!$B$7),G57&gt;0),IF(MOD(A58,12)=0,Kalkulacka!$C$17+Kalkulacka!$C$19+Kalkulacka!$C$20,Kalkulacka!$C$17),0),0)</f>
        <v>0</v>
      </c>
      <c r="E58" s="17">
        <f ca="1">G57*(1+Kalkulacka!$C$11/12)+D58</f>
        <v>0</v>
      </c>
      <c r="F58" s="17">
        <f ca="1">IF(A58&gt;12*Kalkulacka!$D$7,IF(A58&lt;=12*(Kalkulacka!$D$7+Kalkulacka!$B$7),0,IF(E58&gt;0,MIN(Kalkulacka!$C$15,E58),0)),0)</f>
        <v>0</v>
      </c>
      <c r="G58" s="17">
        <f t="shared" ca="1" si="1"/>
        <v>0</v>
      </c>
    </row>
    <row r="59" spans="1:7" x14ac:dyDescent="0.25">
      <c r="A59">
        <f t="shared" si="0"/>
        <v>46</v>
      </c>
      <c r="B59" s="16">
        <f ca="1">IF(A59&gt;12*Kalkulacka!$D$7,IF(A59&lt;=12*(Kalkulacka!$D$7+Kalkulacka!$B$7),Kalkulacka!$C$15,IF(E59&gt;0,MIN(Kalkulacka!$C$15,E59),0)),0)</f>
        <v>0</v>
      </c>
      <c r="C59" s="12">
        <f ca="1">-PV(Kalkulacka!$I$4/12,$A59,0,B59)</f>
        <v>0</v>
      </c>
      <c r="D59" s="17">
        <f ca="1">IF(A59&gt;12*Kalkulacka!$D$7,IF(OR(A59&lt;=12*(Kalkulacka!$D$7+Kalkulacka!$B$7),G58&gt;0),IF(MOD(A59,12)=0,Kalkulacka!$C$17+Kalkulacka!$C$19+Kalkulacka!$C$20,Kalkulacka!$C$17),0),0)</f>
        <v>0</v>
      </c>
      <c r="E59" s="17">
        <f ca="1">G58*(1+Kalkulacka!$C$11/12)+D59</f>
        <v>0</v>
      </c>
      <c r="F59" s="17">
        <f ca="1">IF(A59&gt;12*Kalkulacka!$D$7,IF(A59&lt;=12*(Kalkulacka!$D$7+Kalkulacka!$B$7),0,IF(E59&gt;0,MIN(Kalkulacka!$C$15,E59),0)),0)</f>
        <v>0</v>
      </c>
      <c r="G59" s="17">
        <f t="shared" ca="1" si="1"/>
        <v>0</v>
      </c>
    </row>
    <row r="60" spans="1:7" x14ac:dyDescent="0.25">
      <c r="A60">
        <f t="shared" si="0"/>
        <v>47</v>
      </c>
      <c r="B60" s="16">
        <f ca="1">IF(A60&gt;12*Kalkulacka!$D$7,IF(A60&lt;=12*(Kalkulacka!$D$7+Kalkulacka!$B$7),Kalkulacka!$C$15,IF(E60&gt;0,MIN(Kalkulacka!$C$15,E60),0)),0)</f>
        <v>0</v>
      </c>
      <c r="C60" s="12">
        <f ca="1">-PV(Kalkulacka!$I$4/12,$A60,0,B60)</f>
        <v>0</v>
      </c>
      <c r="D60" s="17">
        <f ca="1">IF(A60&gt;12*Kalkulacka!$D$7,IF(OR(A60&lt;=12*(Kalkulacka!$D$7+Kalkulacka!$B$7),G59&gt;0),IF(MOD(A60,12)=0,Kalkulacka!$C$17+Kalkulacka!$C$19+Kalkulacka!$C$20,Kalkulacka!$C$17),0),0)</f>
        <v>0</v>
      </c>
      <c r="E60" s="17">
        <f ca="1">G59*(1+Kalkulacka!$C$11/12)+D60</f>
        <v>0</v>
      </c>
      <c r="F60" s="17">
        <f ca="1">IF(A60&gt;12*Kalkulacka!$D$7,IF(A60&lt;=12*(Kalkulacka!$D$7+Kalkulacka!$B$7),0,IF(E60&gt;0,MIN(Kalkulacka!$C$15,E60),0)),0)</f>
        <v>0</v>
      </c>
      <c r="G60" s="17">
        <f t="shared" ca="1" si="1"/>
        <v>0</v>
      </c>
    </row>
    <row r="61" spans="1:7" x14ac:dyDescent="0.25">
      <c r="A61">
        <f t="shared" si="0"/>
        <v>48</v>
      </c>
      <c r="B61" s="16">
        <f ca="1">IF(A61&gt;12*Kalkulacka!$D$7,IF(A61&lt;=12*(Kalkulacka!$D$7+Kalkulacka!$B$7),Kalkulacka!$C$15,IF(E61&gt;0,MIN(Kalkulacka!$C$15,E61),0)),0)</f>
        <v>0</v>
      </c>
      <c r="C61" s="12">
        <f ca="1">-PV(Kalkulacka!$I$4/12,$A61,0,B61)</f>
        <v>0</v>
      </c>
      <c r="D61" s="17">
        <f ca="1">IF(A61&gt;12*Kalkulacka!$D$7,IF(OR(A61&lt;=12*(Kalkulacka!$D$7+Kalkulacka!$B$7),G60&gt;0),IF(MOD(A61,12)=0,Kalkulacka!$C$17+Kalkulacka!$C$19+Kalkulacka!$C$20,Kalkulacka!$C$17),0),0)</f>
        <v>0</v>
      </c>
      <c r="E61" s="17">
        <f ca="1">G60*(1+Kalkulacka!$C$11/12)+D61</f>
        <v>0</v>
      </c>
      <c r="F61" s="17">
        <f ca="1">IF(A61&gt;12*Kalkulacka!$D$7,IF(A61&lt;=12*(Kalkulacka!$D$7+Kalkulacka!$B$7),0,IF(E61&gt;0,MIN(Kalkulacka!$C$15,E61),0)),0)</f>
        <v>0</v>
      </c>
      <c r="G61" s="17">
        <f t="shared" ca="1" si="1"/>
        <v>0</v>
      </c>
    </row>
    <row r="62" spans="1:7" x14ac:dyDescent="0.25">
      <c r="A62">
        <f t="shared" si="0"/>
        <v>49</v>
      </c>
      <c r="B62" s="16">
        <f ca="1">IF(A62&gt;12*Kalkulacka!$D$7,IF(A62&lt;=12*(Kalkulacka!$D$7+Kalkulacka!$B$7),Kalkulacka!$C$15,IF(E62&gt;0,MIN(Kalkulacka!$C$15,E62),0)),0)</f>
        <v>0</v>
      </c>
      <c r="C62" s="12">
        <f ca="1">-PV(Kalkulacka!$I$4/12,$A62,0,B62)</f>
        <v>0</v>
      </c>
      <c r="D62" s="17">
        <f ca="1">IF(A62&gt;12*Kalkulacka!$D$7,IF(OR(A62&lt;=12*(Kalkulacka!$D$7+Kalkulacka!$B$7),G61&gt;0),IF(MOD(A62,12)=0,Kalkulacka!$C$17+Kalkulacka!$C$19+Kalkulacka!$C$20,Kalkulacka!$C$17),0),0)</f>
        <v>0</v>
      </c>
      <c r="E62" s="17">
        <f ca="1">G61*(1+Kalkulacka!$C$11/12)+D62</f>
        <v>0</v>
      </c>
      <c r="F62" s="17">
        <f ca="1">IF(A62&gt;12*Kalkulacka!$D$7,IF(A62&lt;=12*(Kalkulacka!$D$7+Kalkulacka!$B$7),0,IF(E62&gt;0,MIN(Kalkulacka!$C$15,E62),0)),0)</f>
        <v>0</v>
      </c>
      <c r="G62" s="17">
        <f t="shared" ca="1" si="1"/>
        <v>0</v>
      </c>
    </row>
    <row r="63" spans="1:7" x14ac:dyDescent="0.25">
      <c r="A63">
        <f t="shared" si="0"/>
        <v>50</v>
      </c>
      <c r="B63" s="16">
        <f ca="1">IF(A63&gt;12*Kalkulacka!$D$7,IF(A63&lt;=12*(Kalkulacka!$D$7+Kalkulacka!$B$7),Kalkulacka!$C$15,IF(E63&gt;0,MIN(Kalkulacka!$C$15,E63),0)),0)</f>
        <v>0</v>
      </c>
      <c r="C63" s="12">
        <f ca="1">-PV(Kalkulacka!$I$4/12,$A63,0,B63)</f>
        <v>0</v>
      </c>
      <c r="D63" s="17">
        <f ca="1">IF(A63&gt;12*Kalkulacka!$D$7,IF(OR(A63&lt;=12*(Kalkulacka!$D$7+Kalkulacka!$B$7),G62&gt;0),IF(MOD(A63,12)=0,Kalkulacka!$C$17+Kalkulacka!$C$19+Kalkulacka!$C$20,Kalkulacka!$C$17),0),0)</f>
        <v>0</v>
      </c>
      <c r="E63" s="17">
        <f ca="1">G62*(1+Kalkulacka!$C$11/12)+D63</f>
        <v>0</v>
      </c>
      <c r="F63" s="17">
        <f ca="1">IF(A63&gt;12*Kalkulacka!$D$7,IF(A63&lt;=12*(Kalkulacka!$D$7+Kalkulacka!$B$7),0,IF(E63&gt;0,MIN(Kalkulacka!$C$15,E63),0)),0)</f>
        <v>0</v>
      </c>
      <c r="G63" s="17">
        <f t="shared" ca="1" si="1"/>
        <v>0</v>
      </c>
    </row>
    <row r="64" spans="1:7" x14ac:dyDescent="0.25">
      <c r="A64">
        <f t="shared" si="0"/>
        <v>51</v>
      </c>
      <c r="B64" s="16">
        <f ca="1">IF(A64&gt;12*Kalkulacka!$D$7,IF(A64&lt;=12*(Kalkulacka!$D$7+Kalkulacka!$B$7),Kalkulacka!$C$15,IF(E64&gt;0,MIN(Kalkulacka!$C$15,E64),0)),0)</f>
        <v>0</v>
      </c>
      <c r="C64" s="12">
        <f ca="1">-PV(Kalkulacka!$I$4/12,$A64,0,B64)</f>
        <v>0</v>
      </c>
      <c r="D64" s="17">
        <f ca="1">IF(A64&gt;12*Kalkulacka!$D$7,IF(OR(A64&lt;=12*(Kalkulacka!$D$7+Kalkulacka!$B$7),G63&gt;0),IF(MOD(A64,12)=0,Kalkulacka!$C$17+Kalkulacka!$C$19+Kalkulacka!$C$20,Kalkulacka!$C$17),0),0)</f>
        <v>0</v>
      </c>
      <c r="E64" s="17">
        <f ca="1">G63*(1+Kalkulacka!$C$11/12)+D64</f>
        <v>0</v>
      </c>
      <c r="F64" s="17">
        <f ca="1">IF(A64&gt;12*Kalkulacka!$D$7,IF(A64&lt;=12*(Kalkulacka!$D$7+Kalkulacka!$B$7),0,IF(E64&gt;0,MIN(Kalkulacka!$C$15,E64),0)),0)</f>
        <v>0</v>
      </c>
      <c r="G64" s="17">
        <f t="shared" ca="1" si="1"/>
        <v>0</v>
      </c>
    </row>
    <row r="65" spans="1:7" x14ac:dyDescent="0.25">
      <c r="A65">
        <f t="shared" si="0"/>
        <v>52</v>
      </c>
      <c r="B65" s="16">
        <f ca="1">IF(A65&gt;12*Kalkulacka!$D$7,IF(A65&lt;=12*(Kalkulacka!$D$7+Kalkulacka!$B$7),Kalkulacka!$C$15,IF(E65&gt;0,MIN(Kalkulacka!$C$15,E65),0)),0)</f>
        <v>0</v>
      </c>
      <c r="C65" s="12">
        <f ca="1">-PV(Kalkulacka!$I$4/12,$A65,0,B65)</f>
        <v>0</v>
      </c>
      <c r="D65" s="17">
        <f ca="1">IF(A65&gt;12*Kalkulacka!$D$7,IF(OR(A65&lt;=12*(Kalkulacka!$D$7+Kalkulacka!$B$7),G64&gt;0),IF(MOD(A65,12)=0,Kalkulacka!$C$17+Kalkulacka!$C$19+Kalkulacka!$C$20,Kalkulacka!$C$17),0),0)</f>
        <v>0</v>
      </c>
      <c r="E65" s="17">
        <f ca="1">G64*(1+Kalkulacka!$C$11/12)+D65</f>
        <v>0</v>
      </c>
      <c r="F65" s="17">
        <f ca="1">IF(A65&gt;12*Kalkulacka!$D$7,IF(A65&lt;=12*(Kalkulacka!$D$7+Kalkulacka!$B$7),0,IF(E65&gt;0,MIN(Kalkulacka!$C$15,E65),0)),0)</f>
        <v>0</v>
      </c>
      <c r="G65" s="17">
        <f t="shared" ca="1" si="1"/>
        <v>0</v>
      </c>
    </row>
    <row r="66" spans="1:7" x14ac:dyDescent="0.25">
      <c r="A66">
        <f t="shared" si="0"/>
        <v>53</v>
      </c>
      <c r="B66" s="16">
        <f ca="1">IF(A66&gt;12*Kalkulacka!$D$7,IF(A66&lt;=12*(Kalkulacka!$D$7+Kalkulacka!$B$7),Kalkulacka!$C$15,IF(E66&gt;0,MIN(Kalkulacka!$C$15,E66),0)),0)</f>
        <v>0</v>
      </c>
      <c r="C66" s="12">
        <f ca="1">-PV(Kalkulacka!$I$4/12,$A66,0,B66)</f>
        <v>0</v>
      </c>
      <c r="D66" s="17">
        <f ca="1">IF(A66&gt;12*Kalkulacka!$D$7,IF(OR(A66&lt;=12*(Kalkulacka!$D$7+Kalkulacka!$B$7),G65&gt;0),IF(MOD(A66,12)=0,Kalkulacka!$C$17+Kalkulacka!$C$19+Kalkulacka!$C$20,Kalkulacka!$C$17),0),0)</f>
        <v>0</v>
      </c>
      <c r="E66" s="17">
        <f ca="1">G65*(1+Kalkulacka!$C$11/12)+D66</f>
        <v>0</v>
      </c>
      <c r="F66" s="17">
        <f ca="1">IF(A66&gt;12*Kalkulacka!$D$7,IF(A66&lt;=12*(Kalkulacka!$D$7+Kalkulacka!$B$7),0,IF(E66&gt;0,MIN(Kalkulacka!$C$15,E66),0)),0)</f>
        <v>0</v>
      </c>
      <c r="G66" s="17">
        <f t="shared" ca="1" si="1"/>
        <v>0</v>
      </c>
    </row>
    <row r="67" spans="1:7" x14ac:dyDescent="0.25">
      <c r="A67">
        <f t="shared" si="0"/>
        <v>54</v>
      </c>
      <c r="B67" s="16">
        <f ca="1">IF(A67&gt;12*Kalkulacka!$D$7,IF(A67&lt;=12*(Kalkulacka!$D$7+Kalkulacka!$B$7),Kalkulacka!$C$15,IF(E67&gt;0,MIN(Kalkulacka!$C$15,E67),0)),0)</f>
        <v>0</v>
      </c>
      <c r="C67" s="12">
        <f ca="1">-PV(Kalkulacka!$I$4/12,$A67,0,B67)</f>
        <v>0</v>
      </c>
      <c r="D67" s="17">
        <f ca="1">IF(A67&gt;12*Kalkulacka!$D$7,IF(OR(A67&lt;=12*(Kalkulacka!$D$7+Kalkulacka!$B$7),G66&gt;0),IF(MOD(A67,12)=0,Kalkulacka!$C$17+Kalkulacka!$C$19+Kalkulacka!$C$20,Kalkulacka!$C$17),0),0)</f>
        <v>0</v>
      </c>
      <c r="E67" s="17">
        <f ca="1">G66*(1+Kalkulacka!$C$11/12)+D67</f>
        <v>0</v>
      </c>
      <c r="F67" s="17">
        <f ca="1">IF(A67&gt;12*Kalkulacka!$D$7,IF(A67&lt;=12*(Kalkulacka!$D$7+Kalkulacka!$B$7),0,IF(E67&gt;0,MIN(Kalkulacka!$C$15,E67),0)),0)</f>
        <v>0</v>
      </c>
      <c r="G67" s="17">
        <f t="shared" ca="1" si="1"/>
        <v>0</v>
      </c>
    </row>
    <row r="68" spans="1:7" x14ac:dyDescent="0.25">
      <c r="A68">
        <f t="shared" si="0"/>
        <v>55</v>
      </c>
      <c r="B68" s="16">
        <f ca="1">IF(A68&gt;12*Kalkulacka!$D$7,IF(A68&lt;=12*(Kalkulacka!$D$7+Kalkulacka!$B$7),Kalkulacka!$C$15,IF(E68&gt;0,MIN(Kalkulacka!$C$15,E68),0)),0)</f>
        <v>0</v>
      </c>
      <c r="C68" s="12">
        <f ca="1">-PV(Kalkulacka!$I$4/12,$A68,0,B68)</f>
        <v>0</v>
      </c>
      <c r="D68" s="17">
        <f ca="1">IF(A68&gt;12*Kalkulacka!$D$7,IF(OR(A68&lt;=12*(Kalkulacka!$D$7+Kalkulacka!$B$7),G67&gt;0),IF(MOD(A68,12)=0,Kalkulacka!$C$17+Kalkulacka!$C$19+Kalkulacka!$C$20,Kalkulacka!$C$17),0),0)</f>
        <v>0</v>
      </c>
      <c r="E68" s="17">
        <f ca="1">G67*(1+Kalkulacka!$C$11/12)+D68</f>
        <v>0</v>
      </c>
      <c r="F68" s="17">
        <f ca="1">IF(A68&gt;12*Kalkulacka!$D$7,IF(A68&lt;=12*(Kalkulacka!$D$7+Kalkulacka!$B$7),0,IF(E68&gt;0,MIN(Kalkulacka!$C$15,E68),0)),0)</f>
        <v>0</v>
      </c>
      <c r="G68" s="17">
        <f t="shared" ca="1" si="1"/>
        <v>0</v>
      </c>
    </row>
    <row r="69" spans="1:7" x14ac:dyDescent="0.25">
      <c r="A69">
        <f t="shared" si="0"/>
        <v>56</v>
      </c>
      <c r="B69" s="16">
        <f ca="1">IF(A69&gt;12*Kalkulacka!$D$7,IF(A69&lt;=12*(Kalkulacka!$D$7+Kalkulacka!$B$7),Kalkulacka!$C$15,IF(E69&gt;0,MIN(Kalkulacka!$C$15,E69),0)),0)</f>
        <v>0</v>
      </c>
      <c r="C69" s="12">
        <f ca="1">-PV(Kalkulacka!$I$4/12,$A69,0,B69)</f>
        <v>0</v>
      </c>
      <c r="D69" s="17">
        <f ca="1">IF(A69&gt;12*Kalkulacka!$D$7,IF(OR(A69&lt;=12*(Kalkulacka!$D$7+Kalkulacka!$B$7),G68&gt;0),IF(MOD(A69,12)=0,Kalkulacka!$C$17+Kalkulacka!$C$19+Kalkulacka!$C$20,Kalkulacka!$C$17),0),0)</f>
        <v>0</v>
      </c>
      <c r="E69" s="17">
        <f ca="1">G68*(1+Kalkulacka!$C$11/12)+D69</f>
        <v>0</v>
      </c>
      <c r="F69" s="17">
        <f ca="1">IF(A69&gt;12*Kalkulacka!$D$7,IF(A69&lt;=12*(Kalkulacka!$D$7+Kalkulacka!$B$7),0,IF(E69&gt;0,MIN(Kalkulacka!$C$15,E69),0)),0)</f>
        <v>0</v>
      </c>
      <c r="G69" s="17">
        <f t="shared" ca="1" si="1"/>
        <v>0</v>
      </c>
    </row>
    <row r="70" spans="1:7" x14ac:dyDescent="0.25">
      <c r="A70">
        <f t="shared" si="0"/>
        <v>57</v>
      </c>
      <c r="B70" s="16">
        <f ca="1">IF(A70&gt;12*Kalkulacka!$D$7,IF(A70&lt;=12*(Kalkulacka!$D$7+Kalkulacka!$B$7),Kalkulacka!$C$15,IF(E70&gt;0,MIN(Kalkulacka!$C$15,E70),0)),0)</f>
        <v>0</v>
      </c>
      <c r="C70" s="12">
        <f ca="1">-PV(Kalkulacka!$I$4/12,$A70,0,B70)</f>
        <v>0</v>
      </c>
      <c r="D70" s="17">
        <f ca="1">IF(A70&gt;12*Kalkulacka!$D$7,IF(OR(A70&lt;=12*(Kalkulacka!$D$7+Kalkulacka!$B$7),G69&gt;0),IF(MOD(A70,12)=0,Kalkulacka!$C$17+Kalkulacka!$C$19+Kalkulacka!$C$20,Kalkulacka!$C$17),0),0)</f>
        <v>0</v>
      </c>
      <c r="E70" s="17">
        <f ca="1">G69*(1+Kalkulacka!$C$11/12)+D70</f>
        <v>0</v>
      </c>
      <c r="F70" s="17">
        <f ca="1">IF(A70&gt;12*Kalkulacka!$D$7,IF(A70&lt;=12*(Kalkulacka!$D$7+Kalkulacka!$B$7),0,IF(E70&gt;0,MIN(Kalkulacka!$C$15,E70),0)),0)</f>
        <v>0</v>
      </c>
      <c r="G70" s="17">
        <f t="shared" ca="1" si="1"/>
        <v>0</v>
      </c>
    </row>
    <row r="71" spans="1:7" x14ac:dyDescent="0.25">
      <c r="A71">
        <f t="shared" si="0"/>
        <v>58</v>
      </c>
      <c r="B71" s="16">
        <f ca="1">IF(A71&gt;12*Kalkulacka!$D$7,IF(A71&lt;=12*(Kalkulacka!$D$7+Kalkulacka!$B$7),Kalkulacka!$C$15,IF(E71&gt;0,MIN(Kalkulacka!$C$15,E71),0)),0)</f>
        <v>0</v>
      </c>
      <c r="C71" s="12">
        <f ca="1">-PV(Kalkulacka!$I$4/12,$A71,0,B71)</f>
        <v>0</v>
      </c>
      <c r="D71" s="17">
        <f ca="1">IF(A71&gt;12*Kalkulacka!$D$7,IF(OR(A71&lt;=12*(Kalkulacka!$D$7+Kalkulacka!$B$7),G70&gt;0),IF(MOD(A71,12)=0,Kalkulacka!$C$17+Kalkulacka!$C$19+Kalkulacka!$C$20,Kalkulacka!$C$17),0),0)</f>
        <v>0</v>
      </c>
      <c r="E71" s="17">
        <f ca="1">G70*(1+Kalkulacka!$C$11/12)+D71</f>
        <v>0</v>
      </c>
      <c r="F71" s="17">
        <f ca="1">IF(A71&gt;12*Kalkulacka!$D$7,IF(A71&lt;=12*(Kalkulacka!$D$7+Kalkulacka!$B$7),0,IF(E71&gt;0,MIN(Kalkulacka!$C$15,E71),0)),0)</f>
        <v>0</v>
      </c>
      <c r="G71" s="17">
        <f t="shared" ca="1" si="1"/>
        <v>0</v>
      </c>
    </row>
    <row r="72" spans="1:7" x14ac:dyDescent="0.25">
      <c r="A72">
        <f t="shared" si="0"/>
        <v>59</v>
      </c>
      <c r="B72" s="16">
        <f ca="1">IF(A72&gt;12*Kalkulacka!$D$7,IF(A72&lt;=12*(Kalkulacka!$D$7+Kalkulacka!$B$7),Kalkulacka!$C$15,IF(E72&gt;0,MIN(Kalkulacka!$C$15,E72),0)),0)</f>
        <v>0</v>
      </c>
      <c r="C72" s="12">
        <f ca="1">-PV(Kalkulacka!$I$4/12,$A72,0,B72)</f>
        <v>0</v>
      </c>
      <c r="D72" s="17">
        <f ca="1">IF(A72&gt;12*Kalkulacka!$D$7,IF(OR(A72&lt;=12*(Kalkulacka!$D$7+Kalkulacka!$B$7),G71&gt;0),IF(MOD(A72,12)=0,Kalkulacka!$C$17+Kalkulacka!$C$19+Kalkulacka!$C$20,Kalkulacka!$C$17),0),0)</f>
        <v>0</v>
      </c>
      <c r="E72" s="17">
        <f ca="1">G71*(1+Kalkulacka!$C$11/12)+D72</f>
        <v>0</v>
      </c>
      <c r="F72" s="17">
        <f ca="1">IF(A72&gt;12*Kalkulacka!$D$7,IF(A72&lt;=12*(Kalkulacka!$D$7+Kalkulacka!$B$7),0,IF(E72&gt;0,MIN(Kalkulacka!$C$15,E72),0)),0)</f>
        <v>0</v>
      </c>
      <c r="G72" s="17">
        <f t="shared" ca="1" si="1"/>
        <v>0</v>
      </c>
    </row>
    <row r="73" spans="1:7" x14ac:dyDescent="0.25">
      <c r="A73">
        <f t="shared" si="0"/>
        <v>60</v>
      </c>
      <c r="B73" s="16">
        <f ca="1">IF(A73&gt;12*Kalkulacka!$D$7,IF(A73&lt;=12*(Kalkulacka!$D$7+Kalkulacka!$B$7),Kalkulacka!$C$15,IF(E73&gt;0,MIN(Kalkulacka!$C$15,E73),0)),0)</f>
        <v>0</v>
      </c>
      <c r="C73" s="12">
        <f ca="1">-PV(Kalkulacka!$I$4/12,$A73,0,B73)</f>
        <v>0</v>
      </c>
      <c r="D73" s="17">
        <f ca="1">IF(A73&gt;12*Kalkulacka!$D$7,IF(OR(A73&lt;=12*(Kalkulacka!$D$7+Kalkulacka!$B$7),G72&gt;0),IF(MOD(A73,12)=0,Kalkulacka!$C$17+Kalkulacka!$C$19+Kalkulacka!$C$20,Kalkulacka!$C$17),0),0)</f>
        <v>0</v>
      </c>
      <c r="E73" s="17">
        <f ca="1">G72*(1+Kalkulacka!$C$11/12)+D73</f>
        <v>0</v>
      </c>
      <c r="F73" s="17">
        <f ca="1">IF(A73&gt;12*Kalkulacka!$D$7,IF(A73&lt;=12*(Kalkulacka!$D$7+Kalkulacka!$B$7),0,IF(E73&gt;0,MIN(Kalkulacka!$C$15,E73),0)),0)</f>
        <v>0</v>
      </c>
      <c r="G73" s="17">
        <f t="shared" ca="1" si="1"/>
        <v>0</v>
      </c>
    </row>
    <row r="74" spans="1:7" x14ac:dyDescent="0.25">
      <c r="A74">
        <f t="shared" si="0"/>
        <v>61</v>
      </c>
      <c r="B74" s="16">
        <f ca="1">IF(A74&gt;12*Kalkulacka!$D$7,IF(A74&lt;=12*(Kalkulacka!$D$7+Kalkulacka!$B$7),Kalkulacka!$C$15,IF(E74&gt;0,MIN(Kalkulacka!$C$15,E74),0)),0)</f>
        <v>15.658978526812872</v>
      </c>
      <c r="C74" s="12">
        <f ca="1">-PV(Kalkulacka!$I$4/12,$A74,0,B74)</f>
        <v>13.446714056710647</v>
      </c>
      <c r="D74" s="17">
        <f ca="1">IF(A74&gt;12*Kalkulacka!$D$7,IF(OR(A74&lt;=12*(Kalkulacka!$D$7+Kalkulacka!$B$7),G73&gt;0),IF(MOD(A74,12)=0,Kalkulacka!$C$17+Kalkulacka!$C$19+Kalkulacka!$C$20,Kalkulacka!$C$17),0),0)</f>
        <v>1</v>
      </c>
      <c r="E74" s="17">
        <f ca="1">G73*(1+Kalkulacka!$C$11/12)+D74</f>
        <v>1</v>
      </c>
      <c r="F74" s="17">
        <f ca="1">IF(A74&gt;12*Kalkulacka!$D$7,IF(A74&lt;=12*(Kalkulacka!$D$7+Kalkulacka!$B$7),0,IF(E74&gt;0,MIN(Kalkulacka!$C$15,E74),0)),0)</f>
        <v>0</v>
      </c>
      <c r="G74" s="17">
        <f t="shared" ca="1" si="1"/>
        <v>1</v>
      </c>
    </row>
    <row r="75" spans="1:7" x14ac:dyDescent="0.25">
      <c r="A75">
        <f t="shared" si="0"/>
        <v>62</v>
      </c>
      <c r="B75" s="16">
        <f ca="1">IF(A75&gt;12*Kalkulacka!$D$7,IF(A75&lt;=12*(Kalkulacka!$D$7+Kalkulacka!$B$7),Kalkulacka!$C$15,IF(E75&gt;0,MIN(Kalkulacka!$C$15,E75),0)),0)</f>
        <v>15.658978526812872</v>
      </c>
      <c r="C75" s="12">
        <f ca="1">-PV(Kalkulacka!$I$4/12,$A75,0,B75)</f>
        <v>13.413181103950775</v>
      </c>
      <c r="D75" s="17">
        <f ca="1">IF(A75&gt;12*Kalkulacka!$D$7,IF(OR(A75&lt;=12*(Kalkulacka!$D$7+Kalkulacka!$B$7),G74&gt;0),IF(MOD(A75,12)=0,Kalkulacka!$C$17+Kalkulacka!$C$19+Kalkulacka!$C$20,Kalkulacka!$C$17),0),0)</f>
        <v>1</v>
      </c>
      <c r="E75" s="17">
        <f ca="1">G74*(1+Kalkulacka!$C$11/12)+D75</f>
        <v>2.0024999999999999</v>
      </c>
      <c r="F75" s="17">
        <f ca="1">IF(A75&gt;12*Kalkulacka!$D$7,IF(A75&lt;=12*(Kalkulacka!$D$7+Kalkulacka!$B$7),0,IF(E75&gt;0,MIN(Kalkulacka!$C$15,E75),0)),0)</f>
        <v>0</v>
      </c>
      <c r="G75" s="17">
        <f t="shared" ca="1" si="1"/>
        <v>2.0024999999999999</v>
      </c>
    </row>
    <row r="76" spans="1:7" x14ac:dyDescent="0.25">
      <c r="A76">
        <f t="shared" si="0"/>
        <v>63</v>
      </c>
      <c r="B76" s="16">
        <f ca="1">IF(A76&gt;12*Kalkulacka!$D$7,IF(A76&lt;=12*(Kalkulacka!$D$7+Kalkulacka!$B$7),Kalkulacka!$C$15,IF(E76&gt;0,MIN(Kalkulacka!$C$15,E76),0)),0)</f>
        <v>15.658978526812872</v>
      </c>
      <c r="C76" s="12">
        <f ca="1">-PV(Kalkulacka!$I$4/12,$A76,0,B76)</f>
        <v>13.379731774514491</v>
      </c>
      <c r="D76" s="17">
        <f ca="1">IF(A76&gt;12*Kalkulacka!$D$7,IF(OR(A76&lt;=12*(Kalkulacka!$D$7+Kalkulacka!$B$7),G75&gt;0),IF(MOD(A76,12)=0,Kalkulacka!$C$17+Kalkulacka!$C$19+Kalkulacka!$C$20,Kalkulacka!$C$17),0),0)</f>
        <v>1</v>
      </c>
      <c r="E76" s="17">
        <f ca="1">G75*(1+Kalkulacka!$C$11/12)+D76</f>
        <v>3.00750625</v>
      </c>
      <c r="F76" s="17">
        <f ca="1">IF(A76&gt;12*Kalkulacka!$D$7,IF(A76&lt;=12*(Kalkulacka!$D$7+Kalkulacka!$B$7),0,IF(E76&gt;0,MIN(Kalkulacka!$C$15,E76),0)),0)</f>
        <v>0</v>
      </c>
      <c r="G76" s="17">
        <f t="shared" ca="1" si="1"/>
        <v>3.00750625</v>
      </c>
    </row>
    <row r="77" spans="1:7" x14ac:dyDescent="0.25">
      <c r="A77">
        <f t="shared" si="0"/>
        <v>64</v>
      </c>
      <c r="B77" s="16">
        <f ca="1">IF(A77&gt;12*Kalkulacka!$D$7,IF(A77&lt;=12*(Kalkulacka!$D$7+Kalkulacka!$B$7),Kalkulacka!$C$15,IF(E77&gt;0,MIN(Kalkulacka!$C$15,E77),0)),0)</f>
        <v>15.658978526812872</v>
      </c>
      <c r="C77" s="12">
        <f ca="1">-PV(Kalkulacka!$I$4/12,$A77,0,B77)</f>
        <v>13.346365859864827</v>
      </c>
      <c r="D77" s="17">
        <f ca="1">IF(A77&gt;12*Kalkulacka!$D$7,IF(OR(A77&lt;=12*(Kalkulacka!$D$7+Kalkulacka!$B$7),G76&gt;0),IF(MOD(A77,12)=0,Kalkulacka!$C$17+Kalkulacka!$C$19+Kalkulacka!$C$20,Kalkulacka!$C$17),0),0)</f>
        <v>1</v>
      </c>
      <c r="E77" s="17">
        <f ca="1">G76*(1+Kalkulacka!$C$11/12)+D77</f>
        <v>4.0150250156249996</v>
      </c>
      <c r="F77" s="17">
        <f ca="1">IF(A77&gt;12*Kalkulacka!$D$7,IF(A77&lt;=12*(Kalkulacka!$D$7+Kalkulacka!$B$7),0,IF(E77&gt;0,MIN(Kalkulacka!$C$15,E77),0)),0)</f>
        <v>0</v>
      </c>
      <c r="G77" s="17">
        <f t="shared" ca="1" si="1"/>
        <v>4.0150250156249996</v>
      </c>
    </row>
    <row r="78" spans="1:7" x14ac:dyDescent="0.25">
      <c r="A78">
        <f t="shared" si="0"/>
        <v>65</v>
      </c>
      <c r="B78" s="16">
        <f ca="1">IF(A78&gt;12*Kalkulacka!$D$7,IF(A78&lt;=12*(Kalkulacka!$D$7+Kalkulacka!$B$7),Kalkulacka!$C$15,IF(E78&gt;0,MIN(Kalkulacka!$C$15,E78),0)),0)</f>
        <v>15.658978526812872</v>
      </c>
      <c r="C78" s="12">
        <f ca="1">-PV(Kalkulacka!$I$4/12,$A78,0,B78)</f>
        <v>13.313083151984864</v>
      </c>
      <c r="D78" s="17">
        <f ca="1">IF(A78&gt;12*Kalkulacka!$D$7,IF(OR(A78&lt;=12*(Kalkulacka!$D$7+Kalkulacka!$B$7),G77&gt;0),IF(MOD(A78,12)=0,Kalkulacka!$C$17+Kalkulacka!$C$19+Kalkulacka!$C$20,Kalkulacka!$C$17),0),0)</f>
        <v>1</v>
      </c>
      <c r="E78" s="17">
        <f ca="1">G77*(1+Kalkulacka!$C$11/12)+D78</f>
        <v>5.0250625781640617</v>
      </c>
      <c r="F78" s="17">
        <f ca="1">IF(A78&gt;12*Kalkulacka!$D$7,IF(A78&lt;=12*(Kalkulacka!$D$7+Kalkulacka!$B$7),0,IF(E78&gt;0,MIN(Kalkulacka!$C$15,E78),0)),0)</f>
        <v>0</v>
      </c>
      <c r="G78" s="17">
        <f t="shared" ca="1" si="1"/>
        <v>5.0250625781640617</v>
      </c>
    </row>
    <row r="79" spans="1:7" x14ac:dyDescent="0.25">
      <c r="A79">
        <f t="shared" ref="A79:A142" si="2">A78+1</f>
        <v>66</v>
      </c>
      <c r="B79" s="16">
        <f ca="1">IF(A79&gt;12*Kalkulacka!$D$7,IF(A79&lt;=12*(Kalkulacka!$D$7+Kalkulacka!$B$7),Kalkulacka!$C$15,IF(E79&gt;0,MIN(Kalkulacka!$C$15,E79),0)),0)</f>
        <v>15.658978526812872</v>
      </c>
      <c r="C79" s="12">
        <f ca="1">-PV(Kalkulacka!$I$4/12,$A79,0,B79)</f>
        <v>13.279883443376423</v>
      </c>
      <c r="D79" s="17">
        <f ca="1">IF(A79&gt;12*Kalkulacka!$D$7,IF(OR(A79&lt;=12*(Kalkulacka!$D$7+Kalkulacka!$B$7),G78&gt;0),IF(MOD(A79,12)=0,Kalkulacka!$C$17+Kalkulacka!$C$19+Kalkulacka!$C$20,Kalkulacka!$C$17),0),0)</f>
        <v>1</v>
      </c>
      <c r="E79" s="17">
        <f ca="1">G78*(1+Kalkulacka!$C$11/12)+D79</f>
        <v>6.0376252346094716</v>
      </c>
      <c r="F79" s="17">
        <f ca="1">IF(A79&gt;12*Kalkulacka!$D$7,IF(A79&lt;=12*(Kalkulacka!$D$7+Kalkulacka!$B$7),0,IF(E79&gt;0,MIN(Kalkulacka!$C$15,E79),0)),0)</f>
        <v>0</v>
      </c>
      <c r="G79" s="17">
        <f t="shared" ref="G79:G142" ca="1" si="3">E79-F79</f>
        <v>6.0376252346094716</v>
      </c>
    </row>
    <row r="80" spans="1:7" x14ac:dyDescent="0.25">
      <c r="A80">
        <f t="shared" si="2"/>
        <v>67</v>
      </c>
      <c r="B80" s="16">
        <f ca="1">IF(A80&gt;12*Kalkulacka!$D$7,IF(A80&lt;=12*(Kalkulacka!$D$7+Kalkulacka!$B$7),Kalkulacka!$C$15,IF(E80&gt;0,MIN(Kalkulacka!$C$15,E80),0)),0)</f>
        <v>15.658978526812872</v>
      </c>
      <c r="C80" s="12">
        <f ca="1">-PV(Kalkulacka!$I$4/12,$A80,0,B80)</f>
        <v>13.24676652705878</v>
      </c>
      <c r="D80" s="17">
        <f ca="1">IF(A80&gt;12*Kalkulacka!$D$7,IF(OR(A80&lt;=12*(Kalkulacka!$D$7+Kalkulacka!$B$7),G79&gt;0),IF(MOD(A80,12)=0,Kalkulacka!$C$17+Kalkulacka!$C$19+Kalkulacka!$C$20,Kalkulacka!$C$17),0),0)</f>
        <v>1</v>
      </c>
      <c r="E80" s="17">
        <f ca="1">G79*(1+Kalkulacka!$C$11/12)+D80</f>
        <v>7.0527192976959947</v>
      </c>
      <c r="F80" s="17">
        <f ca="1">IF(A80&gt;12*Kalkulacka!$D$7,IF(A80&lt;=12*(Kalkulacka!$D$7+Kalkulacka!$B$7),0,IF(E80&gt;0,MIN(Kalkulacka!$C$15,E80),0)),0)</f>
        <v>0</v>
      </c>
      <c r="G80" s="17">
        <f t="shared" ca="1" si="3"/>
        <v>7.0527192976959947</v>
      </c>
    </row>
    <row r="81" spans="1:7" x14ac:dyDescent="0.25">
      <c r="A81">
        <f t="shared" si="2"/>
        <v>68</v>
      </c>
      <c r="B81" s="16">
        <f ca="1">IF(A81&gt;12*Kalkulacka!$D$7,IF(A81&lt;=12*(Kalkulacka!$D$7+Kalkulacka!$B$7),Kalkulacka!$C$15,IF(E81&gt;0,MIN(Kalkulacka!$C$15,E81),0)),0)</f>
        <v>15.658978526812872</v>
      </c>
      <c r="C81" s="12">
        <f ca="1">-PV(Kalkulacka!$I$4/12,$A81,0,B81)</f>
        <v>13.21373219656736</v>
      </c>
      <c r="D81" s="17">
        <f ca="1">IF(A81&gt;12*Kalkulacka!$D$7,IF(OR(A81&lt;=12*(Kalkulacka!$D$7+Kalkulacka!$B$7),G80&gt;0),IF(MOD(A81,12)=0,Kalkulacka!$C$17+Kalkulacka!$C$19+Kalkulacka!$C$20,Kalkulacka!$C$17),0),0)</f>
        <v>1</v>
      </c>
      <c r="E81" s="17">
        <f ca="1">G80*(1+Kalkulacka!$C$11/12)+D81</f>
        <v>8.070351095940234</v>
      </c>
      <c r="F81" s="17">
        <f ca="1">IF(A81&gt;12*Kalkulacka!$D$7,IF(A81&lt;=12*(Kalkulacka!$D$7+Kalkulacka!$B$7),0,IF(E81&gt;0,MIN(Kalkulacka!$C$15,E81),0)),0)</f>
        <v>0</v>
      </c>
      <c r="G81" s="17">
        <f t="shared" ca="1" si="3"/>
        <v>8.070351095940234</v>
      </c>
    </row>
    <row r="82" spans="1:7" x14ac:dyDescent="0.25">
      <c r="A82">
        <f t="shared" si="2"/>
        <v>69</v>
      </c>
      <c r="B82" s="16">
        <f ca="1">IF(A82&gt;12*Kalkulacka!$D$7,IF(A82&lt;=12*(Kalkulacka!$D$7+Kalkulacka!$B$7),Kalkulacka!$C$15,IF(E82&gt;0,MIN(Kalkulacka!$C$15,E82),0)),0)</f>
        <v>15.658978526812872</v>
      </c>
      <c r="C82" s="12">
        <f ca="1">-PV(Kalkulacka!$I$4/12,$A82,0,B82)</f>
        <v>13.18078024595248</v>
      </c>
      <c r="D82" s="17">
        <f ca="1">IF(A82&gt;12*Kalkulacka!$D$7,IF(OR(A82&lt;=12*(Kalkulacka!$D$7+Kalkulacka!$B$7),G81&gt;0),IF(MOD(A82,12)=0,Kalkulacka!$C$17+Kalkulacka!$C$19+Kalkulacka!$C$20,Kalkulacka!$C$17),0),0)</f>
        <v>1</v>
      </c>
      <c r="E82" s="17">
        <f ca="1">G81*(1+Kalkulacka!$C$11/12)+D82</f>
        <v>9.0905269736800847</v>
      </c>
      <c r="F82" s="17">
        <f ca="1">IF(A82&gt;12*Kalkulacka!$D$7,IF(A82&lt;=12*(Kalkulacka!$D$7+Kalkulacka!$B$7),0,IF(E82&gt;0,MIN(Kalkulacka!$C$15,E82),0)),0)</f>
        <v>0</v>
      </c>
      <c r="G82" s="17">
        <f t="shared" ca="1" si="3"/>
        <v>9.0905269736800847</v>
      </c>
    </row>
    <row r="83" spans="1:7" x14ac:dyDescent="0.25">
      <c r="A83">
        <f t="shared" si="2"/>
        <v>70</v>
      </c>
      <c r="B83" s="16">
        <f ca="1">IF(A83&gt;12*Kalkulacka!$D$7,IF(A83&lt;=12*(Kalkulacka!$D$7+Kalkulacka!$B$7),Kalkulacka!$C$15,IF(E83&gt;0,MIN(Kalkulacka!$C$15,E83),0)),0)</f>
        <v>15.658978526812872</v>
      </c>
      <c r="C83" s="12">
        <f ca="1">-PV(Kalkulacka!$I$4/12,$A83,0,B83)</f>
        <v>13.147910469778036</v>
      </c>
      <c r="D83" s="17">
        <f ca="1">IF(A83&gt;12*Kalkulacka!$D$7,IF(OR(A83&lt;=12*(Kalkulacka!$D$7+Kalkulacka!$B$7),G82&gt;0),IF(MOD(A83,12)=0,Kalkulacka!$C$17+Kalkulacka!$C$19+Kalkulacka!$C$20,Kalkulacka!$C$17),0),0)</f>
        <v>1</v>
      </c>
      <c r="E83" s="17">
        <f ca="1">G82*(1+Kalkulacka!$C$11/12)+D83</f>
        <v>10.113253291114285</v>
      </c>
      <c r="F83" s="17">
        <f ca="1">IF(A83&gt;12*Kalkulacka!$D$7,IF(A83&lt;=12*(Kalkulacka!$D$7+Kalkulacka!$B$7),0,IF(E83&gt;0,MIN(Kalkulacka!$C$15,E83),0)),0)</f>
        <v>0</v>
      </c>
      <c r="G83" s="17">
        <f t="shared" ca="1" si="3"/>
        <v>10.113253291114285</v>
      </c>
    </row>
    <row r="84" spans="1:7" x14ac:dyDescent="0.25">
      <c r="A84">
        <f t="shared" si="2"/>
        <v>71</v>
      </c>
      <c r="B84" s="16">
        <f ca="1">IF(A84&gt;12*Kalkulacka!$D$7,IF(A84&lt;=12*(Kalkulacka!$D$7+Kalkulacka!$B$7),Kalkulacka!$C$15,IF(E84&gt;0,MIN(Kalkulacka!$C$15,E84),0)),0)</f>
        <v>15.658978526812872</v>
      </c>
      <c r="C84" s="12">
        <f ca="1">-PV(Kalkulacka!$I$4/12,$A84,0,B84)</f>
        <v>13.115122663120237</v>
      </c>
      <c r="D84" s="17">
        <f ca="1">IF(A84&gt;12*Kalkulacka!$D$7,IF(OR(A84&lt;=12*(Kalkulacka!$D$7+Kalkulacka!$B$7),G83&gt;0),IF(MOD(A84,12)=0,Kalkulacka!$C$17+Kalkulacka!$C$19+Kalkulacka!$C$20,Kalkulacka!$C$17),0),0)</f>
        <v>1</v>
      </c>
      <c r="E84" s="17">
        <f ca="1">G83*(1+Kalkulacka!$C$11/12)+D84</f>
        <v>11.138536424342069</v>
      </c>
      <c r="F84" s="17">
        <f ca="1">IF(A84&gt;12*Kalkulacka!$D$7,IF(A84&lt;=12*(Kalkulacka!$D$7+Kalkulacka!$B$7),0,IF(E84&gt;0,MIN(Kalkulacka!$C$15,E84),0)),0)</f>
        <v>0</v>
      </c>
      <c r="G84" s="17">
        <f t="shared" ca="1" si="3"/>
        <v>11.138536424342069</v>
      </c>
    </row>
    <row r="85" spans="1:7" x14ac:dyDescent="0.25">
      <c r="A85">
        <f t="shared" si="2"/>
        <v>72</v>
      </c>
      <c r="B85" s="16">
        <f ca="1">IF(A85&gt;12*Kalkulacka!$D$7,IF(A85&lt;=12*(Kalkulacka!$D$7+Kalkulacka!$B$7),Kalkulacka!$C$15,IF(E85&gt;0,MIN(Kalkulacka!$C$15,E85),0)),0)</f>
        <v>15.658978526812872</v>
      </c>
      <c r="C85" s="12">
        <f ca="1">-PV(Kalkulacka!$I$4/12,$A85,0,B85)</f>
        <v>13.082416621566322</v>
      </c>
      <c r="D85" s="17">
        <f ca="1">IF(A85&gt;12*Kalkulacka!$D$7,IF(OR(A85&lt;=12*(Kalkulacka!$D$7+Kalkulacka!$B$7),G84&gt;0),IF(MOD(A85,12)=0,Kalkulacka!$C$17+Kalkulacka!$C$19+Kalkulacka!$C$20,Kalkulacka!$C$17),0),0)</f>
        <v>6.6479999999999997</v>
      </c>
      <c r="E85" s="17">
        <f ca="1">G84*(1+Kalkulacka!$C$11/12)+D85</f>
        <v>17.814382765402925</v>
      </c>
      <c r="F85" s="17">
        <f ca="1">IF(A85&gt;12*Kalkulacka!$D$7,IF(A85&lt;=12*(Kalkulacka!$D$7+Kalkulacka!$B$7),0,IF(E85&gt;0,MIN(Kalkulacka!$C$15,E85),0)),0)</f>
        <v>0</v>
      </c>
      <c r="G85" s="17">
        <f t="shared" ca="1" si="3"/>
        <v>17.814382765402925</v>
      </c>
    </row>
    <row r="86" spans="1:7" x14ac:dyDescent="0.25">
      <c r="A86">
        <f t="shared" si="2"/>
        <v>73</v>
      </c>
      <c r="B86" s="16">
        <f ca="1">IF(A86&gt;12*Kalkulacka!$D$7,IF(A86&lt;=12*(Kalkulacka!$D$7+Kalkulacka!$B$7),Kalkulacka!$C$15,IF(E86&gt;0,MIN(Kalkulacka!$C$15,E86),0)),0)</f>
        <v>15.658978526812872</v>
      </c>
      <c r="C86" s="12">
        <f ca="1">-PV(Kalkulacka!$I$4/12,$A86,0,B86)</f>
        <v>13.049792141213288</v>
      </c>
      <c r="D86" s="17">
        <f ca="1">IF(A86&gt;12*Kalkulacka!$D$7,IF(OR(A86&lt;=12*(Kalkulacka!$D$7+Kalkulacka!$B$7),G85&gt;0),IF(MOD(A86,12)=0,Kalkulacka!$C$17+Kalkulacka!$C$19+Kalkulacka!$C$20,Kalkulacka!$C$17),0),0)</f>
        <v>1</v>
      </c>
      <c r="E86" s="17">
        <f ca="1">G85*(1+Kalkulacka!$C$11/12)+D86</f>
        <v>18.858918722316432</v>
      </c>
      <c r="F86" s="17">
        <f ca="1">IF(A86&gt;12*Kalkulacka!$D$7,IF(A86&lt;=12*(Kalkulacka!$D$7+Kalkulacka!$B$7),0,IF(E86&gt;0,MIN(Kalkulacka!$C$15,E86),0)),0)</f>
        <v>0</v>
      </c>
      <c r="G86" s="17">
        <f t="shared" ca="1" si="3"/>
        <v>18.858918722316432</v>
      </c>
    </row>
    <row r="87" spans="1:7" x14ac:dyDescent="0.25">
      <c r="A87">
        <f t="shared" si="2"/>
        <v>74</v>
      </c>
      <c r="B87" s="16">
        <f ca="1">IF(A87&gt;12*Kalkulacka!$D$7,IF(A87&lt;=12*(Kalkulacka!$D$7+Kalkulacka!$B$7),Kalkulacka!$C$15,IF(E87&gt;0,MIN(Kalkulacka!$C$15,E87),0)),0)</f>
        <v>15.658978526812872</v>
      </c>
      <c r="C87" s="12">
        <f ca="1">-PV(Kalkulacka!$I$4/12,$A87,0,B87)</f>
        <v>13.017249018666622</v>
      </c>
      <c r="D87" s="17">
        <f ca="1">IF(A87&gt;12*Kalkulacka!$D$7,IF(OR(A87&lt;=12*(Kalkulacka!$D$7+Kalkulacka!$B$7),G86&gt;0),IF(MOD(A87,12)=0,Kalkulacka!$C$17+Kalkulacka!$C$19+Kalkulacka!$C$20,Kalkulacka!$C$17),0),0)</f>
        <v>1</v>
      </c>
      <c r="E87" s="17">
        <f ca="1">G86*(1+Kalkulacka!$C$11/12)+D87</f>
        <v>19.906066019122221</v>
      </c>
      <c r="F87" s="17">
        <f ca="1">IF(A87&gt;12*Kalkulacka!$D$7,IF(A87&lt;=12*(Kalkulacka!$D$7+Kalkulacka!$B$7),0,IF(E87&gt;0,MIN(Kalkulacka!$C$15,E87),0)),0)</f>
        <v>0</v>
      </c>
      <c r="G87" s="17">
        <f t="shared" ca="1" si="3"/>
        <v>19.906066019122221</v>
      </c>
    </row>
    <row r="88" spans="1:7" x14ac:dyDescent="0.25">
      <c r="A88">
        <f t="shared" si="2"/>
        <v>75</v>
      </c>
      <c r="B88" s="16">
        <f ca="1">IF(A88&gt;12*Kalkulacka!$D$7,IF(A88&lt;=12*(Kalkulacka!$D$7+Kalkulacka!$B$7),Kalkulacka!$C$15,IF(E88&gt;0,MIN(Kalkulacka!$C$15,E88),0)),0)</f>
        <v>15.658978526812872</v>
      </c>
      <c r="C88" s="12">
        <f ca="1">-PV(Kalkulacka!$I$4/12,$A88,0,B88)</f>
        <v>12.984787051039026</v>
      </c>
      <c r="D88" s="17">
        <f ca="1">IF(A88&gt;12*Kalkulacka!$D$7,IF(OR(A88&lt;=12*(Kalkulacka!$D$7+Kalkulacka!$B$7),G87&gt;0),IF(MOD(A88,12)=0,Kalkulacka!$C$17+Kalkulacka!$C$19+Kalkulacka!$C$20,Kalkulacka!$C$17),0),0)</f>
        <v>1</v>
      </c>
      <c r="E88" s="17">
        <f ca="1">G87*(1+Kalkulacka!$C$11/12)+D88</f>
        <v>20.955831184170027</v>
      </c>
      <c r="F88" s="17">
        <f ca="1">IF(A88&gt;12*Kalkulacka!$D$7,IF(A88&lt;=12*(Kalkulacka!$D$7+Kalkulacka!$B$7),0,IF(E88&gt;0,MIN(Kalkulacka!$C$15,E88),0)),0)</f>
        <v>0</v>
      </c>
      <c r="G88" s="17">
        <f t="shared" ca="1" si="3"/>
        <v>20.955831184170027</v>
      </c>
    </row>
    <row r="89" spans="1:7" x14ac:dyDescent="0.25">
      <c r="A89">
        <f t="shared" si="2"/>
        <v>76</v>
      </c>
      <c r="B89" s="16">
        <f ca="1">IF(A89&gt;12*Kalkulacka!$D$7,IF(A89&lt;=12*(Kalkulacka!$D$7+Kalkulacka!$B$7),Kalkulacka!$C$15,IF(E89&gt;0,MIN(Kalkulacka!$C$15,E89),0)),0)</f>
        <v>15.658978526812872</v>
      </c>
      <c r="C89" s="12">
        <f ca="1">-PV(Kalkulacka!$I$4/12,$A89,0,B89)</f>
        <v>12.952406035949153</v>
      </c>
      <c r="D89" s="17">
        <f ca="1">IF(A89&gt;12*Kalkulacka!$D$7,IF(OR(A89&lt;=12*(Kalkulacka!$D$7+Kalkulacka!$B$7),G88&gt;0),IF(MOD(A89,12)=0,Kalkulacka!$C$17+Kalkulacka!$C$19+Kalkulacka!$C$20,Kalkulacka!$C$17),0),0)</f>
        <v>1</v>
      </c>
      <c r="E89" s="17">
        <f ca="1">G88*(1+Kalkulacka!$C$11/12)+D89</f>
        <v>22.008220762130449</v>
      </c>
      <c r="F89" s="17">
        <f ca="1">IF(A89&gt;12*Kalkulacka!$D$7,IF(A89&lt;=12*(Kalkulacka!$D$7+Kalkulacka!$B$7),0,IF(E89&gt;0,MIN(Kalkulacka!$C$15,E89),0)),0)</f>
        <v>0</v>
      </c>
      <c r="G89" s="17">
        <f t="shared" ca="1" si="3"/>
        <v>22.008220762130449</v>
      </c>
    </row>
    <row r="90" spans="1:7" x14ac:dyDescent="0.25">
      <c r="A90">
        <f t="shared" si="2"/>
        <v>77</v>
      </c>
      <c r="B90" s="16">
        <f ca="1">IF(A90&gt;12*Kalkulacka!$D$7,IF(A90&lt;=12*(Kalkulacka!$D$7+Kalkulacka!$B$7),Kalkulacka!$C$15,IF(E90&gt;0,MIN(Kalkulacka!$C$15,E90),0)),0)</f>
        <v>15.658978526812872</v>
      </c>
      <c r="C90" s="12">
        <f ca="1">-PV(Kalkulacka!$I$4/12,$A90,0,B90)</f>
        <v>12.920105771520351</v>
      </c>
      <c r="D90" s="17">
        <f ca="1">IF(A90&gt;12*Kalkulacka!$D$7,IF(OR(A90&lt;=12*(Kalkulacka!$D$7+Kalkulacka!$B$7),G89&gt;0),IF(MOD(A90,12)=0,Kalkulacka!$C$17+Kalkulacka!$C$19+Kalkulacka!$C$20,Kalkulacka!$C$17),0),0)</f>
        <v>1</v>
      </c>
      <c r="E90" s="17">
        <f ca="1">G89*(1+Kalkulacka!$C$11/12)+D90</f>
        <v>23.063241314035775</v>
      </c>
      <c r="F90" s="17">
        <f ca="1">IF(A90&gt;12*Kalkulacka!$D$7,IF(A90&lt;=12*(Kalkulacka!$D$7+Kalkulacka!$B$7),0,IF(E90&gt;0,MIN(Kalkulacka!$C$15,E90),0)),0)</f>
        <v>0</v>
      </c>
      <c r="G90" s="17">
        <f t="shared" ca="1" si="3"/>
        <v>23.063241314035775</v>
      </c>
    </row>
    <row r="91" spans="1:7" x14ac:dyDescent="0.25">
      <c r="A91">
        <f t="shared" si="2"/>
        <v>78</v>
      </c>
      <c r="B91" s="16">
        <f ca="1">IF(A91&gt;12*Kalkulacka!$D$7,IF(A91&lt;=12*(Kalkulacka!$D$7+Kalkulacka!$B$7),Kalkulacka!$C$15,IF(E91&gt;0,MIN(Kalkulacka!$C$15,E91),0)),0)</f>
        <v>15.658978526812872</v>
      </c>
      <c r="C91" s="12">
        <f ca="1">-PV(Kalkulacka!$I$4/12,$A91,0,B91)</f>
        <v>12.887886056379406</v>
      </c>
      <c r="D91" s="17">
        <f ca="1">IF(A91&gt;12*Kalkulacka!$D$7,IF(OR(A91&lt;=12*(Kalkulacka!$D$7+Kalkulacka!$B$7),G90&gt;0),IF(MOD(A91,12)=0,Kalkulacka!$C$17+Kalkulacka!$C$19+Kalkulacka!$C$20,Kalkulacka!$C$17),0),0)</f>
        <v>1</v>
      </c>
      <c r="E91" s="17">
        <f ca="1">G90*(1+Kalkulacka!$C$11/12)+D91</f>
        <v>24.120899417320864</v>
      </c>
      <c r="F91" s="17">
        <f ca="1">IF(A91&gt;12*Kalkulacka!$D$7,IF(A91&lt;=12*(Kalkulacka!$D$7+Kalkulacka!$B$7),0,IF(E91&gt;0,MIN(Kalkulacka!$C$15,E91),0)),0)</f>
        <v>0</v>
      </c>
      <c r="G91" s="17">
        <f t="shared" ca="1" si="3"/>
        <v>24.120899417320864</v>
      </c>
    </row>
    <row r="92" spans="1:7" x14ac:dyDescent="0.25">
      <c r="A92">
        <f t="shared" si="2"/>
        <v>79</v>
      </c>
      <c r="B92" s="16">
        <f ca="1">IF(A92&gt;12*Kalkulacka!$D$7,IF(A92&lt;=12*(Kalkulacka!$D$7+Kalkulacka!$B$7),Kalkulacka!$C$15,IF(E92&gt;0,MIN(Kalkulacka!$C$15,E92),0)),0)</f>
        <v>15.658978526812872</v>
      </c>
      <c r="C92" s="12">
        <f ca="1">-PV(Kalkulacka!$I$4/12,$A92,0,B92)</f>
        <v>12.85574668965527</v>
      </c>
      <c r="D92" s="17">
        <f ca="1">IF(A92&gt;12*Kalkulacka!$D$7,IF(OR(A92&lt;=12*(Kalkulacka!$D$7+Kalkulacka!$B$7),G91&gt;0),IF(MOD(A92,12)=0,Kalkulacka!$C$17+Kalkulacka!$C$19+Kalkulacka!$C$20,Kalkulacka!$C$17),0),0)</f>
        <v>1</v>
      </c>
      <c r="E92" s="17">
        <f ca="1">G91*(1+Kalkulacka!$C$11/12)+D92</f>
        <v>25.181201665864165</v>
      </c>
      <c r="F92" s="17">
        <f ca="1">IF(A92&gt;12*Kalkulacka!$D$7,IF(A92&lt;=12*(Kalkulacka!$D$7+Kalkulacka!$B$7),0,IF(E92&gt;0,MIN(Kalkulacka!$C$15,E92),0)),0)</f>
        <v>0</v>
      </c>
      <c r="G92" s="17">
        <f t="shared" ca="1" si="3"/>
        <v>25.181201665864165</v>
      </c>
    </row>
    <row r="93" spans="1:7" x14ac:dyDescent="0.25">
      <c r="A93">
        <f t="shared" si="2"/>
        <v>80</v>
      </c>
      <c r="B93" s="16">
        <f ca="1">IF(A93&gt;12*Kalkulacka!$D$7,IF(A93&lt;=12*(Kalkulacka!$D$7+Kalkulacka!$B$7),Kalkulacka!$C$15,IF(E93&gt;0,MIN(Kalkulacka!$C$15,E93),0)),0)</f>
        <v>15.658978526812872</v>
      </c>
      <c r="C93" s="12">
        <f ca="1">-PV(Kalkulacka!$I$4/12,$A93,0,B93)</f>
        <v>12.823687470977822</v>
      </c>
      <c r="D93" s="17">
        <f ca="1">IF(A93&gt;12*Kalkulacka!$D$7,IF(OR(A93&lt;=12*(Kalkulacka!$D$7+Kalkulacka!$B$7),G92&gt;0),IF(MOD(A93,12)=0,Kalkulacka!$C$17+Kalkulacka!$C$19+Kalkulacka!$C$20,Kalkulacka!$C$17),0),0)</f>
        <v>1</v>
      </c>
      <c r="E93" s="17">
        <f ca="1">G92*(1+Kalkulacka!$C$11/12)+D93</f>
        <v>26.244154670028824</v>
      </c>
      <c r="F93" s="17">
        <f ca="1">IF(A93&gt;12*Kalkulacka!$D$7,IF(A93&lt;=12*(Kalkulacka!$D$7+Kalkulacka!$B$7),0,IF(E93&gt;0,MIN(Kalkulacka!$C$15,E93),0)),0)</f>
        <v>0</v>
      </c>
      <c r="G93" s="17">
        <f t="shared" ca="1" si="3"/>
        <v>26.244154670028824</v>
      </c>
    </row>
    <row r="94" spans="1:7" x14ac:dyDescent="0.25">
      <c r="A94">
        <f t="shared" si="2"/>
        <v>81</v>
      </c>
      <c r="B94" s="16">
        <f ca="1">IF(A94&gt;12*Kalkulacka!$D$7,IF(A94&lt;=12*(Kalkulacka!$D$7+Kalkulacka!$B$7),Kalkulacka!$C$15,IF(E94&gt;0,MIN(Kalkulacka!$C$15,E94),0)),0)</f>
        <v>15.658978526812872</v>
      </c>
      <c r="C94" s="12">
        <f ca="1">-PV(Kalkulacka!$I$4/12,$A94,0,B94)</f>
        <v>12.791708200476634</v>
      </c>
      <c r="D94" s="17">
        <f ca="1">IF(A94&gt;12*Kalkulacka!$D$7,IF(OR(A94&lt;=12*(Kalkulacka!$D$7+Kalkulacka!$B$7),G93&gt;0),IF(MOD(A94,12)=0,Kalkulacka!$C$17+Kalkulacka!$C$19+Kalkulacka!$C$20,Kalkulacka!$C$17),0),0)</f>
        <v>1</v>
      </c>
      <c r="E94" s="17">
        <f ca="1">G93*(1+Kalkulacka!$C$11/12)+D94</f>
        <v>27.309765056703895</v>
      </c>
      <c r="F94" s="17">
        <f ca="1">IF(A94&gt;12*Kalkulacka!$D$7,IF(A94&lt;=12*(Kalkulacka!$D$7+Kalkulacka!$B$7),0,IF(E94&gt;0,MIN(Kalkulacka!$C$15,E94),0)),0)</f>
        <v>0</v>
      </c>
      <c r="G94" s="17">
        <f t="shared" ca="1" si="3"/>
        <v>27.309765056703895</v>
      </c>
    </row>
    <row r="95" spans="1:7" x14ac:dyDescent="0.25">
      <c r="A95">
        <f t="shared" si="2"/>
        <v>82</v>
      </c>
      <c r="B95" s="16">
        <f ca="1">IF(A95&gt;12*Kalkulacka!$D$7,IF(A95&lt;=12*(Kalkulacka!$D$7+Kalkulacka!$B$7),Kalkulacka!$C$15,IF(E95&gt;0,MIN(Kalkulacka!$C$15,E95),0)),0)</f>
        <v>15.658978526812872</v>
      </c>
      <c r="C95" s="12">
        <f ca="1">-PV(Kalkulacka!$I$4/12,$A95,0,B95)</f>
        <v>12.759808678779681</v>
      </c>
      <c r="D95" s="17">
        <f ca="1">IF(A95&gt;12*Kalkulacka!$D$7,IF(OR(A95&lt;=12*(Kalkulacka!$D$7+Kalkulacka!$B$7),G94&gt;0),IF(MOD(A95,12)=0,Kalkulacka!$C$17+Kalkulacka!$C$19+Kalkulacka!$C$20,Kalkulacka!$C$17),0),0)</f>
        <v>1</v>
      </c>
      <c r="E95" s="17">
        <f ca="1">G94*(1+Kalkulacka!$C$11/12)+D95</f>
        <v>28.378039469345655</v>
      </c>
      <c r="F95" s="17">
        <f ca="1">IF(A95&gt;12*Kalkulacka!$D$7,IF(A95&lt;=12*(Kalkulacka!$D$7+Kalkulacka!$B$7),0,IF(E95&gt;0,MIN(Kalkulacka!$C$15,E95),0)),0)</f>
        <v>0</v>
      </c>
      <c r="G95" s="17">
        <f t="shared" ca="1" si="3"/>
        <v>28.378039469345655</v>
      </c>
    </row>
    <row r="96" spans="1:7" x14ac:dyDescent="0.25">
      <c r="A96">
        <f t="shared" si="2"/>
        <v>83</v>
      </c>
      <c r="B96" s="16">
        <f ca="1">IF(A96&gt;12*Kalkulacka!$D$7,IF(A96&lt;=12*(Kalkulacka!$D$7+Kalkulacka!$B$7),Kalkulacka!$C$15,IF(E96&gt;0,MIN(Kalkulacka!$C$15,E96),0)),0)</f>
        <v>15.658978526812872</v>
      </c>
      <c r="C96" s="12">
        <f ca="1">-PV(Kalkulacka!$I$4/12,$A96,0,B96)</f>
        <v>12.727988707012154</v>
      </c>
      <c r="D96" s="17">
        <f ca="1">IF(A96&gt;12*Kalkulacka!$D$7,IF(OR(A96&lt;=12*(Kalkulacka!$D$7+Kalkulacka!$B$7),G95&gt;0),IF(MOD(A96,12)=0,Kalkulacka!$C$17+Kalkulacka!$C$19+Kalkulacka!$C$20,Kalkulacka!$C$17),0),0)</f>
        <v>1</v>
      </c>
      <c r="E96" s="17">
        <f ca="1">G95*(1+Kalkulacka!$C$11/12)+D96</f>
        <v>29.448984568019018</v>
      </c>
      <c r="F96" s="17">
        <f ca="1">IF(A96&gt;12*Kalkulacka!$D$7,IF(A96&lt;=12*(Kalkulacka!$D$7+Kalkulacka!$B$7),0,IF(E96&gt;0,MIN(Kalkulacka!$C$15,E96),0)),0)</f>
        <v>0</v>
      </c>
      <c r="G96" s="17">
        <f t="shared" ca="1" si="3"/>
        <v>29.448984568019018</v>
      </c>
    </row>
    <row r="97" spans="1:7" x14ac:dyDescent="0.25">
      <c r="A97">
        <f t="shared" si="2"/>
        <v>84</v>
      </c>
      <c r="B97" s="16">
        <f ca="1">IF(A97&gt;12*Kalkulacka!$D$7,IF(A97&lt;=12*(Kalkulacka!$D$7+Kalkulacka!$B$7),Kalkulacka!$C$15,IF(E97&gt;0,MIN(Kalkulacka!$C$15,E97),0)),0)</f>
        <v>15.658978526812872</v>
      </c>
      <c r="C97" s="12">
        <f ca="1">-PV(Kalkulacka!$I$4/12,$A97,0,B97)</f>
        <v>12.696248086795165</v>
      </c>
      <c r="D97" s="17">
        <f ca="1">IF(A97&gt;12*Kalkulacka!$D$7,IF(OR(A97&lt;=12*(Kalkulacka!$D$7+Kalkulacka!$B$7),G96&gt;0),IF(MOD(A97,12)=0,Kalkulacka!$C$17+Kalkulacka!$C$19+Kalkulacka!$C$20,Kalkulacka!$C$17),0),0)</f>
        <v>6.6479999999999997</v>
      </c>
      <c r="E97" s="17">
        <f ca="1">G96*(1+Kalkulacka!$C$11/12)+D97</f>
        <v>36.170607029439068</v>
      </c>
      <c r="F97" s="17">
        <f ca="1">IF(A97&gt;12*Kalkulacka!$D$7,IF(A97&lt;=12*(Kalkulacka!$D$7+Kalkulacka!$B$7),0,IF(E97&gt;0,MIN(Kalkulacka!$C$15,E97),0)),0)</f>
        <v>0</v>
      </c>
      <c r="G97" s="17">
        <f t="shared" ca="1" si="3"/>
        <v>36.170607029439068</v>
      </c>
    </row>
    <row r="98" spans="1:7" x14ac:dyDescent="0.25">
      <c r="A98">
        <f t="shared" si="2"/>
        <v>85</v>
      </c>
      <c r="B98" s="16">
        <f ca="1">IF(A98&gt;12*Kalkulacka!$D$7,IF(A98&lt;=12*(Kalkulacka!$D$7+Kalkulacka!$B$7),Kalkulacka!$C$15,IF(E98&gt;0,MIN(Kalkulacka!$C$15,E98),0)),0)</f>
        <v>15.658978526812872</v>
      </c>
      <c r="C98" s="12">
        <f ca="1">-PV(Kalkulacka!$I$4/12,$A98,0,B98)</f>
        <v>12.664586620244554</v>
      </c>
      <c r="D98" s="17">
        <f ca="1">IF(A98&gt;12*Kalkulacka!$D$7,IF(OR(A98&lt;=12*(Kalkulacka!$D$7+Kalkulacka!$B$7),G97&gt;0),IF(MOD(A98,12)=0,Kalkulacka!$C$17+Kalkulacka!$C$19+Kalkulacka!$C$20,Kalkulacka!$C$17),0),0)</f>
        <v>1</v>
      </c>
      <c r="E98" s="17">
        <f ca="1">G97*(1+Kalkulacka!$C$11/12)+D98</f>
        <v>37.261033547012666</v>
      </c>
      <c r="F98" s="17">
        <f ca="1">IF(A98&gt;12*Kalkulacka!$D$7,IF(A98&lt;=12*(Kalkulacka!$D$7+Kalkulacka!$B$7),0,IF(E98&gt;0,MIN(Kalkulacka!$C$15,E98),0)),0)</f>
        <v>0</v>
      </c>
      <c r="G98" s="17">
        <f t="shared" ca="1" si="3"/>
        <v>37.261033547012666</v>
      </c>
    </row>
    <row r="99" spans="1:7" x14ac:dyDescent="0.25">
      <c r="A99">
        <f t="shared" si="2"/>
        <v>86</v>
      </c>
      <c r="B99" s="16">
        <f ca="1">IF(A99&gt;12*Kalkulacka!$D$7,IF(A99&lt;=12*(Kalkulacka!$D$7+Kalkulacka!$B$7),Kalkulacka!$C$15,IF(E99&gt;0,MIN(Kalkulacka!$C$15,E99),0)),0)</f>
        <v>15.658978526812872</v>
      </c>
      <c r="C99" s="12">
        <f ca="1">-PV(Kalkulacka!$I$4/12,$A99,0,B99)</f>
        <v>12.633004109969635</v>
      </c>
      <c r="D99" s="17">
        <f ca="1">IF(A99&gt;12*Kalkulacka!$D$7,IF(OR(A99&lt;=12*(Kalkulacka!$D$7+Kalkulacka!$B$7),G98&gt;0),IF(MOD(A99,12)=0,Kalkulacka!$C$17+Kalkulacka!$C$19+Kalkulacka!$C$20,Kalkulacka!$C$17),0),0)</f>
        <v>1</v>
      </c>
      <c r="E99" s="17">
        <f ca="1">G98*(1+Kalkulacka!$C$11/12)+D99</f>
        <v>38.354186130880194</v>
      </c>
      <c r="F99" s="17">
        <f ca="1">IF(A99&gt;12*Kalkulacka!$D$7,IF(A99&lt;=12*(Kalkulacka!$D$7+Kalkulacka!$B$7),0,IF(E99&gt;0,MIN(Kalkulacka!$C$15,E99),0)),0)</f>
        <v>0</v>
      </c>
      <c r="G99" s="17">
        <f t="shared" ca="1" si="3"/>
        <v>38.354186130880194</v>
      </c>
    </row>
    <row r="100" spans="1:7" x14ac:dyDescent="0.25">
      <c r="A100">
        <f t="shared" si="2"/>
        <v>87</v>
      </c>
      <c r="B100" s="16">
        <f ca="1">IF(A100&gt;12*Kalkulacka!$D$7,IF(A100&lt;=12*(Kalkulacka!$D$7+Kalkulacka!$B$7),Kalkulacka!$C$15,IF(E100&gt;0,MIN(Kalkulacka!$C$15,E100),0)),0)</f>
        <v>15.658978526812872</v>
      </c>
      <c r="C100" s="12">
        <f ca="1">-PV(Kalkulacka!$I$4/12,$A100,0,B100)</f>
        <v>12.601500359071954</v>
      </c>
      <c r="D100" s="17">
        <f ca="1">IF(A100&gt;12*Kalkulacka!$D$7,IF(OR(A100&lt;=12*(Kalkulacka!$D$7+Kalkulacka!$B$7),G99&gt;0),IF(MOD(A100,12)=0,Kalkulacka!$C$17+Kalkulacka!$C$19+Kalkulacka!$C$20,Kalkulacka!$C$17),0),0)</f>
        <v>1</v>
      </c>
      <c r="E100" s="17">
        <f ca="1">G99*(1+Kalkulacka!$C$11/12)+D100</f>
        <v>39.450071596207394</v>
      </c>
      <c r="F100" s="17">
        <f ca="1">IF(A100&gt;12*Kalkulacka!$D$7,IF(A100&lt;=12*(Kalkulacka!$D$7+Kalkulacka!$B$7),0,IF(E100&gt;0,MIN(Kalkulacka!$C$15,E100),0)),0)</f>
        <v>0</v>
      </c>
      <c r="G100" s="17">
        <f t="shared" ca="1" si="3"/>
        <v>39.450071596207394</v>
      </c>
    </row>
    <row r="101" spans="1:7" x14ac:dyDescent="0.25">
      <c r="A101">
        <f t="shared" si="2"/>
        <v>88</v>
      </c>
      <c r="B101" s="16">
        <f ca="1">IF(A101&gt;12*Kalkulacka!$D$7,IF(A101&lt;=12*(Kalkulacka!$D$7+Kalkulacka!$B$7),Kalkulacka!$C$15,IF(E101&gt;0,MIN(Kalkulacka!$C$15,E101),0)),0)</f>
        <v>15.658978526812872</v>
      </c>
      <c r="C101" s="12">
        <f ca="1">-PV(Kalkulacka!$I$4/12,$A101,0,B101)</f>
        <v>12.570075171144094</v>
      </c>
      <c r="D101" s="17">
        <f ca="1">IF(A101&gt;12*Kalkulacka!$D$7,IF(OR(A101&lt;=12*(Kalkulacka!$D$7+Kalkulacka!$B$7),G100&gt;0),IF(MOD(A101,12)=0,Kalkulacka!$C$17+Kalkulacka!$C$19+Kalkulacka!$C$20,Kalkulacka!$C$17),0),0)</f>
        <v>1</v>
      </c>
      <c r="E101" s="17">
        <f ca="1">G100*(1+Kalkulacka!$C$11/12)+D101</f>
        <v>40.548696775197911</v>
      </c>
      <c r="F101" s="17">
        <f ca="1">IF(A101&gt;12*Kalkulacka!$D$7,IF(A101&lt;=12*(Kalkulacka!$D$7+Kalkulacka!$B$7),0,IF(E101&gt;0,MIN(Kalkulacka!$C$15,E101),0)),0)</f>
        <v>0</v>
      </c>
      <c r="G101" s="17">
        <f t="shared" ca="1" si="3"/>
        <v>40.548696775197911</v>
      </c>
    </row>
    <row r="102" spans="1:7" x14ac:dyDescent="0.25">
      <c r="A102">
        <f t="shared" si="2"/>
        <v>89</v>
      </c>
      <c r="B102" s="16">
        <f ca="1">IF(A102&gt;12*Kalkulacka!$D$7,IF(A102&lt;=12*(Kalkulacka!$D$7+Kalkulacka!$B$7),Kalkulacka!$C$15,IF(E102&gt;0,MIN(Kalkulacka!$C$15,E102),0)),0)</f>
        <v>15.658978526812872</v>
      </c>
      <c r="C102" s="12">
        <f ca="1">-PV(Kalkulacka!$I$4/12,$A102,0,B102)</f>
        <v>12.538728350268421</v>
      </c>
      <c r="D102" s="17">
        <f ca="1">IF(A102&gt;12*Kalkulacka!$D$7,IF(OR(A102&lt;=12*(Kalkulacka!$D$7+Kalkulacka!$B$7),G101&gt;0),IF(MOD(A102,12)=0,Kalkulacka!$C$17+Kalkulacka!$C$19+Kalkulacka!$C$20,Kalkulacka!$C$17),0),0)</f>
        <v>1</v>
      </c>
      <c r="E102" s="17">
        <f ca="1">G101*(1+Kalkulacka!$C$11/12)+D102</f>
        <v>41.650068517135907</v>
      </c>
      <c r="F102" s="17">
        <f ca="1">IF(A102&gt;12*Kalkulacka!$D$7,IF(A102&lt;=12*(Kalkulacka!$D$7+Kalkulacka!$B$7),0,IF(E102&gt;0,MIN(Kalkulacka!$C$15,E102),0)),0)</f>
        <v>0</v>
      </c>
      <c r="G102" s="17">
        <f t="shared" ca="1" si="3"/>
        <v>41.650068517135907</v>
      </c>
    </row>
    <row r="103" spans="1:7" x14ac:dyDescent="0.25">
      <c r="A103">
        <f t="shared" si="2"/>
        <v>90</v>
      </c>
      <c r="B103" s="16">
        <f ca="1">IF(A103&gt;12*Kalkulacka!$D$7,IF(A103&lt;=12*(Kalkulacka!$D$7+Kalkulacka!$B$7),Kalkulacka!$C$15,IF(E103&gt;0,MIN(Kalkulacka!$C$15,E103),0)),0)</f>
        <v>15.658978526812872</v>
      </c>
      <c r="C103" s="12">
        <f ca="1">-PV(Kalkulacka!$I$4/12,$A103,0,B103)</f>
        <v>12.507459701015881</v>
      </c>
      <c r="D103" s="17">
        <f ca="1">IF(A103&gt;12*Kalkulacka!$D$7,IF(OR(A103&lt;=12*(Kalkulacka!$D$7+Kalkulacka!$B$7),G102&gt;0),IF(MOD(A103,12)=0,Kalkulacka!$C$17+Kalkulacka!$C$19+Kalkulacka!$C$20,Kalkulacka!$C$17),0),0)</f>
        <v>1</v>
      </c>
      <c r="E103" s="17">
        <f ca="1">G102*(1+Kalkulacka!$C$11/12)+D103</f>
        <v>42.754193688428742</v>
      </c>
      <c r="F103" s="17">
        <f ca="1">IF(A103&gt;12*Kalkulacka!$D$7,IF(A103&lt;=12*(Kalkulacka!$D$7+Kalkulacka!$B$7),0,IF(E103&gt;0,MIN(Kalkulacka!$C$15,E103),0)),0)</f>
        <v>0</v>
      </c>
      <c r="G103" s="17">
        <f t="shared" ca="1" si="3"/>
        <v>42.754193688428742</v>
      </c>
    </row>
    <row r="104" spans="1:7" x14ac:dyDescent="0.25">
      <c r="A104">
        <f t="shared" si="2"/>
        <v>91</v>
      </c>
      <c r="B104" s="16">
        <f ca="1">IF(A104&gt;12*Kalkulacka!$D$7,IF(A104&lt;=12*(Kalkulacka!$D$7+Kalkulacka!$B$7),Kalkulacka!$C$15,IF(E104&gt;0,MIN(Kalkulacka!$C$15,E104),0)),0)</f>
        <v>15.658978526812872</v>
      </c>
      <c r="C104" s="12">
        <f ca="1">-PV(Kalkulacka!$I$4/12,$A104,0,B104)</f>
        <v>12.476269028444772</v>
      </c>
      <c r="D104" s="17">
        <f ca="1">IF(A104&gt;12*Kalkulacka!$D$7,IF(OR(A104&lt;=12*(Kalkulacka!$D$7+Kalkulacka!$B$7),G103&gt;0),IF(MOD(A104,12)=0,Kalkulacka!$C$17+Kalkulacka!$C$19+Kalkulacka!$C$20,Kalkulacka!$C$17),0),0)</f>
        <v>1</v>
      </c>
      <c r="E104" s="17">
        <f ca="1">G103*(1+Kalkulacka!$C$11/12)+D104</f>
        <v>43.861079172649809</v>
      </c>
      <c r="F104" s="17">
        <f ca="1">IF(A104&gt;12*Kalkulacka!$D$7,IF(A104&lt;=12*(Kalkulacka!$D$7+Kalkulacka!$B$7),0,IF(E104&gt;0,MIN(Kalkulacka!$C$15,E104),0)),0)</f>
        <v>0</v>
      </c>
      <c r="G104" s="17">
        <f t="shared" ca="1" si="3"/>
        <v>43.861079172649809</v>
      </c>
    </row>
    <row r="105" spans="1:7" x14ac:dyDescent="0.25">
      <c r="A105">
        <f t="shared" si="2"/>
        <v>92</v>
      </c>
      <c r="B105" s="16">
        <f ca="1">IF(A105&gt;12*Kalkulacka!$D$7,IF(A105&lt;=12*(Kalkulacka!$D$7+Kalkulacka!$B$7),Kalkulacka!$C$15,IF(E105&gt;0,MIN(Kalkulacka!$C$15,E105),0)),0)</f>
        <v>15.658978526812872</v>
      </c>
      <c r="C105" s="12">
        <f ca="1">-PV(Kalkulacka!$I$4/12,$A105,0,B105)</f>
        <v>12.445156138099524</v>
      </c>
      <c r="D105" s="17">
        <f ca="1">IF(A105&gt;12*Kalkulacka!$D$7,IF(OR(A105&lt;=12*(Kalkulacka!$D$7+Kalkulacka!$B$7),G104&gt;0),IF(MOD(A105,12)=0,Kalkulacka!$C$17+Kalkulacka!$C$19+Kalkulacka!$C$20,Kalkulacka!$C$17),0),0)</f>
        <v>1</v>
      </c>
      <c r="E105" s="17">
        <f ca="1">G104*(1+Kalkulacka!$C$11/12)+D105</f>
        <v>44.970731870581432</v>
      </c>
      <c r="F105" s="17">
        <f ca="1">IF(A105&gt;12*Kalkulacka!$D$7,IF(A105&lt;=12*(Kalkulacka!$D$7+Kalkulacka!$B$7),0,IF(E105&gt;0,MIN(Kalkulacka!$C$15,E105),0)),0)</f>
        <v>0</v>
      </c>
      <c r="G105" s="17">
        <f t="shared" ca="1" si="3"/>
        <v>44.970731870581432</v>
      </c>
    </row>
    <row r="106" spans="1:7" x14ac:dyDescent="0.25">
      <c r="A106">
        <f t="shared" si="2"/>
        <v>93</v>
      </c>
      <c r="B106" s="16">
        <f ca="1">IF(A106&gt;12*Kalkulacka!$D$7,IF(A106&lt;=12*(Kalkulacka!$D$7+Kalkulacka!$B$7),Kalkulacka!$C$15,IF(E106&gt;0,MIN(Kalkulacka!$C$15,E106),0)),0)</f>
        <v>15.658978526812872</v>
      </c>
      <c r="C106" s="12">
        <f ca="1">-PV(Kalkulacka!$I$4/12,$A106,0,B106)</f>
        <v>12.414120836009497</v>
      </c>
      <c r="D106" s="17">
        <f ca="1">IF(A106&gt;12*Kalkulacka!$D$7,IF(OR(A106&lt;=12*(Kalkulacka!$D$7+Kalkulacka!$B$7),G105&gt;0),IF(MOD(A106,12)=0,Kalkulacka!$C$17+Kalkulacka!$C$19+Kalkulacka!$C$20,Kalkulacka!$C$17),0),0)</f>
        <v>1</v>
      </c>
      <c r="E106" s="17">
        <f ca="1">G105*(1+Kalkulacka!$C$11/12)+D106</f>
        <v>46.083158700257883</v>
      </c>
      <c r="F106" s="17">
        <f ca="1">IF(A106&gt;12*Kalkulacka!$D$7,IF(A106&lt;=12*(Kalkulacka!$D$7+Kalkulacka!$B$7),0,IF(E106&gt;0,MIN(Kalkulacka!$C$15,E106),0)),0)</f>
        <v>0</v>
      </c>
      <c r="G106" s="17">
        <f t="shared" ca="1" si="3"/>
        <v>46.083158700257883</v>
      </c>
    </row>
    <row r="107" spans="1:7" x14ac:dyDescent="0.25">
      <c r="A107">
        <f t="shared" si="2"/>
        <v>94</v>
      </c>
      <c r="B107" s="16">
        <f ca="1">IF(A107&gt;12*Kalkulacka!$D$7,IF(A107&lt;=12*(Kalkulacka!$D$7+Kalkulacka!$B$7),Kalkulacka!$C$15,IF(E107&gt;0,MIN(Kalkulacka!$C$15,E107),0)),0)</f>
        <v>15.658978526812872</v>
      </c>
      <c r="C107" s="12">
        <f ca="1">-PV(Kalkulacka!$I$4/12,$A107,0,B107)</f>
        <v>12.383162928687781</v>
      </c>
      <c r="D107" s="17">
        <f ca="1">IF(A107&gt;12*Kalkulacka!$D$7,IF(OR(A107&lt;=12*(Kalkulacka!$D$7+Kalkulacka!$B$7),G106&gt;0),IF(MOD(A107,12)=0,Kalkulacka!$C$17+Kalkulacka!$C$19+Kalkulacka!$C$20,Kalkulacka!$C$17),0),0)</f>
        <v>1</v>
      </c>
      <c r="E107" s="17">
        <f ca="1">G106*(1+Kalkulacka!$C$11/12)+D107</f>
        <v>47.198366597008523</v>
      </c>
      <c r="F107" s="17">
        <f ca="1">IF(A107&gt;12*Kalkulacka!$D$7,IF(A107&lt;=12*(Kalkulacka!$D$7+Kalkulacka!$B$7),0,IF(E107&gt;0,MIN(Kalkulacka!$C$15,E107),0)),0)</f>
        <v>0</v>
      </c>
      <c r="G107" s="17">
        <f t="shared" ca="1" si="3"/>
        <v>47.198366597008523</v>
      </c>
    </row>
    <row r="108" spans="1:7" x14ac:dyDescent="0.25">
      <c r="A108">
        <f t="shared" si="2"/>
        <v>95</v>
      </c>
      <c r="B108" s="16">
        <f ca="1">IF(A108&gt;12*Kalkulacka!$D$7,IF(A108&lt;=12*(Kalkulacka!$D$7+Kalkulacka!$B$7),Kalkulacka!$C$15,IF(E108&gt;0,MIN(Kalkulacka!$C$15,E108),0)),0)</f>
        <v>15.658978526812872</v>
      </c>
      <c r="C108" s="12">
        <f ca="1">-PV(Kalkulacka!$I$4/12,$A108,0,B108)</f>
        <v>12.352282223129958</v>
      </c>
      <c r="D108" s="17">
        <f ca="1">IF(A108&gt;12*Kalkulacka!$D$7,IF(OR(A108&lt;=12*(Kalkulacka!$D$7+Kalkulacka!$B$7),G107&gt;0),IF(MOD(A108,12)=0,Kalkulacka!$C$17+Kalkulacka!$C$19+Kalkulacka!$C$20,Kalkulacka!$C$17),0),0)</f>
        <v>1</v>
      </c>
      <c r="E108" s="17">
        <f ca="1">G107*(1+Kalkulacka!$C$11/12)+D108</f>
        <v>48.316362513501041</v>
      </c>
      <c r="F108" s="17">
        <f ca="1">IF(A108&gt;12*Kalkulacka!$D$7,IF(A108&lt;=12*(Kalkulacka!$D$7+Kalkulacka!$B$7),0,IF(E108&gt;0,MIN(Kalkulacka!$C$15,E108),0)),0)</f>
        <v>0</v>
      </c>
      <c r="G108" s="17">
        <f t="shared" ca="1" si="3"/>
        <v>48.316362513501041</v>
      </c>
    </row>
    <row r="109" spans="1:7" x14ac:dyDescent="0.25">
      <c r="A109">
        <f t="shared" si="2"/>
        <v>96</v>
      </c>
      <c r="B109" s="16">
        <f ca="1">IF(A109&gt;12*Kalkulacka!$D$7,IF(A109&lt;=12*(Kalkulacka!$D$7+Kalkulacka!$B$7),Kalkulacka!$C$15,IF(E109&gt;0,MIN(Kalkulacka!$C$15,E109),0)),0)</f>
        <v>15.658978526812872</v>
      </c>
      <c r="C109" s="12">
        <f ca="1">-PV(Kalkulacka!$I$4/12,$A109,0,B109)</f>
        <v>12.321478526812925</v>
      </c>
      <c r="D109" s="17">
        <f ca="1">IF(A109&gt;12*Kalkulacka!$D$7,IF(OR(A109&lt;=12*(Kalkulacka!$D$7+Kalkulacka!$B$7),G108&gt;0),IF(MOD(A109,12)=0,Kalkulacka!$C$17+Kalkulacka!$C$19+Kalkulacka!$C$20,Kalkulacka!$C$17),0),0)</f>
        <v>6.6479999999999997</v>
      </c>
      <c r="E109" s="17">
        <f ca="1">G108*(1+Kalkulacka!$C$11/12)+D109</f>
        <v>55.085153419784788</v>
      </c>
      <c r="F109" s="17">
        <f ca="1">IF(A109&gt;12*Kalkulacka!$D$7,IF(A109&lt;=12*(Kalkulacka!$D$7+Kalkulacka!$B$7),0,IF(E109&gt;0,MIN(Kalkulacka!$C$15,E109),0)),0)</f>
        <v>0</v>
      </c>
      <c r="G109" s="17">
        <f t="shared" ca="1" si="3"/>
        <v>55.085153419784788</v>
      </c>
    </row>
    <row r="110" spans="1:7" x14ac:dyDescent="0.25">
      <c r="A110">
        <f t="shared" si="2"/>
        <v>97</v>
      </c>
      <c r="B110" s="16">
        <f ca="1">IF(A110&gt;12*Kalkulacka!$D$7,IF(A110&lt;=12*(Kalkulacka!$D$7+Kalkulacka!$B$7),Kalkulacka!$C$15,IF(E110&gt;0,MIN(Kalkulacka!$C$15,E110),0)),0)</f>
        <v>15.658978526812872</v>
      </c>
      <c r="C110" s="12">
        <f ca="1">-PV(Kalkulacka!$I$4/12,$A110,0,B110)</f>
        <v>12.290751647693689</v>
      </c>
      <c r="D110" s="17">
        <f ca="1">IF(A110&gt;12*Kalkulacka!$D$7,IF(OR(A110&lt;=12*(Kalkulacka!$D$7+Kalkulacka!$B$7),G109&gt;0),IF(MOD(A110,12)=0,Kalkulacka!$C$17+Kalkulacka!$C$19+Kalkulacka!$C$20,Kalkulacka!$C$17),0),0)</f>
        <v>1</v>
      </c>
      <c r="E110" s="17">
        <f ca="1">G109*(1+Kalkulacka!$C$11/12)+D110</f>
        <v>56.22286630333425</v>
      </c>
      <c r="F110" s="17">
        <f ca="1">IF(A110&gt;12*Kalkulacka!$D$7,IF(A110&lt;=12*(Kalkulacka!$D$7+Kalkulacka!$B$7),0,IF(E110&gt;0,MIN(Kalkulacka!$C$15,E110),0)),0)</f>
        <v>0</v>
      </c>
      <c r="G110" s="17">
        <f t="shared" ca="1" si="3"/>
        <v>56.22286630333425</v>
      </c>
    </row>
    <row r="111" spans="1:7" x14ac:dyDescent="0.25">
      <c r="A111">
        <f t="shared" si="2"/>
        <v>98</v>
      </c>
      <c r="B111" s="16">
        <f ca="1">IF(A111&gt;12*Kalkulacka!$D$7,IF(A111&lt;=12*(Kalkulacka!$D$7+Kalkulacka!$B$7),Kalkulacka!$C$15,IF(E111&gt;0,MIN(Kalkulacka!$C$15,E111),0)),0)</f>
        <v>15.658978526812872</v>
      </c>
      <c r="C111" s="12">
        <f ca="1">-PV(Kalkulacka!$I$4/12,$A111,0,B111)</f>
        <v>12.260101394208172</v>
      </c>
      <c r="D111" s="17">
        <f ca="1">IF(A111&gt;12*Kalkulacka!$D$7,IF(OR(A111&lt;=12*(Kalkulacka!$D$7+Kalkulacka!$B$7),G110&gt;0),IF(MOD(A111,12)=0,Kalkulacka!$C$17+Kalkulacka!$C$19+Kalkulacka!$C$20,Kalkulacka!$C$17),0),0)</f>
        <v>1</v>
      </c>
      <c r="E111" s="17">
        <f ca="1">G110*(1+Kalkulacka!$C$11/12)+D111</f>
        <v>57.363423469092581</v>
      </c>
      <c r="F111" s="17">
        <f ca="1">IF(A111&gt;12*Kalkulacka!$D$7,IF(A111&lt;=12*(Kalkulacka!$D$7+Kalkulacka!$B$7),0,IF(E111&gt;0,MIN(Kalkulacka!$C$15,E111),0)),0)</f>
        <v>0</v>
      </c>
      <c r="G111" s="17">
        <f t="shared" ca="1" si="3"/>
        <v>57.363423469092581</v>
      </c>
    </row>
    <row r="112" spans="1:7" x14ac:dyDescent="0.25">
      <c r="A112">
        <f t="shared" si="2"/>
        <v>99</v>
      </c>
      <c r="B112" s="16">
        <f ca="1">IF(A112&gt;12*Kalkulacka!$D$7,IF(A112&lt;=12*(Kalkulacka!$D$7+Kalkulacka!$B$7),Kalkulacka!$C$15,IF(E112&gt;0,MIN(Kalkulacka!$C$15,E112),0)),0)</f>
        <v>15.658978526812872</v>
      </c>
      <c r="C112" s="12">
        <f ca="1">-PV(Kalkulacka!$I$4/12,$A112,0,B112)</f>
        <v>12.229527575269998</v>
      </c>
      <c r="D112" s="17">
        <f ca="1">IF(A112&gt;12*Kalkulacka!$D$7,IF(OR(A112&lt;=12*(Kalkulacka!$D$7+Kalkulacka!$B$7),G111&gt;0),IF(MOD(A112,12)=0,Kalkulacka!$C$17+Kalkulacka!$C$19+Kalkulacka!$C$20,Kalkulacka!$C$17),0),0)</f>
        <v>1</v>
      </c>
      <c r="E112" s="17">
        <f ca="1">G111*(1+Kalkulacka!$C$11/12)+D112</f>
        <v>58.506832027765306</v>
      </c>
      <c r="F112" s="17">
        <f ca="1">IF(A112&gt;12*Kalkulacka!$D$7,IF(A112&lt;=12*(Kalkulacka!$D$7+Kalkulacka!$B$7),0,IF(E112&gt;0,MIN(Kalkulacka!$C$15,E112),0)),0)</f>
        <v>0</v>
      </c>
      <c r="G112" s="17">
        <f t="shared" ca="1" si="3"/>
        <v>58.506832027765306</v>
      </c>
    </row>
    <row r="113" spans="1:7" x14ac:dyDescent="0.25">
      <c r="A113">
        <f t="shared" si="2"/>
        <v>100</v>
      </c>
      <c r="B113" s="16">
        <f ca="1">IF(A113&gt;12*Kalkulacka!$D$7,IF(A113&lt;=12*(Kalkulacka!$D$7+Kalkulacka!$B$7),Kalkulacka!$C$15,IF(E113&gt;0,MIN(Kalkulacka!$C$15,E113),0)),0)</f>
        <v>15.658978526812872</v>
      </c>
      <c r="C113" s="12">
        <f ca="1">-PV(Kalkulacka!$I$4/12,$A113,0,B113)</f>
        <v>12.199030000269323</v>
      </c>
      <c r="D113" s="17">
        <f ca="1">IF(A113&gt;12*Kalkulacka!$D$7,IF(OR(A113&lt;=12*(Kalkulacka!$D$7+Kalkulacka!$B$7),G112&gt;0),IF(MOD(A113,12)=0,Kalkulacka!$C$17+Kalkulacka!$C$19+Kalkulacka!$C$20,Kalkulacka!$C$17),0),0)</f>
        <v>1</v>
      </c>
      <c r="E113" s="17">
        <f ca="1">G112*(1+Kalkulacka!$C$11/12)+D113</f>
        <v>59.653099107834713</v>
      </c>
      <c r="F113" s="17">
        <f ca="1">IF(A113&gt;12*Kalkulacka!$D$7,IF(A113&lt;=12*(Kalkulacka!$D$7+Kalkulacka!$B$7),0,IF(E113&gt;0,MIN(Kalkulacka!$C$15,E113),0)),0)</f>
        <v>0</v>
      </c>
      <c r="G113" s="17">
        <f t="shared" ca="1" si="3"/>
        <v>59.653099107834713</v>
      </c>
    </row>
    <row r="114" spans="1:7" x14ac:dyDescent="0.25">
      <c r="A114">
        <f t="shared" si="2"/>
        <v>101</v>
      </c>
      <c r="B114" s="16">
        <f ca="1">IF(A114&gt;12*Kalkulacka!$D$7,IF(A114&lt;=12*(Kalkulacka!$D$7+Kalkulacka!$B$7),Kalkulacka!$C$15,IF(E114&gt;0,MIN(Kalkulacka!$C$15,E114),0)),0)</f>
        <v>15.658978526812872</v>
      </c>
      <c r="C114" s="12">
        <f ca="1">-PV(Kalkulacka!$I$4/12,$A114,0,B114)</f>
        <v>12.168608479071644</v>
      </c>
      <c r="D114" s="17">
        <f ca="1">IF(A114&gt;12*Kalkulacka!$D$7,IF(OR(A114&lt;=12*(Kalkulacka!$D$7+Kalkulacka!$B$7),G113&gt;0),IF(MOD(A114,12)=0,Kalkulacka!$C$17+Kalkulacka!$C$19+Kalkulacka!$C$20,Kalkulacka!$C$17),0),0)</f>
        <v>1</v>
      </c>
      <c r="E114" s="17">
        <f ca="1">G113*(1+Kalkulacka!$C$11/12)+D114</f>
        <v>60.802231855604298</v>
      </c>
      <c r="F114" s="17">
        <f ca="1">IF(A114&gt;12*Kalkulacka!$D$7,IF(A114&lt;=12*(Kalkulacka!$D$7+Kalkulacka!$B$7),0,IF(E114&gt;0,MIN(Kalkulacka!$C$15,E114),0)),0)</f>
        <v>0</v>
      </c>
      <c r="G114" s="17">
        <f t="shared" ca="1" si="3"/>
        <v>60.802231855604298</v>
      </c>
    </row>
    <row r="115" spans="1:7" x14ac:dyDescent="0.25">
      <c r="A115">
        <f t="shared" si="2"/>
        <v>102</v>
      </c>
      <c r="B115" s="16">
        <f ca="1">IF(A115&gt;12*Kalkulacka!$D$7,IF(A115&lt;=12*(Kalkulacka!$D$7+Kalkulacka!$B$7),Kalkulacka!$C$15,IF(E115&gt;0,MIN(Kalkulacka!$C$15,E115),0)),0)</f>
        <v>15.658978526812872</v>
      </c>
      <c r="C115" s="12">
        <f ca="1">-PV(Kalkulacka!$I$4/12,$A115,0,B115)</f>
        <v>12.138262822016607</v>
      </c>
      <c r="D115" s="17">
        <f ca="1">IF(A115&gt;12*Kalkulacka!$D$7,IF(OR(A115&lt;=12*(Kalkulacka!$D$7+Kalkulacka!$B$7),G114&gt;0),IF(MOD(A115,12)=0,Kalkulacka!$C$17+Kalkulacka!$C$19+Kalkulacka!$C$20,Kalkulacka!$C$17),0),0)</f>
        <v>1</v>
      </c>
      <c r="E115" s="17">
        <f ca="1">G114*(1+Kalkulacka!$C$11/12)+D115</f>
        <v>61.954237435243307</v>
      </c>
      <c r="F115" s="17">
        <f ca="1">IF(A115&gt;12*Kalkulacka!$D$7,IF(A115&lt;=12*(Kalkulacka!$D$7+Kalkulacka!$B$7),0,IF(E115&gt;0,MIN(Kalkulacka!$C$15,E115),0)),0)</f>
        <v>0</v>
      </c>
      <c r="G115" s="17">
        <f t="shared" ca="1" si="3"/>
        <v>61.954237435243307</v>
      </c>
    </row>
    <row r="116" spans="1:7" x14ac:dyDescent="0.25">
      <c r="A116">
        <f t="shared" si="2"/>
        <v>103</v>
      </c>
      <c r="B116" s="16">
        <f ca="1">IF(A116&gt;12*Kalkulacka!$D$7,IF(A116&lt;=12*(Kalkulacka!$D$7+Kalkulacka!$B$7),Kalkulacka!$C$15,IF(E116&gt;0,MIN(Kalkulacka!$C$15,E116),0)),0)</f>
        <v>15.658978526812872</v>
      </c>
      <c r="C116" s="12">
        <f ca="1">-PV(Kalkulacka!$I$4/12,$A116,0,B116)</f>
        <v>12.107992839916813</v>
      </c>
      <c r="D116" s="17">
        <f ca="1">IF(A116&gt;12*Kalkulacka!$D$7,IF(OR(A116&lt;=12*(Kalkulacka!$D$7+Kalkulacka!$B$7),G115&gt;0),IF(MOD(A116,12)=0,Kalkulacka!$C$17+Kalkulacka!$C$19+Kalkulacka!$C$20,Kalkulacka!$C$17),0),0)</f>
        <v>1</v>
      </c>
      <c r="E116" s="17">
        <f ca="1">G115*(1+Kalkulacka!$C$11/12)+D116</f>
        <v>63.109123028831412</v>
      </c>
      <c r="F116" s="17">
        <f ca="1">IF(A116&gt;12*Kalkulacka!$D$7,IF(A116&lt;=12*(Kalkulacka!$D$7+Kalkulacka!$B$7),0,IF(E116&gt;0,MIN(Kalkulacka!$C$15,E116),0)),0)</f>
        <v>0</v>
      </c>
      <c r="G116" s="17">
        <f t="shared" ca="1" si="3"/>
        <v>63.109123028831412</v>
      </c>
    </row>
    <row r="117" spans="1:7" x14ac:dyDescent="0.25">
      <c r="A117">
        <f t="shared" si="2"/>
        <v>104</v>
      </c>
      <c r="B117" s="16">
        <f ca="1">IF(A117&gt;12*Kalkulacka!$D$7,IF(A117&lt;=12*(Kalkulacka!$D$7+Kalkulacka!$B$7),Kalkulacka!$C$15,IF(E117&gt;0,MIN(Kalkulacka!$C$15,E117),0)),0)</f>
        <v>15.658978526812872</v>
      </c>
      <c r="C117" s="12">
        <f ca="1">-PV(Kalkulacka!$I$4/12,$A117,0,B117)</f>
        <v>12.077798344056671</v>
      </c>
      <c r="D117" s="17">
        <f ca="1">IF(A117&gt;12*Kalkulacka!$D$7,IF(OR(A117&lt;=12*(Kalkulacka!$D$7+Kalkulacka!$B$7),G116&gt;0),IF(MOD(A117,12)=0,Kalkulacka!$C$17+Kalkulacka!$C$19+Kalkulacka!$C$20,Kalkulacka!$C$17),0),0)</f>
        <v>1</v>
      </c>
      <c r="E117" s="17">
        <f ca="1">G116*(1+Kalkulacka!$C$11/12)+D117</f>
        <v>64.266895836403478</v>
      </c>
      <c r="F117" s="17">
        <f ca="1">IF(A117&gt;12*Kalkulacka!$D$7,IF(A117&lt;=12*(Kalkulacka!$D$7+Kalkulacka!$B$7),0,IF(E117&gt;0,MIN(Kalkulacka!$C$15,E117),0)),0)</f>
        <v>0</v>
      </c>
      <c r="G117" s="17">
        <f t="shared" ca="1" si="3"/>
        <v>64.266895836403478</v>
      </c>
    </row>
    <row r="118" spans="1:7" x14ac:dyDescent="0.25">
      <c r="A118">
        <f t="shared" si="2"/>
        <v>105</v>
      </c>
      <c r="B118" s="16">
        <f ca="1">IF(A118&gt;12*Kalkulacka!$D$7,IF(A118&lt;=12*(Kalkulacka!$D$7+Kalkulacka!$B$7),Kalkulacka!$C$15,IF(E118&gt;0,MIN(Kalkulacka!$C$15,E118),0)),0)</f>
        <v>15.658978526812872</v>
      </c>
      <c r="C118" s="12">
        <f ca="1">-PV(Kalkulacka!$I$4/12,$A118,0,B118)</f>
        <v>12.047679146191195</v>
      </c>
      <c r="D118" s="17">
        <f ca="1">IF(A118&gt;12*Kalkulacka!$D$7,IF(OR(A118&lt;=12*(Kalkulacka!$D$7+Kalkulacka!$B$7),G117&gt;0),IF(MOD(A118,12)=0,Kalkulacka!$C$17+Kalkulacka!$C$19+Kalkulacka!$C$20,Kalkulacka!$C$17),0),0)</f>
        <v>1</v>
      </c>
      <c r="E118" s="17">
        <f ca="1">G117*(1+Kalkulacka!$C$11/12)+D118</f>
        <v>65.427563075994485</v>
      </c>
      <c r="F118" s="17">
        <f ca="1">IF(A118&gt;12*Kalkulacka!$D$7,IF(A118&lt;=12*(Kalkulacka!$D$7+Kalkulacka!$B$7),0,IF(E118&gt;0,MIN(Kalkulacka!$C$15,E118),0)),0)</f>
        <v>0</v>
      </c>
      <c r="G118" s="17">
        <f t="shared" ca="1" si="3"/>
        <v>65.427563075994485</v>
      </c>
    </row>
    <row r="119" spans="1:7" x14ac:dyDescent="0.25">
      <c r="A119">
        <f t="shared" si="2"/>
        <v>106</v>
      </c>
      <c r="B119" s="16">
        <f ca="1">IF(A119&gt;12*Kalkulacka!$D$7,IF(A119&lt;=12*(Kalkulacka!$D$7+Kalkulacka!$B$7),Kalkulacka!$C$15,IF(E119&gt;0,MIN(Kalkulacka!$C$15,E119),0)),0)</f>
        <v>15.658978526812872</v>
      </c>
      <c r="C119" s="12">
        <f ca="1">-PV(Kalkulacka!$I$4/12,$A119,0,B119)</f>
        <v>12.017635058544833</v>
      </c>
      <c r="D119" s="17">
        <f ca="1">IF(A119&gt;12*Kalkulacka!$D$7,IF(OR(A119&lt;=12*(Kalkulacka!$D$7+Kalkulacka!$B$7),G118&gt;0),IF(MOD(A119,12)=0,Kalkulacka!$C$17+Kalkulacka!$C$19+Kalkulacka!$C$20,Kalkulacka!$C$17),0),0)</f>
        <v>1</v>
      </c>
      <c r="E119" s="17">
        <f ca="1">G118*(1+Kalkulacka!$C$11/12)+D119</f>
        <v>66.591131983684463</v>
      </c>
      <c r="F119" s="17">
        <f ca="1">IF(A119&gt;12*Kalkulacka!$D$7,IF(A119&lt;=12*(Kalkulacka!$D$7+Kalkulacka!$B$7),0,IF(E119&gt;0,MIN(Kalkulacka!$C$15,E119),0)),0)</f>
        <v>0</v>
      </c>
      <c r="G119" s="17">
        <f t="shared" ca="1" si="3"/>
        <v>66.591131983684463</v>
      </c>
    </row>
    <row r="120" spans="1:7" x14ac:dyDescent="0.25">
      <c r="A120">
        <f t="shared" si="2"/>
        <v>107</v>
      </c>
      <c r="B120" s="16">
        <f ca="1">IF(A120&gt;12*Kalkulacka!$D$7,IF(A120&lt;=12*(Kalkulacka!$D$7+Kalkulacka!$B$7),Kalkulacka!$C$15,IF(E120&gt;0,MIN(Kalkulacka!$C$15,E120),0)),0)</f>
        <v>15.658978526812872</v>
      </c>
      <c r="C120" s="12">
        <f ca="1">-PV(Kalkulacka!$I$4/12,$A120,0,B120)</f>
        <v>11.987665893810309</v>
      </c>
      <c r="D120" s="17">
        <f ca="1">IF(A120&gt;12*Kalkulacka!$D$7,IF(OR(A120&lt;=12*(Kalkulacka!$D$7+Kalkulacka!$B$7),G119&gt;0),IF(MOD(A120,12)=0,Kalkulacka!$C$17+Kalkulacka!$C$19+Kalkulacka!$C$20,Kalkulacka!$C$17),0),0)</f>
        <v>1</v>
      </c>
      <c r="E120" s="17">
        <f ca="1">G119*(1+Kalkulacka!$C$11/12)+D120</f>
        <v>67.757609813643668</v>
      </c>
      <c r="F120" s="17">
        <f ca="1">IF(A120&gt;12*Kalkulacka!$D$7,IF(A120&lt;=12*(Kalkulacka!$D$7+Kalkulacka!$B$7),0,IF(E120&gt;0,MIN(Kalkulacka!$C$15,E120),0)),0)</f>
        <v>0</v>
      </c>
      <c r="G120" s="17">
        <f t="shared" ca="1" si="3"/>
        <v>67.757609813643668</v>
      </c>
    </row>
    <row r="121" spans="1:7" x14ac:dyDescent="0.25">
      <c r="A121">
        <f t="shared" si="2"/>
        <v>108</v>
      </c>
      <c r="B121" s="16">
        <f ca="1">IF(A121&gt;12*Kalkulacka!$D$7,IF(A121&lt;=12*(Kalkulacka!$D$7+Kalkulacka!$B$7),Kalkulacka!$C$15,IF(E121&gt;0,MIN(Kalkulacka!$C$15,E121),0)),0)</f>
        <v>15.658978526812872</v>
      </c>
      <c r="C121" s="12">
        <f ca="1">-PV(Kalkulacka!$I$4/12,$A121,0,B121)</f>
        <v>11.95777146514744</v>
      </c>
      <c r="D121" s="17">
        <f ca="1">IF(A121&gt;12*Kalkulacka!$D$7,IF(OR(A121&lt;=12*(Kalkulacka!$D$7+Kalkulacka!$B$7),G120&gt;0),IF(MOD(A121,12)=0,Kalkulacka!$C$17+Kalkulacka!$C$19+Kalkulacka!$C$20,Kalkulacka!$C$17),0),0)</f>
        <v>6.6479999999999997</v>
      </c>
      <c r="E121" s="17">
        <f ca="1">G120*(1+Kalkulacka!$C$11/12)+D121</f>
        <v>74.575003838177764</v>
      </c>
      <c r="F121" s="17">
        <f ca="1">IF(A121&gt;12*Kalkulacka!$D$7,IF(A121&lt;=12*(Kalkulacka!$D$7+Kalkulacka!$B$7),0,IF(E121&gt;0,MIN(Kalkulacka!$C$15,E121),0)),0)</f>
        <v>0</v>
      </c>
      <c r="G121" s="17">
        <f t="shared" ca="1" si="3"/>
        <v>74.575003838177764</v>
      </c>
    </row>
    <row r="122" spans="1:7" x14ac:dyDescent="0.25">
      <c r="A122">
        <f t="shared" si="2"/>
        <v>109</v>
      </c>
      <c r="B122" s="16">
        <f ca="1">IF(A122&gt;12*Kalkulacka!$D$7,IF(A122&lt;=12*(Kalkulacka!$D$7+Kalkulacka!$B$7),Kalkulacka!$C$15,IF(E122&gt;0,MIN(Kalkulacka!$C$15,E122),0)),0)</f>
        <v>15.658978526812872</v>
      </c>
      <c r="C122" s="12">
        <f ca="1">-PV(Kalkulacka!$I$4/12,$A122,0,B122)</f>
        <v>11.927951586181985</v>
      </c>
      <c r="D122" s="17">
        <f ca="1">IF(A122&gt;12*Kalkulacka!$D$7,IF(OR(A122&lt;=12*(Kalkulacka!$D$7+Kalkulacka!$B$7),G121&gt;0),IF(MOD(A122,12)=0,Kalkulacka!$C$17+Kalkulacka!$C$19+Kalkulacka!$C$20,Kalkulacka!$C$17),0),0)</f>
        <v>1</v>
      </c>
      <c r="E122" s="17">
        <f ca="1">G121*(1+Kalkulacka!$C$11/12)+D122</f>
        <v>75.7614413477732</v>
      </c>
      <c r="F122" s="17">
        <f ca="1">IF(A122&gt;12*Kalkulacka!$D$7,IF(A122&lt;=12*(Kalkulacka!$D$7+Kalkulacka!$B$7),0,IF(E122&gt;0,MIN(Kalkulacka!$C$15,E122),0)),0)</f>
        <v>0</v>
      </c>
      <c r="G122" s="17">
        <f t="shared" ca="1" si="3"/>
        <v>75.7614413477732</v>
      </c>
    </row>
    <row r="123" spans="1:7" x14ac:dyDescent="0.25">
      <c r="A123">
        <f t="shared" si="2"/>
        <v>110</v>
      </c>
      <c r="B123" s="16">
        <f ca="1">IF(A123&gt;12*Kalkulacka!$D$7,IF(A123&lt;=12*(Kalkulacka!$D$7+Kalkulacka!$B$7),Kalkulacka!$C$15,IF(E123&gt;0,MIN(Kalkulacka!$C$15,E123),0)),0)</f>
        <v>15.658978526812872</v>
      </c>
      <c r="C123" s="12">
        <f ca="1">-PV(Kalkulacka!$I$4/12,$A123,0,B123)</f>
        <v>11.898206071004477</v>
      </c>
      <c r="D123" s="17">
        <f ca="1">IF(A123&gt;12*Kalkulacka!$D$7,IF(OR(A123&lt;=12*(Kalkulacka!$D$7+Kalkulacka!$B$7),G122&gt;0),IF(MOD(A123,12)=0,Kalkulacka!$C$17+Kalkulacka!$C$19+Kalkulacka!$C$20,Kalkulacka!$C$17),0),0)</f>
        <v>1</v>
      </c>
      <c r="E123" s="17">
        <f ca="1">G122*(1+Kalkulacka!$C$11/12)+D123</f>
        <v>76.950844951142628</v>
      </c>
      <c r="F123" s="17">
        <f ca="1">IF(A123&gt;12*Kalkulacka!$D$7,IF(A123&lt;=12*(Kalkulacka!$D$7+Kalkulacka!$B$7),0,IF(E123&gt;0,MIN(Kalkulacka!$C$15,E123),0)),0)</f>
        <v>0</v>
      </c>
      <c r="G123" s="17">
        <f t="shared" ca="1" si="3"/>
        <v>76.950844951142628</v>
      </c>
    </row>
    <row r="124" spans="1:7" x14ac:dyDescent="0.25">
      <c r="A124">
        <f t="shared" si="2"/>
        <v>111</v>
      </c>
      <c r="B124" s="16">
        <f ca="1">IF(A124&gt;12*Kalkulacka!$D$7,IF(A124&lt;=12*(Kalkulacka!$D$7+Kalkulacka!$B$7),Kalkulacka!$C$15,IF(E124&gt;0,MIN(Kalkulacka!$C$15,E124),0)),0)</f>
        <v>15.658978526812872</v>
      </c>
      <c r="C124" s="12">
        <f ca="1">-PV(Kalkulacka!$I$4/12,$A124,0,B124)</f>
        <v>11.868534734169055</v>
      </c>
      <c r="D124" s="17">
        <f ca="1">IF(A124&gt;12*Kalkulacka!$D$7,IF(OR(A124&lt;=12*(Kalkulacka!$D$7+Kalkulacka!$B$7),G123&gt;0),IF(MOD(A124,12)=0,Kalkulacka!$C$17+Kalkulacka!$C$19+Kalkulacka!$C$20,Kalkulacka!$C$17),0),0)</f>
        <v>1</v>
      </c>
      <c r="E124" s="17">
        <f ca="1">G123*(1+Kalkulacka!$C$11/12)+D124</f>
        <v>78.143222063520483</v>
      </c>
      <c r="F124" s="17">
        <f ca="1">IF(A124&gt;12*Kalkulacka!$D$7,IF(A124&lt;=12*(Kalkulacka!$D$7+Kalkulacka!$B$7),0,IF(E124&gt;0,MIN(Kalkulacka!$C$15,E124),0)),0)</f>
        <v>0</v>
      </c>
      <c r="G124" s="17">
        <f t="shared" ca="1" si="3"/>
        <v>78.143222063520483</v>
      </c>
    </row>
    <row r="125" spans="1:7" x14ac:dyDescent="0.25">
      <c r="A125">
        <f t="shared" si="2"/>
        <v>112</v>
      </c>
      <c r="B125" s="16">
        <f ca="1">IF(A125&gt;12*Kalkulacka!$D$7,IF(A125&lt;=12*(Kalkulacka!$D$7+Kalkulacka!$B$7),Kalkulacka!$C$15,IF(E125&gt;0,MIN(Kalkulacka!$C$15,E125),0)),0)</f>
        <v>15.658978526812872</v>
      </c>
      <c r="C125" s="12">
        <f ca="1">-PV(Kalkulacka!$I$4/12,$A125,0,B125)</f>
        <v>11.838937390692321</v>
      </c>
      <c r="D125" s="17">
        <f ca="1">IF(A125&gt;12*Kalkulacka!$D$7,IF(OR(A125&lt;=12*(Kalkulacka!$D$7+Kalkulacka!$B$7),G124&gt;0),IF(MOD(A125,12)=0,Kalkulacka!$C$17+Kalkulacka!$C$19+Kalkulacka!$C$20,Kalkulacka!$C$17),0),0)</f>
        <v>1</v>
      </c>
      <c r="E125" s="17">
        <f ca="1">G124*(1+Kalkulacka!$C$11/12)+D125</f>
        <v>79.338580118679275</v>
      </c>
      <c r="F125" s="17">
        <f ca="1">IF(A125&gt;12*Kalkulacka!$D$7,IF(A125&lt;=12*(Kalkulacka!$D$7+Kalkulacka!$B$7),0,IF(E125&gt;0,MIN(Kalkulacka!$C$15,E125),0)),0)</f>
        <v>0</v>
      </c>
      <c r="G125" s="17">
        <f t="shared" ca="1" si="3"/>
        <v>79.338580118679275</v>
      </c>
    </row>
    <row r="126" spans="1:7" x14ac:dyDescent="0.25">
      <c r="A126">
        <f t="shared" si="2"/>
        <v>113</v>
      </c>
      <c r="B126" s="16">
        <f ca="1">IF(A126&gt;12*Kalkulacka!$D$7,IF(A126&lt;=12*(Kalkulacka!$D$7+Kalkulacka!$B$7),Kalkulacka!$C$15,IF(E126&gt;0,MIN(Kalkulacka!$C$15,E126),0)),0)</f>
        <v>15.658978526812872</v>
      </c>
      <c r="C126" s="12">
        <f ca="1">-PV(Kalkulacka!$I$4/12,$A126,0,B126)</f>
        <v>11.809413856052194</v>
      </c>
      <c r="D126" s="17">
        <f ca="1">IF(A126&gt;12*Kalkulacka!$D$7,IF(OR(A126&lt;=12*(Kalkulacka!$D$7+Kalkulacka!$B$7),G125&gt;0),IF(MOD(A126,12)=0,Kalkulacka!$C$17+Kalkulacka!$C$19+Kalkulacka!$C$20,Kalkulacka!$C$17),0),0)</f>
        <v>1</v>
      </c>
      <c r="E126" s="17">
        <f ca="1">G125*(1+Kalkulacka!$C$11/12)+D126</f>
        <v>80.536926568975971</v>
      </c>
      <c r="F126" s="17">
        <f ca="1">IF(A126&gt;12*Kalkulacka!$D$7,IF(A126&lt;=12*(Kalkulacka!$D$7+Kalkulacka!$B$7),0,IF(E126&gt;0,MIN(Kalkulacka!$C$15,E126),0)),0)</f>
        <v>0</v>
      </c>
      <c r="G126" s="17">
        <f t="shared" ca="1" si="3"/>
        <v>80.536926568975971</v>
      </c>
    </row>
    <row r="127" spans="1:7" x14ac:dyDescent="0.25">
      <c r="A127">
        <f t="shared" si="2"/>
        <v>114</v>
      </c>
      <c r="B127" s="16">
        <f ca="1">IF(A127&gt;12*Kalkulacka!$D$7,IF(A127&lt;=12*(Kalkulacka!$D$7+Kalkulacka!$B$7),Kalkulacka!$C$15,IF(E127&gt;0,MIN(Kalkulacka!$C$15,E127),0)),0)</f>
        <v>15.658978526812872</v>
      </c>
      <c r="C127" s="12">
        <f ca="1">-PV(Kalkulacka!$I$4/12,$A127,0,B127)</f>
        <v>11.779963946186724</v>
      </c>
      <c r="D127" s="17">
        <f ca="1">IF(A127&gt;12*Kalkulacka!$D$7,IF(OR(A127&lt;=12*(Kalkulacka!$D$7+Kalkulacka!$B$7),G126&gt;0),IF(MOD(A127,12)=0,Kalkulacka!$C$17+Kalkulacka!$C$19+Kalkulacka!$C$20,Kalkulacka!$C$17),0),0)</f>
        <v>1</v>
      </c>
      <c r="E127" s="17">
        <f ca="1">G126*(1+Kalkulacka!$C$11/12)+D127</f>
        <v>81.738268885398412</v>
      </c>
      <c r="F127" s="17">
        <f ca="1">IF(A127&gt;12*Kalkulacka!$D$7,IF(A127&lt;=12*(Kalkulacka!$D$7+Kalkulacka!$B$7),0,IF(E127&gt;0,MIN(Kalkulacka!$C$15,E127),0)),0)</f>
        <v>0</v>
      </c>
      <c r="G127" s="17">
        <f t="shared" ca="1" si="3"/>
        <v>81.738268885398412</v>
      </c>
    </row>
    <row r="128" spans="1:7" x14ac:dyDescent="0.25">
      <c r="A128">
        <f t="shared" si="2"/>
        <v>115</v>
      </c>
      <c r="B128" s="16">
        <f ca="1">IF(A128&gt;12*Kalkulacka!$D$7,IF(A128&lt;=12*(Kalkulacka!$D$7+Kalkulacka!$B$7),Kalkulacka!$C$15,IF(E128&gt;0,MIN(Kalkulacka!$C$15,E128),0)),0)</f>
        <v>15.658978526812872</v>
      </c>
      <c r="C128" s="12">
        <f ca="1">-PV(Kalkulacka!$I$4/12,$A128,0,B128)</f>
        <v>11.750587477492996</v>
      </c>
      <c r="D128" s="17">
        <f ca="1">IF(A128&gt;12*Kalkulacka!$D$7,IF(OR(A128&lt;=12*(Kalkulacka!$D$7+Kalkulacka!$B$7),G127&gt;0),IF(MOD(A128,12)=0,Kalkulacka!$C$17+Kalkulacka!$C$19+Kalkulacka!$C$20,Kalkulacka!$C$17),0),0)</f>
        <v>1</v>
      </c>
      <c r="E128" s="17">
        <f ca="1">G127*(1+Kalkulacka!$C$11/12)+D128</f>
        <v>82.942614557611904</v>
      </c>
      <c r="F128" s="17">
        <f ca="1">IF(A128&gt;12*Kalkulacka!$D$7,IF(A128&lt;=12*(Kalkulacka!$D$7+Kalkulacka!$B$7),0,IF(E128&gt;0,MIN(Kalkulacka!$C$15,E128),0)),0)</f>
        <v>0</v>
      </c>
      <c r="G128" s="17">
        <f t="shared" ca="1" si="3"/>
        <v>82.942614557611904</v>
      </c>
    </row>
    <row r="129" spans="1:7" x14ac:dyDescent="0.25">
      <c r="A129">
        <f t="shared" si="2"/>
        <v>116</v>
      </c>
      <c r="B129" s="16">
        <f ca="1">IF(A129&gt;12*Kalkulacka!$D$7,IF(A129&lt;=12*(Kalkulacka!$D$7+Kalkulacka!$B$7),Kalkulacka!$C$15,IF(E129&gt;0,MIN(Kalkulacka!$C$15,E129),0)),0)</f>
        <v>15.658978526812872</v>
      </c>
      <c r="C129" s="12">
        <f ca="1">-PV(Kalkulacka!$I$4/12,$A129,0,B129)</f>
        <v>11.721284266825929</v>
      </c>
      <c r="D129" s="17">
        <f ca="1">IF(A129&gt;12*Kalkulacka!$D$7,IF(OR(A129&lt;=12*(Kalkulacka!$D$7+Kalkulacka!$B$7),G128&gt;0),IF(MOD(A129,12)=0,Kalkulacka!$C$17+Kalkulacka!$C$19+Kalkulacka!$C$20,Kalkulacka!$C$17),0),0)</f>
        <v>1</v>
      </c>
      <c r="E129" s="17">
        <f ca="1">G128*(1+Kalkulacka!$C$11/12)+D129</f>
        <v>84.149971094005934</v>
      </c>
      <c r="F129" s="17">
        <f ca="1">IF(A129&gt;12*Kalkulacka!$D$7,IF(A129&lt;=12*(Kalkulacka!$D$7+Kalkulacka!$B$7),0,IF(E129&gt;0,MIN(Kalkulacka!$C$15,E129),0)),0)</f>
        <v>0</v>
      </c>
      <c r="G129" s="17">
        <f t="shared" ca="1" si="3"/>
        <v>84.149971094005934</v>
      </c>
    </row>
    <row r="130" spans="1:7" x14ac:dyDescent="0.25">
      <c r="A130">
        <f t="shared" si="2"/>
        <v>117</v>
      </c>
      <c r="B130" s="16">
        <f ca="1">IF(A130&gt;12*Kalkulacka!$D$7,IF(A130&lt;=12*(Kalkulacka!$D$7+Kalkulacka!$B$7),Kalkulacka!$C$15,IF(E130&gt;0,MIN(Kalkulacka!$C$15,E130),0)),0)</f>
        <v>15.658978526812872</v>
      </c>
      <c r="C130" s="12">
        <f ca="1">-PV(Kalkulacka!$I$4/12,$A130,0,B130)</f>
        <v>11.692054131497187</v>
      </c>
      <c r="D130" s="17">
        <f ca="1">IF(A130&gt;12*Kalkulacka!$D$7,IF(OR(A130&lt;=12*(Kalkulacka!$D$7+Kalkulacka!$B$7),G129&gt;0),IF(MOD(A130,12)=0,Kalkulacka!$C$17+Kalkulacka!$C$19+Kalkulacka!$C$20,Kalkulacka!$C$17),0),0)</f>
        <v>1</v>
      </c>
      <c r="E130" s="17">
        <f ca="1">G129*(1+Kalkulacka!$C$11/12)+D130</f>
        <v>85.360346021740938</v>
      </c>
      <c r="F130" s="17">
        <f ca="1">IF(A130&gt;12*Kalkulacka!$D$7,IF(A130&lt;=12*(Kalkulacka!$D$7+Kalkulacka!$B$7),0,IF(E130&gt;0,MIN(Kalkulacka!$C$15,E130),0)),0)</f>
        <v>0</v>
      </c>
      <c r="G130" s="17">
        <f t="shared" ca="1" si="3"/>
        <v>85.360346021740938</v>
      </c>
    </row>
    <row r="131" spans="1:7" x14ac:dyDescent="0.25">
      <c r="A131">
        <f t="shared" si="2"/>
        <v>118</v>
      </c>
      <c r="B131" s="16">
        <f ca="1">IF(A131&gt;12*Kalkulacka!$D$7,IF(A131&lt;=12*(Kalkulacka!$D$7+Kalkulacka!$B$7),Kalkulacka!$C$15,IF(E131&gt;0,MIN(Kalkulacka!$C$15,E131),0)),0)</f>
        <v>15.658978526812872</v>
      </c>
      <c r="C131" s="12">
        <f ca="1">-PV(Kalkulacka!$I$4/12,$A131,0,B131)</f>
        <v>11.662896889274005</v>
      </c>
      <c r="D131" s="17">
        <f ca="1">IF(A131&gt;12*Kalkulacka!$D$7,IF(OR(A131&lt;=12*(Kalkulacka!$D$7+Kalkulacka!$B$7),G130&gt;0),IF(MOD(A131,12)=0,Kalkulacka!$C$17+Kalkulacka!$C$19+Kalkulacka!$C$20,Kalkulacka!$C$17),0),0)</f>
        <v>1</v>
      </c>
      <c r="E131" s="17">
        <f ca="1">G130*(1+Kalkulacka!$C$11/12)+D131</f>
        <v>86.573746886795291</v>
      </c>
      <c r="F131" s="17">
        <f ca="1">IF(A131&gt;12*Kalkulacka!$D$7,IF(A131&lt;=12*(Kalkulacka!$D$7+Kalkulacka!$B$7),0,IF(E131&gt;0,MIN(Kalkulacka!$C$15,E131),0)),0)</f>
        <v>0</v>
      </c>
      <c r="G131" s="17">
        <f t="shared" ca="1" si="3"/>
        <v>86.573746886795291</v>
      </c>
    </row>
    <row r="132" spans="1:7" x14ac:dyDescent="0.25">
      <c r="A132">
        <f t="shared" si="2"/>
        <v>119</v>
      </c>
      <c r="B132" s="16">
        <f ca="1">IF(A132&gt;12*Kalkulacka!$D$7,IF(A132&lt;=12*(Kalkulacka!$D$7+Kalkulacka!$B$7),Kalkulacka!$C$15,IF(E132&gt;0,MIN(Kalkulacka!$C$15,E132),0)),0)</f>
        <v>15.658978526812872</v>
      </c>
      <c r="C132" s="12">
        <f ca="1">-PV(Kalkulacka!$I$4/12,$A132,0,B132)</f>
        <v>11.63381235837806</v>
      </c>
      <c r="D132" s="17">
        <f ca="1">IF(A132&gt;12*Kalkulacka!$D$7,IF(OR(A132&lt;=12*(Kalkulacka!$D$7+Kalkulacka!$B$7),G131&gt;0),IF(MOD(A132,12)=0,Kalkulacka!$C$17+Kalkulacka!$C$19+Kalkulacka!$C$20,Kalkulacka!$C$17),0),0)</f>
        <v>1</v>
      </c>
      <c r="E132" s="17">
        <f ca="1">G131*(1+Kalkulacka!$C$11/12)+D132</f>
        <v>87.790181254012282</v>
      </c>
      <c r="F132" s="17">
        <f ca="1">IF(A132&gt;12*Kalkulacka!$D$7,IF(A132&lt;=12*(Kalkulacka!$D$7+Kalkulacka!$B$7),0,IF(E132&gt;0,MIN(Kalkulacka!$C$15,E132),0)),0)</f>
        <v>0</v>
      </c>
      <c r="G132" s="17">
        <f t="shared" ca="1" si="3"/>
        <v>87.790181254012282</v>
      </c>
    </row>
    <row r="133" spans="1:7" x14ac:dyDescent="0.25">
      <c r="A133">
        <f t="shared" si="2"/>
        <v>120</v>
      </c>
      <c r="B133" s="16">
        <f ca="1">IF(A133&gt;12*Kalkulacka!$D$7,IF(A133&lt;=12*(Kalkulacka!$D$7+Kalkulacka!$B$7),Kalkulacka!$C$15,IF(E133&gt;0,MIN(Kalkulacka!$C$15,E133),0)),0)</f>
        <v>15.658978526812872</v>
      </c>
      <c r="C133" s="12">
        <f ca="1">-PV(Kalkulacka!$I$4/12,$A133,0,B133)</f>
        <v>11.604800357484351</v>
      </c>
      <c r="D133" s="17">
        <f ca="1">IF(A133&gt;12*Kalkulacka!$D$7,IF(OR(A133&lt;=12*(Kalkulacka!$D$7+Kalkulacka!$B$7),G132&gt;0),IF(MOD(A133,12)=0,Kalkulacka!$C$17+Kalkulacka!$C$19+Kalkulacka!$C$20,Kalkulacka!$C$17),0),0)</f>
        <v>6.6479999999999997</v>
      </c>
      <c r="E133" s="17">
        <f ca="1">G132*(1+Kalkulacka!$C$11/12)+D133</f>
        <v>94.657656707147311</v>
      </c>
      <c r="F133" s="17">
        <f ca="1">IF(A133&gt;12*Kalkulacka!$D$7,IF(A133&lt;=12*(Kalkulacka!$D$7+Kalkulacka!$B$7),0,IF(E133&gt;0,MIN(Kalkulacka!$C$15,E133),0)),0)</f>
        <v>0</v>
      </c>
      <c r="G133" s="17">
        <f t="shared" ca="1" si="3"/>
        <v>94.657656707147311</v>
      </c>
    </row>
    <row r="134" spans="1:7" x14ac:dyDescent="0.25">
      <c r="A134">
        <f t="shared" si="2"/>
        <v>121</v>
      </c>
      <c r="B134" s="16">
        <f ca="1">IF(A134&gt;12*Kalkulacka!$D$7,IF(A134&lt;=12*(Kalkulacka!$D$7+Kalkulacka!$B$7),Kalkulacka!$C$15,IF(E134&gt;0,MIN(Kalkulacka!$C$15,E134),0)),0)</f>
        <v>15.658978526812872</v>
      </c>
      <c r="C134" s="12">
        <f ca="1">-PV(Kalkulacka!$I$4/12,$A134,0,B134)</f>
        <v>11.575860705720048</v>
      </c>
      <c r="D134" s="17">
        <f ca="1">IF(A134&gt;12*Kalkulacka!$D$7,IF(OR(A134&lt;=12*(Kalkulacka!$D$7+Kalkulacka!$B$7),G133&gt;0),IF(MOD(A134,12)=0,Kalkulacka!$C$17+Kalkulacka!$C$19+Kalkulacka!$C$20,Kalkulacka!$C$17),0),0)</f>
        <v>1</v>
      </c>
      <c r="E134" s="17">
        <f ca="1">G133*(1+Kalkulacka!$C$11/12)+D134</f>
        <v>95.894300848915179</v>
      </c>
      <c r="F134" s="17">
        <f ca="1">IF(A134&gt;12*Kalkulacka!$D$7,IF(A134&lt;=12*(Kalkulacka!$D$7+Kalkulacka!$B$7),0,IF(E134&gt;0,MIN(Kalkulacka!$C$15,E134),0)),0)</f>
        <v>0</v>
      </c>
      <c r="G134" s="17">
        <f t="shared" ca="1" si="3"/>
        <v>95.894300848915179</v>
      </c>
    </row>
    <row r="135" spans="1:7" x14ac:dyDescent="0.25">
      <c r="A135">
        <f t="shared" si="2"/>
        <v>122</v>
      </c>
      <c r="B135" s="16">
        <f ca="1">IF(A135&gt;12*Kalkulacka!$D$7,IF(A135&lt;=12*(Kalkulacka!$D$7+Kalkulacka!$B$7),Kalkulacka!$C$15,IF(E135&gt;0,MIN(Kalkulacka!$C$15,E135),0)),0)</f>
        <v>15.658978526812872</v>
      </c>
      <c r="C135" s="12">
        <f ca="1">-PV(Kalkulacka!$I$4/12,$A135,0,B135)</f>
        <v>11.54699322266339</v>
      </c>
      <c r="D135" s="17">
        <f ca="1">IF(A135&gt;12*Kalkulacka!$D$7,IF(OR(A135&lt;=12*(Kalkulacka!$D$7+Kalkulacka!$B$7),G134&gt;0),IF(MOD(A135,12)=0,Kalkulacka!$C$17+Kalkulacka!$C$19+Kalkulacka!$C$20,Kalkulacka!$C$17),0),0)</f>
        <v>1</v>
      </c>
      <c r="E135" s="17">
        <f ca="1">G134*(1+Kalkulacka!$C$11/12)+D135</f>
        <v>97.134036601037465</v>
      </c>
      <c r="F135" s="17">
        <f ca="1">IF(A135&gt;12*Kalkulacka!$D$7,IF(A135&lt;=12*(Kalkulacka!$D$7+Kalkulacka!$B$7),0,IF(E135&gt;0,MIN(Kalkulacka!$C$15,E135),0)),0)</f>
        <v>0</v>
      </c>
      <c r="G135" s="17">
        <f t="shared" ca="1" si="3"/>
        <v>97.134036601037465</v>
      </c>
    </row>
    <row r="136" spans="1:7" x14ac:dyDescent="0.25">
      <c r="A136">
        <f t="shared" si="2"/>
        <v>123</v>
      </c>
      <c r="B136" s="16">
        <f ca="1">IF(A136&gt;12*Kalkulacka!$D$7,IF(A136&lt;=12*(Kalkulacka!$D$7+Kalkulacka!$B$7),Kalkulacka!$C$15,IF(E136&gt;0,MIN(Kalkulacka!$C$15,E136),0)),0)</f>
        <v>15.658978526812872</v>
      </c>
      <c r="C136" s="12">
        <f ca="1">-PV(Kalkulacka!$I$4/12,$A136,0,B136)</f>
        <v>11.518197728342534</v>
      </c>
      <c r="D136" s="17">
        <f ca="1">IF(A136&gt;12*Kalkulacka!$D$7,IF(OR(A136&lt;=12*(Kalkulacka!$D$7+Kalkulacka!$B$7),G135&gt;0),IF(MOD(A136,12)=0,Kalkulacka!$C$17+Kalkulacka!$C$19+Kalkulacka!$C$20,Kalkulacka!$C$17),0),0)</f>
        <v>1</v>
      </c>
      <c r="E136" s="17">
        <f ca="1">G135*(1+Kalkulacka!$C$11/12)+D136</f>
        <v>98.37687169254005</v>
      </c>
      <c r="F136" s="17">
        <f ca="1">IF(A136&gt;12*Kalkulacka!$D$7,IF(A136&lt;=12*(Kalkulacka!$D$7+Kalkulacka!$B$7),0,IF(E136&gt;0,MIN(Kalkulacka!$C$15,E136),0)),0)</f>
        <v>0</v>
      </c>
      <c r="G136" s="17">
        <f t="shared" ca="1" si="3"/>
        <v>98.37687169254005</v>
      </c>
    </row>
    <row r="137" spans="1:7" x14ac:dyDescent="0.25">
      <c r="A137">
        <f t="shared" si="2"/>
        <v>124</v>
      </c>
      <c r="B137" s="16">
        <f ca="1">IF(A137&gt;12*Kalkulacka!$D$7,IF(A137&lt;=12*(Kalkulacka!$D$7+Kalkulacka!$B$7),Kalkulacka!$C$15,IF(E137&gt;0,MIN(Kalkulacka!$C$15,E137),0)),0)</f>
        <v>15.658978526812872</v>
      </c>
      <c r="C137" s="12">
        <f ca="1">-PV(Kalkulacka!$I$4/12,$A137,0,B137)</f>
        <v>11.489474043234448</v>
      </c>
      <c r="D137" s="17">
        <f ca="1">IF(A137&gt;12*Kalkulacka!$D$7,IF(OR(A137&lt;=12*(Kalkulacka!$D$7+Kalkulacka!$B$7),G136&gt;0),IF(MOD(A137,12)=0,Kalkulacka!$C$17+Kalkulacka!$C$19+Kalkulacka!$C$20,Kalkulacka!$C$17),0),0)</f>
        <v>1</v>
      </c>
      <c r="E137" s="17">
        <f ca="1">G136*(1+Kalkulacka!$C$11/12)+D137</f>
        <v>99.622813871771399</v>
      </c>
      <c r="F137" s="17">
        <f ca="1">IF(A137&gt;12*Kalkulacka!$D$7,IF(A137&lt;=12*(Kalkulacka!$D$7+Kalkulacka!$B$7),0,IF(E137&gt;0,MIN(Kalkulacka!$C$15,E137),0)),0)</f>
        <v>0</v>
      </c>
      <c r="G137" s="17">
        <f t="shared" ca="1" si="3"/>
        <v>99.622813871771399</v>
      </c>
    </row>
    <row r="138" spans="1:7" x14ac:dyDescent="0.25">
      <c r="A138">
        <f t="shared" si="2"/>
        <v>125</v>
      </c>
      <c r="B138" s="16">
        <f ca="1">IF(A138&gt;12*Kalkulacka!$D$7,IF(A138&lt;=12*(Kalkulacka!$D$7+Kalkulacka!$B$7),Kalkulacka!$C$15,IF(E138&gt;0,MIN(Kalkulacka!$C$15,E138),0)),0)</f>
        <v>15.658978526812872</v>
      </c>
      <c r="C138" s="12">
        <f ca="1">-PV(Kalkulacka!$I$4/12,$A138,0,B138)</f>
        <v>11.460821988263788</v>
      </c>
      <c r="D138" s="17">
        <f ca="1">IF(A138&gt;12*Kalkulacka!$D$7,IF(OR(A138&lt;=12*(Kalkulacka!$D$7+Kalkulacka!$B$7),G137&gt;0),IF(MOD(A138,12)=0,Kalkulacka!$C$17+Kalkulacka!$C$19+Kalkulacka!$C$20,Kalkulacka!$C$17),0),0)</f>
        <v>1</v>
      </c>
      <c r="E138" s="17">
        <f ca="1">G137*(1+Kalkulacka!$C$11/12)+D138</f>
        <v>100.87187090645082</v>
      </c>
      <c r="F138" s="17">
        <f ca="1">IF(A138&gt;12*Kalkulacka!$D$7,IF(A138&lt;=12*(Kalkulacka!$D$7+Kalkulacka!$B$7),0,IF(E138&gt;0,MIN(Kalkulacka!$C$15,E138),0)),0)</f>
        <v>0</v>
      </c>
      <c r="G138" s="17">
        <f t="shared" ca="1" si="3"/>
        <v>100.87187090645082</v>
      </c>
    </row>
    <row r="139" spans="1:7" x14ac:dyDescent="0.25">
      <c r="A139">
        <f t="shared" si="2"/>
        <v>126</v>
      </c>
      <c r="B139" s="16">
        <f ca="1">IF(A139&gt;12*Kalkulacka!$D$7,IF(A139&lt;=12*(Kalkulacka!$D$7+Kalkulacka!$B$7),Kalkulacka!$C$15,IF(E139&gt;0,MIN(Kalkulacka!$C$15,E139),0)),0)</f>
        <v>15.658978526812872</v>
      </c>
      <c r="C139" s="12">
        <f ca="1">-PV(Kalkulacka!$I$4/12,$A139,0,B139)</f>
        <v>11.432241384801786</v>
      </c>
      <c r="D139" s="17">
        <f ca="1">IF(A139&gt;12*Kalkulacka!$D$7,IF(OR(A139&lt;=12*(Kalkulacka!$D$7+Kalkulacka!$B$7),G138&gt;0),IF(MOD(A139,12)=0,Kalkulacka!$C$17+Kalkulacka!$C$19+Kalkulacka!$C$20,Kalkulacka!$C$17),0),0)</f>
        <v>1</v>
      </c>
      <c r="E139" s="17">
        <f ca="1">G138*(1+Kalkulacka!$C$11/12)+D139</f>
        <v>102.12405058371695</v>
      </c>
      <c r="F139" s="17">
        <f ca="1">IF(A139&gt;12*Kalkulacka!$D$7,IF(A139&lt;=12*(Kalkulacka!$D$7+Kalkulacka!$B$7),0,IF(E139&gt;0,MIN(Kalkulacka!$C$15,E139),0)),0)</f>
        <v>0</v>
      </c>
      <c r="G139" s="17">
        <f t="shared" ca="1" si="3"/>
        <v>102.12405058371695</v>
      </c>
    </row>
    <row r="140" spans="1:7" x14ac:dyDescent="0.25">
      <c r="A140">
        <f t="shared" si="2"/>
        <v>127</v>
      </c>
      <c r="B140" s="16">
        <f ca="1">IF(A140&gt;12*Kalkulacka!$D$7,IF(A140&lt;=12*(Kalkulacka!$D$7+Kalkulacka!$B$7),Kalkulacka!$C$15,IF(E140&gt;0,MIN(Kalkulacka!$C$15,E140),0)),0)</f>
        <v>15.658978526812872</v>
      </c>
      <c r="C140" s="12">
        <f ca="1">-PV(Kalkulacka!$I$4/12,$A140,0,B140)</f>
        <v>11.403732054665127</v>
      </c>
      <c r="D140" s="17">
        <f ca="1">IF(A140&gt;12*Kalkulacka!$D$7,IF(OR(A140&lt;=12*(Kalkulacka!$D$7+Kalkulacka!$B$7),G139&gt;0),IF(MOD(A140,12)=0,Kalkulacka!$C$17+Kalkulacka!$C$19+Kalkulacka!$C$20,Kalkulacka!$C$17),0),0)</f>
        <v>1</v>
      </c>
      <c r="E140" s="17">
        <f ca="1">G139*(1+Kalkulacka!$C$11/12)+D140</f>
        <v>103.37936071017624</v>
      </c>
      <c r="F140" s="17">
        <f ca="1">IF(A140&gt;12*Kalkulacka!$D$7,IF(A140&lt;=12*(Kalkulacka!$D$7+Kalkulacka!$B$7),0,IF(E140&gt;0,MIN(Kalkulacka!$C$15,E140),0)),0)</f>
        <v>0</v>
      </c>
      <c r="G140" s="17">
        <f t="shared" ca="1" si="3"/>
        <v>103.37936071017624</v>
      </c>
    </row>
    <row r="141" spans="1:7" x14ac:dyDescent="0.25">
      <c r="A141">
        <f t="shared" si="2"/>
        <v>128</v>
      </c>
      <c r="B141" s="16">
        <f ca="1">IF(A141&gt;12*Kalkulacka!$D$7,IF(A141&lt;=12*(Kalkulacka!$D$7+Kalkulacka!$B$7),Kalkulacka!$C$15,IF(E141&gt;0,MIN(Kalkulacka!$C$15,E141),0)),0)</f>
        <v>15.658978526812872</v>
      </c>
      <c r="C141" s="12">
        <f ca="1">-PV(Kalkulacka!$I$4/12,$A141,0,B141)</f>
        <v>11.375293820114837</v>
      </c>
      <c r="D141" s="17">
        <f ca="1">IF(A141&gt;12*Kalkulacka!$D$7,IF(OR(A141&lt;=12*(Kalkulacka!$D$7+Kalkulacka!$B$7),G140&gt;0),IF(MOD(A141,12)=0,Kalkulacka!$C$17+Kalkulacka!$C$19+Kalkulacka!$C$20,Kalkulacka!$C$17),0),0)</f>
        <v>1</v>
      </c>
      <c r="E141" s="17">
        <f ca="1">G140*(1+Kalkulacka!$C$11/12)+D141</f>
        <v>104.63780911195168</v>
      </c>
      <c r="F141" s="17">
        <f ca="1">IF(A141&gt;12*Kalkulacka!$D$7,IF(A141&lt;=12*(Kalkulacka!$D$7+Kalkulacka!$B$7),0,IF(E141&gt;0,MIN(Kalkulacka!$C$15,E141),0)),0)</f>
        <v>0</v>
      </c>
      <c r="G141" s="17">
        <f t="shared" ca="1" si="3"/>
        <v>104.63780911195168</v>
      </c>
    </row>
    <row r="142" spans="1:7" x14ac:dyDescent="0.25">
      <c r="A142">
        <f t="shared" si="2"/>
        <v>129</v>
      </c>
      <c r="B142" s="16">
        <f ca="1">IF(A142&gt;12*Kalkulacka!$D$7,IF(A142&lt;=12*(Kalkulacka!$D$7+Kalkulacka!$B$7),Kalkulacka!$C$15,IF(E142&gt;0,MIN(Kalkulacka!$C$15,E142),0)),0)</f>
        <v>15.658978526812872</v>
      </c>
      <c r="C142" s="12">
        <f ca="1">-PV(Kalkulacka!$I$4/12,$A142,0,B142)</f>
        <v>11.346926503855199</v>
      </c>
      <c r="D142" s="17">
        <f ca="1">IF(A142&gt;12*Kalkulacka!$D$7,IF(OR(A142&lt;=12*(Kalkulacka!$D$7+Kalkulacka!$B$7),G141&gt;0),IF(MOD(A142,12)=0,Kalkulacka!$C$17+Kalkulacka!$C$19+Kalkulacka!$C$20,Kalkulacka!$C$17),0),0)</f>
        <v>1</v>
      </c>
      <c r="E142" s="17">
        <f ca="1">G141*(1+Kalkulacka!$C$11/12)+D142</f>
        <v>105.89940363473156</v>
      </c>
      <c r="F142" s="17">
        <f ca="1">IF(A142&gt;12*Kalkulacka!$D$7,IF(A142&lt;=12*(Kalkulacka!$D$7+Kalkulacka!$B$7),0,IF(E142&gt;0,MIN(Kalkulacka!$C$15,E142),0)),0)</f>
        <v>0</v>
      </c>
      <c r="G142" s="17">
        <f t="shared" ca="1" si="3"/>
        <v>105.89940363473156</v>
      </c>
    </row>
    <row r="143" spans="1:7" x14ac:dyDescent="0.25">
      <c r="A143">
        <f t="shared" ref="A143:A206" si="4">A142+1</f>
        <v>130</v>
      </c>
      <c r="B143" s="16">
        <f ca="1">IF(A143&gt;12*Kalkulacka!$D$7,IF(A143&lt;=12*(Kalkulacka!$D$7+Kalkulacka!$B$7),Kalkulacka!$C$15,IF(E143&gt;0,MIN(Kalkulacka!$C$15,E143),0)),0)</f>
        <v>15.658978526812872</v>
      </c>
      <c r="C143" s="12">
        <f ca="1">-PV(Kalkulacka!$I$4/12,$A143,0,B143)</f>
        <v>11.318629929032619</v>
      </c>
      <c r="D143" s="17">
        <f ca="1">IF(A143&gt;12*Kalkulacka!$D$7,IF(OR(A143&lt;=12*(Kalkulacka!$D$7+Kalkulacka!$B$7),G142&gt;0),IF(MOD(A143,12)=0,Kalkulacka!$C$17+Kalkulacka!$C$19+Kalkulacka!$C$20,Kalkulacka!$C$17),0),0)</f>
        <v>1</v>
      </c>
      <c r="E143" s="17">
        <f ca="1">G142*(1+Kalkulacka!$C$11/12)+D143</f>
        <v>107.16415214381838</v>
      </c>
      <c r="F143" s="17">
        <f ca="1">IF(A143&gt;12*Kalkulacka!$D$7,IF(A143&lt;=12*(Kalkulacka!$D$7+Kalkulacka!$B$7),0,IF(E143&gt;0,MIN(Kalkulacka!$C$15,E143),0)),0)</f>
        <v>0</v>
      </c>
      <c r="G143" s="17">
        <f t="shared" ref="G143:G206" ca="1" si="5">E143-F143</f>
        <v>107.16415214381838</v>
      </c>
    </row>
    <row r="144" spans="1:7" x14ac:dyDescent="0.25">
      <c r="A144">
        <f t="shared" si="4"/>
        <v>131</v>
      </c>
      <c r="B144" s="16">
        <f ca="1">IF(A144&gt;12*Kalkulacka!$D$7,IF(A144&lt;=12*(Kalkulacka!$D$7+Kalkulacka!$B$7),Kalkulacka!$C$15,IF(E144&gt;0,MIN(Kalkulacka!$C$15,E144),0)),0)</f>
        <v>15.658978526812872</v>
      </c>
      <c r="C144" s="12">
        <f ca="1">-PV(Kalkulacka!$I$4/12,$A144,0,B144)</f>
        <v>11.290403919234533</v>
      </c>
      <c r="D144" s="17">
        <f ca="1">IF(A144&gt;12*Kalkulacka!$D$7,IF(OR(A144&lt;=12*(Kalkulacka!$D$7+Kalkulacka!$B$7),G143&gt;0),IF(MOD(A144,12)=0,Kalkulacka!$C$17+Kalkulacka!$C$19+Kalkulacka!$C$20,Kalkulacka!$C$17),0),0)</f>
        <v>1</v>
      </c>
      <c r="E144" s="17">
        <f ca="1">G143*(1+Kalkulacka!$C$11/12)+D144</f>
        <v>108.43206252417792</v>
      </c>
      <c r="F144" s="17">
        <f ca="1">IF(A144&gt;12*Kalkulacka!$D$7,IF(A144&lt;=12*(Kalkulacka!$D$7+Kalkulacka!$B$7),0,IF(E144&gt;0,MIN(Kalkulacka!$C$15,E144),0)),0)</f>
        <v>0</v>
      </c>
      <c r="G144" s="17">
        <f t="shared" ca="1" si="5"/>
        <v>108.43206252417792</v>
      </c>
    </row>
    <row r="145" spans="1:7" x14ac:dyDescent="0.25">
      <c r="A145">
        <f t="shared" si="4"/>
        <v>132</v>
      </c>
      <c r="B145" s="16">
        <f ca="1">IF(A145&gt;12*Kalkulacka!$D$7,IF(A145&lt;=12*(Kalkulacka!$D$7+Kalkulacka!$B$7),Kalkulacka!$C$15,IF(E145&gt;0,MIN(Kalkulacka!$C$15,E145),0)),0)</f>
        <v>15.658978526812872</v>
      </c>
      <c r="C145" s="12">
        <f ca="1">-PV(Kalkulacka!$I$4/12,$A145,0,B145)</f>
        <v>11.262248298488315</v>
      </c>
      <c r="D145" s="17">
        <f ca="1">IF(A145&gt;12*Kalkulacka!$D$7,IF(OR(A145&lt;=12*(Kalkulacka!$D$7+Kalkulacka!$B$7),G144&gt;0),IF(MOD(A145,12)=0,Kalkulacka!$C$17+Kalkulacka!$C$19+Kalkulacka!$C$20,Kalkulacka!$C$17),0),0)</f>
        <v>6.6479999999999997</v>
      </c>
      <c r="E145" s="17">
        <f ca="1">G144*(1+Kalkulacka!$C$11/12)+D145</f>
        <v>115.35114268048835</v>
      </c>
      <c r="F145" s="17">
        <f ca="1">IF(A145&gt;12*Kalkulacka!$D$7,IF(A145&lt;=12*(Kalkulacka!$D$7+Kalkulacka!$B$7),0,IF(E145&gt;0,MIN(Kalkulacka!$C$15,E145),0)),0)</f>
        <v>0</v>
      </c>
      <c r="G145" s="17">
        <f t="shared" ca="1" si="5"/>
        <v>115.35114268048835</v>
      </c>
    </row>
    <row r="146" spans="1:7" x14ac:dyDescent="0.25">
      <c r="A146">
        <f t="shared" si="4"/>
        <v>133</v>
      </c>
      <c r="B146" s="16">
        <f ca="1">IF(A146&gt;12*Kalkulacka!$D$7,IF(A146&lt;=12*(Kalkulacka!$D$7+Kalkulacka!$B$7),Kalkulacka!$C$15,IF(E146&gt;0,MIN(Kalkulacka!$C$15,E146),0)),0)</f>
        <v>15.658978526812872</v>
      </c>
      <c r="C146" s="12">
        <f ca="1">-PV(Kalkulacka!$I$4/12,$A146,0,B146)</f>
        <v>11.234162891260164</v>
      </c>
      <c r="D146" s="17">
        <f ca="1">IF(A146&gt;12*Kalkulacka!$D$7,IF(OR(A146&lt;=12*(Kalkulacka!$D$7+Kalkulacka!$B$7),G145&gt;0),IF(MOD(A146,12)=0,Kalkulacka!$C$17+Kalkulacka!$C$19+Kalkulacka!$C$20,Kalkulacka!$C$17),0),0)</f>
        <v>1</v>
      </c>
      <c r="E146" s="17">
        <f ca="1">G145*(1+Kalkulacka!$C$11/12)+D146</f>
        <v>116.63952053718957</v>
      </c>
      <c r="F146" s="17">
        <f ca="1">IF(A146&gt;12*Kalkulacka!$D$7,IF(A146&lt;=12*(Kalkulacka!$D$7+Kalkulacka!$B$7),0,IF(E146&gt;0,MIN(Kalkulacka!$C$15,E146),0)),0)</f>
        <v>0</v>
      </c>
      <c r="G146" s="17">
        <f t="shared" ca="1" si="5"/>
        <v>116.63952053718957</v>
      </c>
    </row>
    <row r="147" spans="1:7" x14ac:dyDescent="0.25">
      <c r="A147">
        <f t="shared" si="4"/>
        <v>134</v>
      </c>
      <c r="B147" s="16">
        <f ca="1">IF(A147&gt;12*Kalkulacka!$D$7,IF(A147&lt;=12*(Kalkulacka!$D$7+Kalkulacka!$B$7),Kalkulacka!$C$15,IF(E147&gt;0,MIN(Kalkulacka!$C$15,E147),0)),0)</f>
        <v>15.658978526812872</v>
      </c>
      <c r="C147" s="12">
        <f ca="1">-PV(Kalkulacka!$I$4/12,$A147,0,B147)</f>
        <v>11.20614752245403</v>
      </c>
      <c r="D147" s="17">
        <f ca="1">IF(A147&gt;12*Kalkulacka!$D$7,IF(OR(A147&lt;=12*(Kalkulacka!$D$7+Kalkulacka!$B$7),G146&gt;0),IF(MOD(A147,12)=0,Kalkulacka!$C$17+Kalkulacka!$C$19+Kalkulacka!$C$20,Kalkulacka!$C$17),0),0)</f>
        <v>1</v>
      </c>
      <c r="E147" s="17">
        <f ca="1">G146*(1+Kalkulacka!$C$11/12)+D147</f>
        <v>117.93111933853254</v>
      </c>
      <c r="F147" s="17">
        <f ca="1">IF(A147&gt;12*Kalkulacka!$D$7,IF(A147&lt;=12*(Kalkulacka!$D$7+Kalkulacka!$B$7),0,IF(E147&gt;0,MIN(Kalkulacka!$C$15,E147),0)),0)</f>
        <v>0</v>
      </c>
      <c r="G147" s="17">
        <f t="shared" ca="1" si="5"/>
        <v>117.93111933853254</v>
      </c>
    </row>
    <row r="148" spans="1:7" x14ac:dyDescent="0.25">
      <c r="A148">
        <f t="shared" si="4"/>
        <v>135</v>
      </c>
      <c r="B148" s="16">
        <f ca="1">IF(A148&gt;12*Kalkulacka!$D$7,IF(A148&lt;=12*(Kalkulacka!$D$7+Kalkulacka!$B$7),Kalkulacka!$C$15,IF(E148&gt;0,MIN(Kalkulacka!$C$15,E148),0)),0)</f>
        <v>15.658978526812872</v>
      </c>
      <c r="C148" s="12">
        <f ca="1">-PV(Kalkulacka!$I$4/12,$A148,0,B148)</f>
        <v>11.178202017410504</v>
      </c>
      <c r="D148" s="17">
        <f ca="1">IF(A148&gt;12*Kalkulacka!$D$7,IF(OR(A148&lt;=12*(Kalkulacka!$D$7+Kalkulacka!$B$7),G147&gt;0),IF(MOD(A148,12)=0,Kalkulacka!$C$17+Kalkulacka!$C$19+Kalkulacka!$C$20,Kalkulacka!$C$17),0),0)</f>
        <v>1</v>
      </c>
      <c r="E148" s="17">
        <f ca="1">G147*(1+Kalkulacka!$C$11/12)+D148</f>
        <v>119.22594713687886</v>
      </c>
      <c r="F148" s="17">
        <f ca="1">IF(A148&gt;12*Kalkulacka!$D$7,IF(A148&lt;=12*(Kalkulacka!$D$7+Kalkulacka!$B$7),0,IF(E148&gt;0,MIN(Kalkulacka!$C$15,E148),0)),0)</f>
        <v>0</v>
      </c>
      <c r="G148" s="17">
        <f t="shared" ca="1" si="5"/>
        <v>119.22594713687886</v>
      </c>
    </row>
    <row r="149" spans="1:7" x14ac:dyDescent="0.25">
      <c r="A149">
        <f t="shared" si="4"/>
        <v>136</v>
      </c>
      <c r="B149" s="16">
        <f ca="1">IF(A149&gt;12*Kalkulacka!$D$7,IF(A149&lt;=12*(Kalkulacka!$D$7+Kalkulacka!$B$7),Kalkulacka!$C$15,IF(E149&gt;0,MIN(Kalkulacka!$C$15,E149),0)),0)</f>
        <v>15.658978526812872</v>
      </c>
      <c r="C149" s="12">
        <f ca="1">-PV(Kalkulacka!$I$4/12,$A149,0,B149)</f>
        <v>11.150326201905738</v>
      </c>
      <c r="D149" s="17">
        <f ca="1">IF(A149&gt;12*Kalkulacka!$D$7,IF(OR(A149&lt;=12*(Kalkulacka!$D$7+Kalkulacka!$B$7),G148&gt;0),IF(MOD(A149,12)=0,Kalkulacka!$C$17+Kalkulacka!$C$19+Kalkulacka!$C$20,Kalkulacka!$C$17),0),0)</f>
        <v>1</v>
      </c>
      <c r="E149" s="17">
        <f ca="1">G148*(1+Kalkulacka!$C$11/12)+D149</f>
        <v>120.52401200472104</v>
      </c>
      <c r="F149" s="17">
        <f ca="1">IF(A149&gt;12*Kalkulacka!$D$7,IF(A149&lt;=12*(Kalkulacka!$D$7+Kalkulacka!$B$7),0,IF(E149&gt;0,MIN(Kalkulacka!$C$15,E149),0)),0)</f>
        <v>0</v>
      </c>
      <c r="G149" s="17">
        <f t="shared" ca="1" si="5"/>
        <v>120.52401200472104</v>
      </c>
    </row>
    <row r="150" spans="1:7" x14ac:dyDescent="0.25">
      <c r="A150">
        <f t="shared" si="4"/>
        <v>137</v>
      </c>
      <c r="B150" s="16">
        <f ca="1">IF(A150&gt;12*Kalkulacka!$D$7,IF(A150&lt;=12*(Kalkulacka!$D$7+Kalkulacka!$B$7),Kalkulacka!$C$15,IF(E150&gt;0,MIN(Kalkulacka!$C$15,E150),0)),0)</f>
        <v>15.658978526812872</v>
      </c>
      <c r="C150" s="12">
        <f ca="1">-PV(Kalkulacka!$I$4/12,$A150,0,B150)</f>
        <v>11.122519902150364</v>
      </c>
      <c r="D150" s="17">
        <f ca="1">IF(A150&gt;12*Kalkulacka!$D$7,IF(OR(A150&lt;=12*(Kalkulacka!$D$7+Kalkulacka!$B$7),G149&gt;0),IF(MOD(A150,12)=0,Kalkulacka!$C$17+Kalkulacka!$C$19+Kalkulacka!$C$20,Kalkulacka!$C$17),0),0)</f>
        <v>1</v>
      </c>
      <c r="E150" s="17">
        <f ca="1">G149*(1+Kalkulacka!$C$11/12)+D150</f>
        <v>121.82532203473284</v>
      </c>
      <c r="F150" s="17">
        <f ca="1">IF(A150&gt;12*Kalkulacka!$D$7,IF(A150&lt;=12*(Kalkulacka!$D$7+Kalkulacka!$B$7),0,IF(E150&gt;0,MIN(Kalkulacka!$C$15,E150),0)),0)</f>
        <v>0</v>
      </c>
      <c r="G150" s="17">
        <f t="shared" ca="1" si="5"/>
        <v>121.82532203473284</v>
      </c>
    </row>
    <row r="151" spans="1:7" x14ac:dyDescent="0.25">
      <c r="A151">
        <f t="shared" si="4"/>
        <v>138</v>
      </c>
      <c r="B151" s="16">
        <f ca="1">IF(A151&gt;12*Kalkulacka!$D$7,IF(A151&lt;=12*(Kalkulacka!$D$7+Kalkulacka!$B$7),Kalkulacka!$C$15,IF(E151&gt;0,MIN(Kalkulacka!$C$15,E151),0)),0)</f>
        <v>15.658978526812872</v>
      </c>
      <c r="C151" s="12">
        <f ca="1">-PV(Kalkulacka!$I$4/12,$A151,0,B151)</f>
        <v>11.094782944788394</v>
      </c>
      <c r="D151" s="17">
        <f ca="1">IF(A151&gt;12*Kalkulacka!$D$7,IF(OR(A151&lt;=12*(Kalkulacka!$D$7+Kalkulacka!$B$7),G150&gt;0),IF(MOD(A151,12)=0,Kalkulacka!$C$17+Kalkulacka!$C$19+Kalkulacka!$C$20,Kalkulacka!$C$17),0),0)</f>
        <v>1</v>
      </c>
      <c r="E151" s="17">
        <f ca="1">G150*(1+Kalkulacka!$C$11/12)+D151</f>
        <v>123.12988533981967</v>
      </c>
      <c r="F151" s="17">
        <f ca="1">IF(A151&gt;12*Kalkulacka!$D$7,IF(A151&lt;=12*(Kalkulacka!$D$7+Kalkulacka!$B$7),0,IF(E151&gt;0,MIN(Kalkulacka!$C$15,E151),0)),0)</f>
        <v>0</v>
      </c>
      <c r="G151" s="17">
        <f t="shared" ca="1" si="5"/>
        <v>123.12988533981967</v>
      </c>
    </row>
    <row r="152" spans="1:7" x14ac:dyDescent="0.25">
      <c r="A152">
        <f t="shared" si="4"/>
        <v>139</v>
      </c>
      <c r="B152" s="16">
        <f ca="1">IF(A152&gt;12*Kalkulacka!$D$7,IF(A152&lt;=12*(Kalkulacka!$D$7+Kalkulacka!$B$7),Kalkulacka!$C$15,IF(E152&gt;0,MIN(Kalkulacka!$C$15,E152),0)),0)</f>
        <v>15.658978526812872</v>
      </c>
      <c r="C152" s="12">
        <f ca="1">-PV(Kalkulacka!$I$4/12,$A152,0,B152)</f>
        <v>11.067115156896156</v>
      </c>
      <c r="D152" s="17">
        <f ca="1">IF(A152&gt;12*Kalkulacka!$D$7,IF(OR(A152&lt;=12*(Kalkulacka!$D$7+Kalkulacka!$B$7),G151&gt;0),IF(MOD(A152,12)=0,Kalkulacka!$C$17+Kalkulacka!$C$19+Kalkulacka!$C$20,Kalkulacka!$C$17),0),0)</f>
        <v>1</v>
      </c>
      <c r="E152" s="17">
        <f ca="1">G151*(1+Kalkulacka!$C$11/12)+D152</f>
        <v>124.43771005316921</v>
      </c>
      <c r="F152" s="17">
        <f ca="1">IF(A152&gt;12*Kalkulacka!$D$7,IF(A152&lt;=12*(Kalkulacka!$D$7+Kalkulacka!$B$7),0,IF(E152&gt;0,MIN(Kalkulacka!$C$15,E152),0)),0)</f>
        <v>0</v>
      </c>
      <c r="G152" s="17">
        <f t="shared" ca="1" si="5"/>
        <v>124.43771005316921</v>
      </c>
    </row>
    <row r="153" spans="1:7" x14ac:dyDescent="0.25">
      <c r="A153">
        <f t="shared" si="4"/>
        <v>140</v>
      </c>
      <c r="B153" s="16">
        <f ca="1">IF(A153&gt;12*Kalkulacka!$D$7,IF(A153&lt;=12*(Kalkulacka!$D$7+Kalkulacka!$B$7),Kalkulacka!$C$15,IF(E153&gt;0,MIN(Kalkulacka!$C$15,E153),0)),0)</f>
        <v>15.658978526812872</v>
      </c>
      <c r="C153" s="12">
        <f ca="1">-PV(Kalkulacka!$I$4/12,$A153,0,B153)</f>
        <v>11.0395163659812</v>
      </c>
      <c r="D153" s="17">
        <f ca="1">IF(A153&gt;12*Kalkulacka!$D$7,IF(OR(A153&lt;=12*(Kalkulacka!$D$7+Kalkulacka!$B$7),G152&gt;0),IF(MOD(A153,12)=0,Kalkulacka!$C$17+Kalkulacka!$C$19+Kalkulacka!$C$20,Kalkulacka!$C$17),0),0)</f>
        <v>1</v>
      </c>
      <c r="E153" s="17">
        <f ca="1">G152*(1+Kalkulacka!$C$11/12)+D153</f>
        <v>125.74880432830213</v>
      </c>
      <c r="F153" s="17">
        <f ca="1">IF(A153&gt;12*Kalkulacka!$D$7,IF(A153&lt;=12*(Kalkulacka!$D$7+Kalkulacka!$B$7),0,IF(E153&gt;0,MIN(Kalkulacka!$C$15,E153),0)),0)</f>
        <v>0</v>
      </c>
      <c r="G153" s="17">
        <f t="shared" ca="1" si="5"/>
        <v>125.74880432830213</v>
      </c>
    </row>
    <row r="154" spans="1:7" x14ac:dyDescent="0.25">
      <c r="A154">
        <f t="shared" si="4"/>
        <v>141</v>
      </c>
      <c r="B154" s="16">
        <f ca="1">IF(A154&gt;12*Kalkulacka!$D$7,IF(A154&lt;=12*(Kalkulacka!$D$7+Kalkulacka!$B$7),Kalkulacka!$C$15,IF(E154&gt;0,MIN(Kalkulacka!$C$15,E154),0)),0)</f>
        <v>15.658978526812872</v>
      </c>
      <c r="C154" s="12">
        <f ca="1">-PV(Kalkulacka!$I$4/12,$A154,0,B154)</f>
        <v>11.011986399981247</v>
      </c>
      <c r="D154" s="17">
        <f ca="1">IF(A154&gt;12*Kalkulacka!$D$7,IF(OR(A154&lt;=12*(Kalkulacka!$D$7+Kalkulacka!$B$7),G153&gt;0),IF(MOD(A154,12)=0,Kalkulacka!$C$17+Kalkulacka!$C$19+Kalkulacka!$C$20,Kalkulacka!$C$17),0),0)</f>
        <v>1</v>
      </c>
      <c r="E154" s="17">
        <f ca="1">G153*(1+Kalkulacka!$C$11/12)+D154</f>
        <v>127.06317633912288</v>
      </c>
      <c r="F154" s="17">
        <f ca="1">IF(A154&gt;12*Kalkulacka!$D$7,IF(A154&lt;=12*(Kalkulacka!$D$7+Kalkulacka!$B$7),0,IF(E154&gt;0,MIN(Kalkulacka!$C$15,E154),0)),0)</f>
        <v>0</v>
      </c>
      <c r="G154" s="17">
        <f t="shared" ca="1" si="5"/>
        <v>127.06317633912288</v>
      </c>
    </row>
    <row r="155" spans="1:7" x14ac:dyDescent="0.25">
      <c r="A155">
        <f t="shared" si="4"/>
        <v>142</v>
      </c>
      <c r="B155" s="16">
        <f ca="1">IF(A155&gt;12*Kalkulacka!$D$7,IF(A155&lt;=12*(Kalkulacka!$D$7+Kalkulacka!$B$7),Kalkulacka!$C$15,IF(E155&gt;0,MIN(Kalkulacka!$C$15,E155),0)),0)</f>
        <v>15.658978526812872</v>
      </c>
      <c r="C155" s="12">
        <f ca="1">-PV(Kalkulacka!$I$4/12,$A155,0,B155)</f>
        <v>10.984525087263092</v>
      </c>
      <c r="D155" s="17">
        <f ca="1">IF(A155&gt;12*Kalkulacka!$D$7,IF(OR(A155&lt;=12*(Kalkulacka!$D$7+Kalkulacka!$B$7),G154&gt;0),IF(MOD(A155,12)=0,Kalkulacka!$C$17+Kalkulacka!$C$19+Kalkulacka!$C$20,Kalkulacka!$C$17),0),0)</f>
        <v>1</v>
      </c>
      <c r="E155" s="17">
        <f ca="1">G154*(1+Kalkulacka!$C$11/12)+D155</f>
        <v>128.38083427997066</v>
      </c>
      <c r="F155" s="17">
        <f ca="1">IF(A155&gt;12*Kalkulacka!$D$7,IF(A155&lt;=12*(Kalkulacka!$D$7+Kalkulacka!$B$7),0,IF(E155&gt;0,MIN(Kalkulacka!$C$15,E155),0)),0)</f>
        <v>0</v>
      </c>
      <c r="G155" s="17">
        <f t="shared" ca="1" si="5"/>
        <v>128.38083427997066</v>
      </c>
    </row>
    <row r="156" spans="1:7" x14ac:dyDescent="0.25">
      <c r="A156">
        <f t="shared" si="4"/>
        <v>143</v>
      </c>
      <c r="B156" s="16">
        <f ca="1">IF(A156&gt;12*Kalkulacka!$D$7,IF(A156&lt;=12*(Kalkulacka!$D$7+Kalkulacka!$B$7),Kalkulacka!$C$15,IF(E156&gt;0,MIN(Kalkulacka!$C$15,E156),0)),0)</f>
        <v>15.658978526812872</v>
      </c>
      <c r="C156" s="12">
        <f ca="1">-PV(Kalkulacka!$I$4/12,$A156,0,B156)</f>
        <v>10.95713225662154</v>
      </c>
      <c r="D156" s="17">
        <f ca="1">IF(A156&gt;12*Kalkulacka!$D$7,IF(OR(A156&lt;=12*(Kalkulacka!$D$7+Kalkulacka!$B$7),G155&gt;0),IF(MOD(A156,12)=0,Kalkulacka!$C$17+Kalkulacka!$C$19+Kalkulacka!$C$20,Kalkulacka!$C$17),0),0)</f>
        <v>1</v>
      </c>
      <c r="E156" s="17">
        <f ca="1">G155*(1+Kalkulacka!$C$11/12)+D156</f>
        <v>129.70178636567059</v>
      </c>
      <c r="F156" s="17">
        <f ca="1">IF(A156&gt;12*Kalkulacka!$D$7,IF(A156&lt;=12*(Kalkulacka!$D$7+Kalkulacka!$B$7),0,IF(E156&gt;0,MIN(Kalkulacka!$C$15,E156),0)),0)</f>
        <v>0</v>
      </c>
      <c r="G156" s="17">
        <f t="shared" ca="1" si="5"/>
        <v>129.70178636567059</v>
      </c>
    </row>
    <row r="157" spans="1:7" x14ac:dyDescent="0.25">
      <c r="A157">
        <f t="shared" si="4"/>
        <v>144</v>
      </c>
      <c r="B157" s="16">
        <f ca="1">IF(A157&gt;12*Kalkulacka!$D$7,IF(A157&lt;=12*(Kalkulacka!$D$7+Kalkulacka!$B$7),Kalkulacka!$C$15,IF(E157&gt;0,MIN(Kalkulacka!$C$15,E157),0)),0)</f>
        <v>15.658978526812872</v>
      </c>
      <c r="C157" s="12">
        <f ca="1">-PV(Kalkulacka!$I$4/12,$A157,0,B157)</f>
        <v>10.929807737278342</v>
      </c>
      <c r="D157" s="17">
        <f ca="1">IF(A157&gt;12*Kalkulacka!$D$7,IF(OR(A157&lt;=12*(Kalkulacka!$D$7+Kalkulacka!$B$7),G156&gt;0),IF(MOD(A157,12)=0,Kalkulacka!$C$17+Kalkulacka!$C$19+Kalkulacka!$C$20,Kalkulacka!$C$17),0),0)</f>
        <v>6.6479999999999997</v>
      </c>
      <c r="E157" s="17">
        <f ca="1">G156*(1+Kalkulacka!$C$11/12)+D157</f>
        <v>136.67404083158476</v>
      </c>
      <c r="F157" s="17">
        <f ca="1">IF(A157&gt;12*Kalkulacka!$D$7,IF(A157&lt;=12*(Kalkulacka!$D$7+Kalkulacka!$B$7),0,IF(E157&gt;0,MIN(Kalkulacka!$C$15,E157),0)),0)</f>
        <v>0</v>
      </c>
      <c r="G157" s="17">
        <f t="shared" ca="1" si="5"/>
        <v>136.67404083158476</v>
      </c>
    </row>
    <row r="158" spans="1:7" x14ac:dyDescent="0.25">
      <c r="A158">
        <f t="shared" si="4"/>
        <v>145</v>
      </c>
      <c r="B158" s="16">
        <f ca="1">IF(A158&gt;12*Kalkulacka!$D$7,IF(A158&lt;=12*(Kalkulacka!$D$7+Kalkulacka!$B$7),Kalkulacka!$C$15,IF(E158&gt;0,MIN(Kalkulacka!$C$15,E158),0)),0)</f>
        <v>15.658978526812872</v>
      </c>
      <c r="C158" s="12">
        <f ca="1">-PV(Kalkulacka!$I$4/12,$A158,0,B158)</f>
        <v>10.902551358881141</v>
      </c>
      <c r="D158" s="17">
        <f ca="1">IF(A158&gt;12*Kalkulacka!$D$7,IF(OR(A158&lt;=12*(Kalkulacka!$D$7+Kalkulacka!$B$7),G157&gt;0),IF(MOD(A158,12)=0,Kalkulacka!$C$17+Kalkulacka!$C$19+Kalkulacka!$C$20,Kalkulacka!$C$17),0),0)</f>
        <v>1</v>
      </c>
      <c r="E158" s="17">
        <f ca="1">G157*(1+Kalkulacka!$C$11/12)+D158</f>
        <v>138.0157259336637</v>
      </c>
      <c r="F158" s="17">
        <f ca="1">IF(A158&gt;12*Kalkulacka!$D$7,IF(A158&lt;=12*(Kalkulacka!$D$7+Kalkulacka!$B$7),0,IF(E158&gt;0,MIN(Kalkulacka!$C$15,E158),0)),0)</f>
        <v>0</v>
      </c>
      <c r="G158" s="17">
        <f t="shared" ca="1" si="5"/>
        <v>138.0157259336637</v>
      </c>
    </row>
    <row r="159" spans="1:7" x14ac:dyDescent="0.25">
      <c r="A159">
        <f t="shared" si="4"/>
        <v>146</v>
      </c>
      <c r="B159" s="16">
        <f ca="1">IF(A159&gt;12*Kalkulacka!$D$7,IF(A159&lt;=12*(Kalkulacka!$D$7+Kalkulacka!$B$7),Kalkulacka!$C$15,IF(E159&gt;0,MIN(Kalkulacka!$C$15,E159),0)),0)</f>
        <v>15.658978526812872</v>
      </c>
      <c r="C159" s="12">
        <f ca="1">-PV(Kalkulacka!$I$4/12,$A159,0,B159)</f>
        <v>10.875362951502384</v>
      </c>
      <c r="D159" s="17">
        <f ca="1">IF(A159&gt;12*Kalkulacka!$D$7,IF(OR(A159&lt;=12*(Kalkulacka!$D$7+Kalkulacka!$B$7),G158&gt;0),IF(MOD(A159,12)=0,Kalkulacka!$C$17+Kalkulacka!$C$19+Kalkulacka!$C$20,Kalkulacka!$C$17),0),0)</f>
        <v>1</v>
      </c>
      <c r="E159" s="17">
        <f ca="1">G158*(1+Kalkulacka!$C$11/12)+D159</f>
        <v>139.36076524849784</v>
      </c>
      <c r="F159" s="17">
        <f ca="1">IF(A159&gt;12*Kalkulacka!$D$7,IF(A159&lt;=12*(Kalkulacka!$D$7+Kalkulacka!$B$7),0,IF(E159&gt;0,MIN(Kalkulacka!$C$15,E159),0)),0)</f>
        <v>0</v>
      </c>
      <c r="G159" s="17">
        <f t="shared" ca="1" si="5"/>
        <v>139.36076524849784</v>
      </c>
    </row>
    <row r="160" spans="1:7" x14ac:dyDescent="0.25">
      <c r="A160">
        <f t="shared" si="4"/>
        <v>147</v>
      </c>
      <c r="B160" s="16">
        <f ca="1">IF(A160&gt;12*Kalkulacka!$D$7,IF(A160&lt;=12*(Kalkulacka!$D$7+Kalkulacka!$B$7),Kalkulacka!$C$15,IF(E160&gt;0,MIN(Kalkulacka!$C$15,E160),0)),0)</f>
        <v>15.658978526812872</v>
      </c>
      <c r="C160" s="12">
        <f ca="1">-PV(Kalkulacka!$I$4/12,$A160,0,B160)</f>
        <v>10.84824234563829</v>
      </c>
      <c r="D160" s="17">
        <f ca="1">IF(A160&gt;12*Kalkulacka!$D$7,IF(OR(A160&lt;=12*(Kalkulacka!$D$7+Kalkulacka!$B$7),G159&gt;0),IF(MOD(A160,12)=0,Kalkulacka!$C$17+Kalkulacka!$C$19+Kalkulacka!$C$20,Kalkulacka!$C$17),0),0)</f>
        <v>1</v>
      </c>
      <c r="E160" s="17">
        <f ca="1">G159*(1+Kalkulacka!$C$11/12)+D160</f>
        <v>140.70916716161909</v>
      </c>
      <c r="F160" s="17">
        <f ca="1">IF(A160&gt;12*Kalkulacka!$D$7,IF(A160&lt;=12*(Kalkulacka!$D$7+Kalkulacka!$B$7),0,IF(E160&gt;0,MIN(Kalkulacka!$C$15,E160),0)),0)</f>
        <v>0</v>
      </c>
      <c r="G160" s="17">
        <f t="shared" ca="1" si="5"/>
        <v>140.70916716161909</v>
      </c>
    </row>
    <row r="161" spans="1:7" x14ac:dyDescent="0.25">
      <c r="A161">
        <f t="shared" si="4"/>
        <v>148</v>
      </c>
      <c r="B161" s="16">
        <f ca="1">IF(A161&gt;12*Kalkulacka!$D$7,IF(A161&lt;=12*(Kalkulacka!$D$7+Kalkulacka!$B$7),Kalkulacka!$C$15,IF(E161&gt;0,MIN(Kalkulacka!$C$15,E161),0)),0)</f>
        <v>15.658978526812872</v>
      </c>
      <c r="C161" s="12">
        <f ca="1">-PV(Kalkulacka!$I$4/12,$A161,0,B161)</f>
        <v>10.821189372207769</v>
      </c>
      <c r="D161" s="17">
        <f ca="1">IF(A161&gt;12*Kalkulacka!$D$7,IF(OR(A161&lt;=12*(Kalkulacka!$D$7+Kalkulacka!$B$7),G160&gt;0),IF(MOD(A161,12)=0,Kalkulacka!$C$17+Kalkulacka!$C$19+Kalkulacka!$C$20,Kalkulacka!$C$17),0),0)</f>
        <v>1</v>
      </c>
      <c r="E161" s="17">
        <f ca="1">G160*(1+Kalkulacka!$C$11/12)+D161</f>
        <v>142.06094007952314</v>
      </c>
      <c r="F161" s="17">
        <f ca="1">IF(A161&gt;12*Kalkulacka!$D$7,IF(A161&lt;=12*(Kalkulacka!$D$7+Kalkulacka!$B$7),0,IF(E161&gt;0,MIN(Kalkulacka!$C$15,E161),0)),0)</f>
        <v>0</v>
      </c>
      <c r="G161" s="17">
        <f t="shared" ca="1" si="5"/>
        <v>142.06094007952314</v>
      </c>
    </row>
    <row r="162" spans="1:7" x14ac:dyDescent="0.25">
      <c r="A162">
        <f t="shared" si="4"/>
        <v>149</v>
      </c>
      <c r="B162" s="16">
        <f ca="1">IF(A162&gt;12*Kalkulacka!$D$7,IF(A162&lt;=12*(Kalkulacka!$D$7+Kalkulacka!$B$7),Kalkulacka!$C$15,IF(E162&gt;0,MIN(Kalkulacka!$C$15,E162),0)),0)</f>
        <v>15.658978526812872</v>
      </c>
      <c r="C162" s="12">
        <f ca="1">-PV(Kalkulacka!$I$4/12,$A162,0,B162)</f>
        <v>10.794203862551393</v>
      </c>
      <c r="D162" s="17">
        <f ca="1">IF(A162&gt;12*Kalkulacka!$D$7,IF(OR(A162&lt;=12*(Kalkulacka!$D$7+Kalkulacka!$B$7),G161&gt;0),IF(MOD(A162,12)=0,Kalkulacka!$C$17+Kalkulacka!$C$19+Kalkulacka!$C$20,Kalkulacka!$C$17),0),0)</f>
        <v>1</v>
      </c>
      <c r="E162" s="17">
        <f ca="1">G161*(1+Kalkulacka!$C$11/12)+D162</f>
        <v>143.41609242972194</v>
      </c>
      <c r="F162" s="17">
        <f ca="1">IF(A162&gt;12*Kalkulacka!$D$7,IF(A162&lt;=12*(Kalkulacka!$D$7+Kalkulacka!$B$7),0,IF(E162&gt;0,MIN(Kalkulacka!$C$15,E162),0)),0)</f>
        <v>0</v>
      </c>
      <c r="G162" s="17">
        <f t="shared" ca="1" si="5"/>
        <v>143.41609242972194</v>
      </c>
    </row>
    <row r="163" spans="1:7" x14ac:dyDescent="0.25">
      <c r="A163">
        <f t="shared" si="4"/>
        <v>150</v>
      </c>
      <c r="B163" s="16">
        <f ca="1">IF(A163&gt;12*Kalkulacka!$D$7,IF(A163&lt;=12*(Kalkulacka!$D$7+Kalkulacka!$B$7),Kalkulacka!$C$15,IF(E163&gt;0,MIN(Kalkulacka!$C$15,E163),0)),0)</f>
        <v>15.658978526812872</v>
      </c>
      <c r="C163" s="12">
        <f ca="1">-PV(Kalkulacka!$I$4/12,$A163,0,B163)</f>
        <v>10.76728564843032</v>
      </c>
      <c r="D163" s="17">
        <f ca="1">IF(A163&gt;12*Kalkulacka!$D$7,IF(OR(A163&lt;=12*(Kalkulacka!$D$7+Kalkulacka!$B$7),G162&gt;0),IF(MOD(A163,12)=0,Kalkulacka!$C$17+Kalkulacka!$C$19+Kalkulacka!$C$20,Kalkulacka!$C$17),0),0)</f>
        <v>1</v>
      </c>
      <c r="E163" s="17">
        <f ca="1">G162*(1+Kalkulacka!$C$11/12)+D163</f>
        <v>144.77463266079624</v>
      </c>
      <c r="F163" s="17">
        <f ca="1">IF(A163&gt;12*Kalkulacka!$D$7,IF(A163&lt;=12*(Kalkulacka!$D$7+Kalkulacka!$B$7),0,IF(E163&gt;0,MIN(Kalkulacka!$C$15,E163),0)),0)</f>
        <v>0</v>
      </c>
      <c r="G163" s="17">
        <f t="shared" ca="1" si="5"/>
        <v>144.77463266079624</v>
      </c>
    </row>
    <row r="164" spans="1:7" x14ac:dyDescent="0.25">
      <c r="A164">
        <f t="shared" si="4"/>
        <v>151</v>
      </c>
      <c r="B164" s="16">
        <f ca="1">IF(A164&gt;12*Kalkulacka!$D$7,IF(A164&lt;=12*(Kalkulacka!$D$7+Kalkulacka!$B$7),Kalkulacka!$C$15,IF(E164&gt;0,MIN(Kalkulacka!$C$15,E164),0)),0)</f>
        <v>15.658978526812872</v>
      </c>
      <c r="C164" s="12">
        <f ca="1">-PV(Kalkulacka!$I$4/12,$A164,0,B164)</f>
        <v>10.740434562025255</v>
      </c>
      <c r="D164" s="17">
        <f ca="1">IF(A164&gt;12*Kalkulacka!$D$7,IF(OR(A164&lt;=12*(Kalkulacka!$D$7+Kalkulacka!$B$7),G163&gt;0),IF(MOD(A164,12)=0,Kalkulacka!$C$17+Kalkulacka!$C$19+Kalkulacka!$C$20,Kalkulacka!$C$17),0),0)</f>
        <v>1</v>
      </c>
      <c r="E164" s="17">
        <f ca="1">G163*(1+Kalkulacka!$C$11/12)+D164</f>
        <v>146.13656924244822</v>
      </c>
      <c r="F164" s="17">
        <f ca="1">IF(A164&gt;12*Kalkulacka!$D$7,IF(A164&lt;=12*(Kalkulacka!$D$7+Kalkulacka!$B$7),0,IF(E164&gt;0,MIN(Kalkulacka!$C$15,E164),0)),0)</f>
        <v>0</v>
      </c>
      <c r="G164" s="17">
        <f t="shared" ca="1" si="5"/>
        <v>146.13656924244822</v>
      </c>
    </row>
    <row r="165" spans="1:7" x14ac:dyDescent="0.25">
      <c r="A165">
        <f t="shared" si="4"/>
        <v>152</v>
      </c>
      <c r="B165" s="16">
        <f ca="1">IF(A165&gt;12*Kalkulacka!$D$7,IF(A165&lt;=12*(Kalkulacka!$D$7+Kalkulacka!$B$7),Kalkulacka!$C$15,IF(E165&gt;0,MIN(Kalkulacka!$C$15,E165),0)),0)</f>
        <v>15.658978526812872</v>
      </c>
      <c r="C165" s="12">
        <f ca="1">-PV(Kalkulacka!$I$4/12,$A165,0,B165)</f>
        <v>10.713650435935417</v>
      </c>
      <c r="D165" s="17">
        <f ca="1">IF(A165&gt;12*Kalkulacka!$D$7,IF(OR(A165&lt;=12*(Kalkulacka!$D$7+Kalkulacka!$B$7),G164&gt;0),IF(MOD(A165,12)=0,Kalkulacka!$C$17+Kalkulacka!$C$19+Kalkulacka!$C$20,Kalkulacka!$C$17),0),0)</f>
        <v>1</v>
      </c>
      <c r="E165" s="17">
        <f ca="1">G164*(1+Kalkulacka!$C$11/12)+D165</f>
        <v>147.50191066555433</v>
      </c>
      <c r="F165" s="17">
        <f ca="1">IF(A165&gt;12*Kalkulacka!$D$7,IF(A165&lt;=12*(Kalkulacka!$D$7+Kalkulacka!$B$7),0,IF(E165&gt;0,MIN(Kalkulacka!$C$15,E165),0)),0)</f>
        <v>0</v>
      </c>
      <c r="G165" s="17">
        <f t="shared" ca="1" si="5"/>
        <v>147.50191066555433</v>
      </c>
    </row>
    <row r="166" spans="1:7" x14ac:dyDescent="0.25">
      <c r="A166">
        <f t="shared" si="4"/>
        <v>153</v>
      </c>
      <c r="B166" s="16">
        <f ca="1">IF(A166&gt;12*Kalkulacka!$D$7,IF(A166&lt;=12*(Kalkulacka!$D$7+Kalkulacka!$B$7),Kalkulacka!$C$15,IF(E166&gt;0,MIN(Kalkulacka!$C$15,E166),0)),0)</f>
        <v>15.658978526812872</v>
      </c>
      <c r="C166" s="12">
        <f ca="1">-PV(Kalkulacka!$I$4/12,$A166,0,B166)</f>
        <v>10.686933103177472</v>
      </c>
      <c r="D166" s="17">
        <f ca="1">IF(A166&gt;12*Kalkulacka!$D$7,IF(OR(A166&lt;=12*(Kalkulacka!$D$7+Kalkulacka!$B$7),G165&gt;0),IF(MOD(A166,12)=0,Kalkulacka!$C$17+Kalkulacka!$C$19+Kalkulacka!$C$20,Kalkulacka!$C$17),0),0)</f>
        <v>1</v>
      </c>
      <c r="E166" s="17">
        <f ca="1">G165*(1+Kalkulacka!$C$11/12)+D166</f>
        <v>148.87066544221821</v>
      </c>
      <c r="F166" s="17">
        <f ca="1">IF(A166&gt;12*Kalkulacka!$D$7,IF(A166&lt;=12*(Kalkulacka!$D$7+Kalkulacka!$B$7),0,IF(E166&gt;0,MIN(Kalkulacka!$C$15,E166),0)),0)</f>
        <v>0</v>
      </c>
      <c r="G166" s="17">
        <f t="shared" ca="1" si="5"/>
        <v>148.87066544221821</v>
      </c>
    </row>
    <row r="167" spans="1:7" x14ac:dyDescent="0.25">
      <c r="A167">
        <f t="shared" si="4"/>
        <v>154</v>
      </c>
      <c r="B167" s="16">
        <f ca="1">IF(A167&gt;12*Kalkulacka!$D$7,IF(A167&lt;=12*(Kalkulacka!$D$7+Kalkulacka!$B$7),Kalkulacka!$C$15,IF(E167&gt;0,MIN(Kalkulacka!$C$15,E167),0)),0)</f>
        <v>15.658978526812872</v>
      </c>
      <c r="C167" s="12">
        <f ca="1">-PV(Kalkulacka!$I$4/12,$A167,0,B167)</f>
        <v>10.660282397184512</v>
      </c>
      <c r="D167" s="17">
        <f ca="1">IF(A167&gt;12*Kalkulacka!$D$7,IF(OR(A167&lt;=12*(Kalkulacka!$D$7+Kalkulacka!$B$7),G166&gt;0),IF(MOD(A167,12)=0,Kalkulacka!$C$17+Kalkulacka!$C$19+Kalkulacka!$C$20,Kalkulacka!$C$17),0),0)</f>
        <v>1</v>
      </c>
      <c r="E167" s="17">
        <f ca="1">G166*(1+Kalkulacka!$C$11/12)+D167</f>
        <v>150.24284210582374</v>
      </c>
      <c r="F167" s="17">
        <f ca="1">IF(A167&gt;12*Kalkulacka!$D$7,IF(A167&lt;=12*(Kalkulacka!$D$7+Kalkulacka!$B$7),0,IF(E167&gt;0,MIN(Kalkulacka!$C$15,E167),0)),0)</f>
        <v>0</v>
      </c>
      <c r="G167" s="17">
        <f t="shared" ca="1" si="5"/>
        <v>150.24284210582374</v>
      </c>
    </row>
    <row r="168" spans="1:7" x14ac:dyDescent="0.25">
      <c r="A168">
        <f t="shared" si="4"/>
        <v>155</v>
      </c>
      <c r="B168" s="16">
        <f ca="1">IF(A168&gt;12*Kalkulacka!$D$7,IF(A168&lt;=12*(Kalkulacka!$D$7+Kalkulacka!$B$7),Kalkulacka!$C$15,IF(E168&gt;0,MIN(Kalkulacka!$C$15,E168),0)),0)</f>
        <v>15.658978526812872</v>
      </c>
      <c r="C168" s="12">
        <f ca="1">-PV(Kalkulacka!$I$4/12,$A168,0,B168)</f>
        <v>10.633698151805</v>
      </c>
      <c r="D168" s="17">
        <f ca="1">IF(A168&gt;12*Kalkulacka!$D$7,IF(OR(A168&lt;=12*(Kalkulacka!$D$7+Kalkulacka!$B$7),G167&gt;0),IF(MOD(A168,12)=0,Kalkulacka!$C$17+Kalkulacka!$C$19+Kalkulacka!$C$20,Kalkulacka!$C$17),0),0)</f>
        <v>1</v>
      </c>
      <c r="E168" s="17">
        <f ca="1">G167*(1+Kalkulacka!$C$11/12)+D168</f>
        <v>151.61844921108829</v>
      </c>
      <c r="F168" s="17">
        <f ca="1">IF(A168&gt;12*Kalkulacka!$D$7,IF(A168&lt;=12*(Kalkulacka!$D$7+Kalkulacka!$B$7),0,IF(E168&gt;0,MIN(Kalkulacka!$C$15,E168),0)),0)</f>
        <v>0</v>
      </c>
      <c r="G168" s="17">
        <f t="shared" ca="1" si="5"/>
        <v>151.61844921108829</v>
      </c>
    </row>
    <row r="169" spans="1:7" x14ac:dyDescent="0.25">
      <c r="A169">
        <f t="shared" si="4"/>
        <v>156</v>
      </c>
      <c r="B169" s="16">
        <f ca="1">IF(A169&gt;12*Kalkulacka!$D$7,IF(A169&lt;=12*(Kalkulacka!$D$7+Kalkulacka!$B$7),Kalkulacka!$C$15,IF(E169&gt;0,MIN(Kalkulacka!$C$15,E169),0)),0)</f>
        <v>15.658978526812872</v>
      </c>
      <c r="C169" s="12">
        <f ca="1">-PV(Kalkulacka!$I$4/12,$A169,0,B169)</f>
        <v>10.607180201301746</v>
      </c>
      <c r="D169" s="17">
        <f ca="1">IF(A169&gt;12*Kalkulacka!$D$7,IF(OR(A169&lt;=12*(Kalkulacka!$D$7+Kalkulacka!$B$7),G168&gt;0),IF(MOD(A169,12)=0,Kalkulacka!$C$17+Kalkulacka!$C$19+Kalkulacka!$C$20,Kalkulacka!$C$17),0),0)</f>
        <v>6.6479999999999997</v>
      </c>
      <c r="E169" s="17">
        <f ca="1">G168*(1+Kalkulacka!$C$11/12)+D169</f>
        <v>158.64549533411599</v>
      </c>
      <c r="F169" s="17">
        <f ca="1">IF(A169&gt;12*Kalkulacka!$D$7,IF(A169&lt;=12*(Kalkulacka!$D$7+Kalkulacka!$B$7),0,IF(E169&gt;0,MIN(Kalkulacka!$C$15,E169),0)),0)</f>
        <v>0</v>
      </c>
      <c r="G169" s="17">
        <f ca="1">E169-F169</f>
        <v>158.64549533411599</v>
      </c>
    </row>
    <row r="170" spans="1:7" x14ac:dyDescent="0.25">
      <c r="A170">
        <f t="shared" si="4"/>
        <v>157</v>
      </c>
      <c r="B170" s="16">
        <f ca="1">IF(A170&gt;12*Kalkulacka!$D$7,IF(A170&lt;=12*(Kalkulacka!$D$7+Kalkulacka!$B$7),Kalkulacka!$C$15,IF(E170&gt;0,MIN(Kalkulacka!$C$15,E170),0)),0)</f>
        <v>15.658978526812872</v>
      </c>
      <c r="C170" s="12">
        <f ca="1">-PV(Kalkulacka!$I$4/12,$A170,0,B170)</f>
        <v>10.580728380350868</v>
      </c>
      <c r="D170" s="17">
        <f ca="1">IF(A170&gt;12*Kalkulacka!$D$7,IF(OR(A170&lt;=12*(Kalkulacka!$D$7+Kalkulacka!$B$7),G169&gt;0),IF(MOD(A170,12)=0,Kalkulacka!$C$17+Kalkulacka!$C$19+Kalkulacka!$C$20,Kalkulacka!$C$17),0),0)</f>
        <v>1</v>
      </c>
      <c r="E170" s="17">
        <f ca="1">G169*(1+Kalkulacka!$C$11/12)+D170</f>
        <v>160.04210907245127</v>
      </c>
      <c r="F170" s="17">
        <f ca="1">IF(A170&gt;12*Kalkulacka!$D$7,IF(A170&lt;=12*(Kalkulacka!$D$7+Kalkulacka!$B$7),0,IF(E170&gt;0,MIN(Kalkulacka!$C$15,E170),0)),0)</f>
        <v>15.658978526812872</v>
      </c>
      <c r="G170" s="17">
        <f t="shared" ca="1" si="5"/>
        <v>144.38313054563841</v>
      </c>
    </row>
    <row r="171" spans="1:7" x14ac:dyDescent="0.25">
      <c r="A171">
        <f t="shared" si="4"/>
        <v>158</v>
      </c>
      <c r="B171" s="16">
        <f ca="1">IF(A171&gt;12*Kalkulacka!$D$7,IF(A171&lt;=12*(Kalkulacka!$D$7+Kalkulacka!$B$7),Kalkulacka!$C$15,IF(E171&gt;0,MIN(Kalkulacka!$C$15,E171),0)),0)</f>
        <v>15.658978526812872</v>
      </c>
      <c r="C171" s="12">
        <f ca="1">-PV(Kalkulacka!$I$4/12,$A171,0,B171)</f>
        <v>10.554342524040768</v>
      </c>
      <c r="D171" s="17">
        <f ca="1">IF(A171&gt;12*Kalkulacka!$D$7,IF(OR(A171&lt;=12*(Kalkulacka!$D$7+Kalkulacka!$B$7),G170&gt;0),IF(MOD(A171,12)=0,Kalkulacka!$C$17+Kalkulacka!$C$19+Kalkulacka!$C$20,Kalkulacka!$C$17),0),0)</f>
        <v>1</v>
      </c>
      <c r="E171" s="17">
        <f ca="1">G170*(1+Kalkulacka!$C$11/12)+D171</f>
        <v>145.74408837200249</v>
      </c>
      <c r="F171" s="17">
        <f ca="1">IF(A171&gt;12*Kalkulacka!$D$7,IF(A171&lt;=12*(Kalkulacka!$D$7+Kalkulacka!$B$7),0,IF(E171&gt;0,MIN(Kalkulacka!$C$15,E171),0)),0)</f>
        <v>15.658978526812872</v>
      </c>
      <c r="G171" s="17">
        <f t="shared" ca="1" si="5"/>
        <v>130.08510984518963</v>
      </c>
    </row>
    <row r="172" spans="1:7" x14ac:dyDescent="0.25">
      <c r="A172">
        <f t="shared" si="4"/>
        <v>159</v>
      </c>
      <c r="B172" s="16">
        <f ca="1">IF(A172&gt;12*Kalkulacka!$D$7,IF(A172&lt;=12*(Kalkulacka!$D$7+Kalkulacka!$B$7),Kalkulacka!$C$15,IF(E172&gt;0,MIN(Kalkulacka!$C$15,E172),0)),0)</f>
        <v>15.658978526812872</v>
      </c>
      <c r="C172" s="12">
        <f ca="1">-PV(Kalkulacka!$I$4/12,$A172,0,B172)</f>
        <v>10.528022467871093</v>
      </c>
      <c r="D172" s="17">
        <f ca="1">IF(A172&gt;12*Kalkulacka!$D$7,IF(OR(A172&lt;=12*(Kalkulacka!$D$7+Kalkulacka!$B$7),G171&gt;0),IF(MOD(A172,12)=0,Kalkulacka!$C$17+Kalkulacka!$C$19+Kalkulacka!$C$20,Kalkulacka!$C$17),0),0)</f>
        <v>1</v>
      </c>
      <c r="E172" s="17">
        <f ca="1">G171*(1+Kalkulacka!$C$11/12)+D172</f>
        <v>131.4103226198026</v>
      </c>
      <c r="F172" s="17">
        <f ca="1">IF(A172&gt;12*Kalkulacka!$D$7,IF(A172&lt;=12*(Kalkulacka!$D$7+Kalkulacka!$B$7),0,IF(E172&gt;0,MIN(Kalkulacka!$C$15,E172),0)),0)</f>
        <v>15.658978526812872</v>
      </c>
      <c r="G172" s="17">
        <f t="shared" ca="1" si="5"/>
        <v>115.75134409298973</v>
      </c>
    </row>
    <row r="173" spans="1:7" x14ac:dyDescent="0.25">
      <c r="A173">
        <f t="shared" si="4"/>
        <v>160</v>
      </c>
      <c r="B173" s="16">
        <f ca="1">IF(A173&gt;12*Kalkulacka!$D$7,IF(A173&lt;=12*(Kalkulacka!$D$7+Kalkulacka!$B$7),Kalkulacka!$C$15,IF(E173&gt;0,MIN(Kalkulacka!$C$15,E173),0)),0)</f>
        <v>15.658978526812872</v>
      </c>
      <c r="C173" s="12">
        <f ca="1">-PV(Kalkulacka!$I$4/12,$A173,0,B173)</f>
        <v>10.501768047751712</v>
      </c>
      <c r="D173" s="17">
        <f ca="1">IF(A173&gt;12*Kalkulacka!$D$7,IF(OR(A173&lt;=12*(Kalkulacka!$D$7+Kalkulacka!$B$7),G172&gt;0),IF(MOD(A173,12)=0,Kalkulacka!$C$17+Kalkulacka!$C$19+Kalkulacka!$C$20,Kalkulacka!$C$17),0),0)</f>
        <v>1</v>
      </c>
      <c r="E173" s="17">
        <f ca="1">G172*(1+Kalkulacka!$C$11/12)+D173</f>
        <v>117.04072245322219</v>
      </c>
      <c r="F173" s="17">
        <f ca="1">IF(A173&gt;12*Kalkulacka!$D$7,IF(A173&lt;=12*(Kalkulacka!$D$7+Kalkulacka!$B$7),0,IF(E173&gt;0,MIN(Kalkulacka!$C$15,E173),0)),0)</f>
        <v>15.658978526812872</v>
      </c>
      <c r="G173" s="17">
        <f t="shared" ca="1" si="5"/>
        <v>101.38174392640931</v>
      </c>
    </row>
    <row r="174" spans="1:7" x14ac:dyDescent="0.25">
      <c r="A174">
        <f t="shared" si="4"/>
        <v>161</v>
      </c>
      <c r="B174" s="16">
        <f ca="1">IF(A174&gt;12*Kalkulacka!$D$7,IF(A174&lt;=12*(Kalkulacka!$D$7+Kalkulacka!$B$7),Kalkulacka!$C$15,IF(E174&gt;0,MIN(Kalkulacka!$C$15,E174),0)),0)</f>
        <v>15.658978526812872</v>
      </c>
      <c r="C174" s="12">
        <f ca="1">-PV(Kalkulacka!$I$4/12,$A174,0,B174)</f>
        <v>10.475579100001706</v>
      </c>
      <c r="D174" s="17">
        <f ca="1">IF(A174&gt;12*Kalkulacka!$D$7,IF(OR(A174&lt;=12*(Kalkulacka!$D$7+Kalkulacka!$B$7),G173&gt;0),IF(MOD(A174,12)=0,Kalkulacka!$C$17+Kalkulacka!$C$19+Kalkulacka!$C$20,Kalkulacka!$C$17),0),0)</f>
        <v>1</v>
      </c>
      <c r="E174" s="17">
        <f ca="1">G173*(1+Kalkulacka!$C$11/12)+D174</f>
        <v>102.63519828622533</v>
      </c>
      <c r="F174" s="17">
        <f ca="1">IF(A174&gt;12*Kalkulacka!$D$7,IF(A174&lt;=12*(Kalkulacka!$D$7+Kalkulacka!$B$7),0,IF(E174&gt;0,MIN(Kalkulacka!$C$15,E174),0)),0)</f>
        <v>15.658978526812872</v>
      </c>
      <c r="G174" s="17">
        <f t="shared" ca="1" si="5"/>
        <v>86.976219759412459</v>
      </c>
    </row>
    <row r="175" spans="1:7" x14ac:dyDescent="0.25">
      <c r="A175">
        <f t="shared" si="4"/>
        <v>162</v>
      </c>
      <c r="B175" s="16">
        <f ca="1">IF(A175&gt;12*Kalkulacka!$D$7,IF(A175&lt;=12*(Kalkulacka!$D$7+Kalkulacka!$B$7),Kalkulacka!$C$15,IF(E175&gt;0,MIN(Kalkulacka!$C$15,E175),0)),0)</f>
        <v>15.658978526812872</v>
      </c>
      <c r="C175" s="12">
        <f ca="1">-PV(Kalkulacka!$I$4/12,$A175,0,B175)</f>
        <v>10.449455461348338</v>
      </c>
      <c r="D175" s="17">
        <f ca="1">IF(A175&gt;12*Kalkulacka!$D$7,IF(OR(A175&lt;=12*(Kalkulacka!$D$7+Kalkulacka!$B$7),G174&gt;0),IF(MOD(A175,12)=0,Kalkulacka!$C$17+Kalkulacka!$C$19+Kalkulacka!$C$20,Kalkulacka!$C$17),0),0)</f>
        <v>1</v>
      </c>
      <c r="E175" s="17">
        <f ca="1">G174*(1+Kalkulacka!$C$11/12)+D175</f>
        <v>88.193660308810991</v>
      </c>
      <c r="F175" s="17">
        <f ca="1">IF(A175&gt;12*Kalkulacka!$D$7,IF(A175&lt;=12*(Kalkulacka!$D$7+Kalkulacka!$B$7),0,IF(E175&gt;0,MIN(Kalkulacka!$C$15,E175),0)),0)</f>
        <v>15.658978526812872</v>
      </c>
      <c r="G175" s="17">
        <f t="shared" ca="1" si="5"/>
        <v>72.534681781998117</v>
      </c>
    </row>
    <row r="176" spans="1:7" x14ac:dyDescent="0.25">
      <c r="A176">
        <f t="shared" si="4"/>
        <v>163</v>
      </c>
      <c r="B176" s="16">
        <f ca="1">IF(A176&gt;12*Kalkulacka!$D$7,IF(A176&lt;=12*(Kalkulacka!$D$7+Kalkulacka!$B$7),Kalkulacka!$C$15,IF(E176&gt;0,MIN(Kalkulacka!$C$15,E176),0)),0)</f>
        <v>15.658978526812872</v>
      </c>
      <c r="C176" s="12">
        <f ca="1">-PV(Kalkulacka!$I$4/12,$A176,0,B176)</f>
        <v>10.423396968926024</v>
      </c>
      <c r="D176" s="17">
        <f ca="1">IF(A176&gt;12*Kalkulacka!$D$7,IF(OR(A176&lt;=12*(Kalkulacka!$D$7+Kalkulacka!$B$7),G175&gt;0),IF(MOD(A176,12)=0,Kalkulacka!$C$17+Kalkulacka!$C$19+Kalkulacka!$C$20,Kalkulacka!$C$17),0),0)</f>
        <v>1</v>
      </c>
      <c r="E176" s="17">
        <f ca="1">G175*(1+Kalkulacka!$C$11/12)+D176</f>
        <v>73.716018486453109</v>
      </c>
      <c r="F176" s="17">
        <f ca="1">IF(A176&gt;12*Kalkulacka!$D$7,IF(A176&lt;=12*(Kalkulacka!$D$7+Kalkulacka!$B$7),0,IF(E176&gt;0,MIN(Kalkulacka!$C$15,E176),0)),0)</f>
        <v>15.658978526812872</v>
      </c>
      <c r="G176" s="17">
        <f t="shared" ca="1" si="5"/>
        <v>58.057039959640235</v>
      </c>
    </row>
    <row r="177" spans="1:7" x14ac:dyDescent="0.25">
      <c r="A177">
        <f t="shared" si="4"/>
        <v>164</v>
      </c>
      <c r="B177" s="16">
        <f ca="1">IF(A177&gt;12*Kalkulacka!$D$7,IF(A177&lt;=12*(Kalkulacka!$D$7+Kalkulacka!$B$7),Kalkulacka!$C$15,IF(E177&gt;0,MIN(Kalkulacka!$C$15,E177),0)),0)</f>
        <v>15.658978526812872</v>
      </c>
      <c r="C177" s="12">
        <f ca="1">-PV(Kalkulacka!$I$4/12,$A177,0,B177)</f>
        <v>10.397403460275333</v>
      </c>
      <c r="D177" s="17">
        <f ca="1">IF(A177&gt;12*Kalkulacka!$D$7,IF(OR(A177&lt;=12*(Kalkulacka!$D$7+Kalkulacka!$B$7),G176&gt;0),IF(MOD(A177,12)=0,Kalkulacka!$C$17+Kalkulacka!$C$19+Kalkulacka!$C$20,Kalkulacka!$C$17),0),0)</f>
        <v>1</v>
      </c>
      <c r="E177" s="17">
        <f ca="1">G176*(1+Kalkulacka!$C$11/12)+D177</f>
        <v>59.202182559539331</v>
      </c>
      <c r="F177" s="17">
        <f ca="1">IF(A177&gt;12*Kalkulacka!$D$7,IF(A177&lt;=12*(Kalkulacka!$D$7+Kalkulacka!$B$7),0,IF(E177&gt;0,MIN(Kalkulacka!$C$15,E177),0)),0)</f>
        <v>15.658978526812872</v>
      </c>
      <c r="G177" s="17">
        <f t="shared" ca="1" si="5"/>
        <v>43.543204032726457</v>
      </c>
    </row>
    <row r="178" spans="1:7" x14ac:dyDescent="0.25">
      <c r="A178">
        <f t="shared" si="4"/>
        <v>165</v>
      </c>
      <c r="B178" s="16">
        <f ca="1">IF(A178&gt;12*Kalkulacka!$D$7,IF(A178&lt;=12*(Kalkulacka!$D$7+Kalkulacka!$B$7),Kalkulacka!$C$15,IF(E178&gt;0,MIN(Kalkulacka!$C$15,E178),0)),0)</f>
        <v>15.658978526812872</v>
      </c>
      <c r="C178" s="12">
        <f ca="1">-PV(Kalkulacka!$I$4/12,$A178,0,B178)</f>
        <v>10.371474773341978</v>
      </c>
      <c r="D178" s="17">
        <f ca="1">IF(A178&gt;12*Kalkulacka!$D$7,IF(OR(A178&lt;=12*(Kalkulacka!$D$7+Kalkulacka!$B$7),G177&gt;0),IF(MOD(A178,12)=0,Kalkulacka!$C$17+Kalkulacka!$C$19+Kalkulacka!$C$20,Kalkulacka!$C$17),0),0)</f>
        <v>1</v>
      </c>
      <c r="E178" s="17">
        <f ca="1">G177*(1+Kalkulacka!$C$11/12)+D178</f>
        <v>44.652062042808268</v>
      </c>
      <c r="F178" s="17">
        <f ca="1">IF(A178&gt;12*Kalkulacka!$D$7,IF(A178&lt;=12*(Kalkulacka!$D$7+Kalkulacka!$B$7),0,IF(E178&gt;0,MIN(Kalkulacka!$C$15,E178),0)),0)</f>
        <v>15.658978526812872</v>
      </c>
      <c r="G178" s="17">
        <f t="shared" ca="1" si="5"/>
        <v>28.993083515995394</v>
      </c>
    </row>
    <row r="179" spans="1:7" x14ac:dyDescent="0.25">
      <c r="A179">
        <f t="shared" si="4"/>
        <v>166</v>
      </c>
      <c r="B179" s="16">
        <f ca="1">IF(A179&gt;12*Kalkulacka!$D$7,IF(A179&lt;=12*(Kalkulacka!$D$7+Kalkulacka!$B$7),Kalkulacka!$C$15,IF(E179&gt;0,MIN(Kalkulacka!$C$15,E179),0)),0)</f>
        <v>15.658978526812872</v>
      </c>
      <c r="C179" s="12">
        <f ca="1">-PV(Kalkulacka!$I$4/12,$A179,0,B179)</f>
        <v>10.345610746475794</v>
      </c>
      <c r="D179" s="17">
        <f ca="1">IF(A179&gt;12*Kalkulacka!$D$7,IF(OR(A179&lt;=12*(Kalkulacka!$D$7+Kalkulacka!$B$7),G178&gt;0),IF(MOD(A179,12)=0,Kalkulacka!$C$17+Kalkulacka!$C$19+Kalkulacka!$C$20,Kalkulacka!$C$17),0),0)</f>
        <v>1</v>
      </c>
      <c r="E179" s="17">
        <f ca="1">G178*(1+Kalkulacka!$C$11/12)+D179</f>
        <v>30.065566224785382</v>
      </c>
      <c r="F179" s="17">
        <f ca="1">IF(A179&gt;12*Kalkulacka!$D$7,IF(A179&lt;=12*(Kalkulacka!$D$7+Kalkulacka!$B$7),0,IF(E179&gt;0,MIN(Kalkulacka!$C$15,E179),0)),0)</f>
        <v>15.658978526812872</v>
      </c>
      <c r="G179" s="17">
        <f t="shared" ca="1" si="5"/>
        <v>14.40658769797251</v>
      </c>
    </row>
    <row r="180" spans="1:7" x14ac:dyDescent="0.25">
      <c r="A180">
        <f t="shared" si="4"/>
        <v>167</v>
      </c>
      <c r="B180" s="16">
        <f ca="1">IF(A180&gt;12*Kalkulacka!$D$7,IF(A180&lt;=12*(Kalkulacka!$D$7+Kalkulacka!$B$7),Kalkulacka!$C$15,IF(E180&gt;0,MIN(Kalkulacka!$C$15,E180),0)),0)</f>
        <v>15.442604167217441</v>
      </c>
      <c r="C180" s="12">
        <f ca="1">-PV(Kalkulacka!$I$4/12,$A180,0,B180)</f>
        <v>10.177212993410761</v>
      </c>
      <c r="D180" s="17">
        <f ca="1">IF(A180&gt;12*Kalkulacka!$D$7,IF(OR(A180&lt;=12*(Kalkulacka!$D$7+Kalkulacka!$B$7),G179&gt;0),IF(MOD(A180,12)=0,Kalkulacka!$C$17+Kalkulacka!$C$19+Kalkulacka!$C$20,Kalkulacka!$C$17),0),0)</f>
        <v>1</v>
      </c>
      <c r="E180" s="17">
        <f ca="1">G179*(1+Kalkulacka!$C$11/12)+D180</f>
        <v>15.442604167217441</v>
      </c>
      <c r="F180" s="17">
        <f ca="1">IF(A180&gt;12*Kalkulacka!$D$7,IF(A180&lt;=12*(Kalkulacka!$D$7+Kalkulacka!$B$7),0,IF(E180&gt;0,MIN(Kalkulacka!$C$15,E180),0)),0)</f>
        <v>15.442604167217441</v>
      </c>
      <c r="G180" s="17">
        <f t="shared" ca="1" si="5"/>
        <v>0</v>
      </c>
    </row>
    <row r="181" spans="1:7" x14ac:dyDescent="0.25">
      <c r="A181">
        <f t="shared" si="4"/>
        <v>168</v>
      </c>
      <c r="B181" s="16">
        <f ca="1">IF(A181&gt;12*Kalkulacka!$D$7,IF(A181&lt;=12*(Kalkulacka!$D$7+Kalkulacka!$B$7),Kalkulacka!$C$15,IF(E181&gt;0,MIN(Kalkulacka!$C$15,E181),0)),0)</f>
        <v>0</v>
      </c>
      <c r="C181" s="12">
        <f ca="1">-PV(Kalkulacka!$I$4/12,$A181,0,B181)</f>
        <v>0</v>
      </c>
      <c r="D181" s="17">
        <f ca="1">IF(A181&gt;12*Kalkulacka!$D$7,IF(OR(A181&lt;=12*(Kalkulacka!$D$7+Kalkulacka!$B$7),G180&gt;0),IF(MOD(A181,12)=0,Kalkulacka!$C$17+Kalkulacka!$C$19+Kalkulacka!$C$20,Kalkulacka!$C$17),0),0)</f>
        <v>0</v>
      </c>
      <c r="E181" s="17">
        <f ca="1">G180*(1+Kalkulacka!$C$11/12)+D181</f>
        <v>0</v>
      </c>
      <c r="F181" s="17">
        <f ca="1">IF(A181&gt;12*Kalkulacka!$D$7,IF(A181&lt;=12*(Kalkulacka!$D$7+Kalkulacka!$B$7),0,IF(E181&gt;0,MIN(Kalkulacka!$C$15,E181),0)),0)</f>
        <v>0</v>
      </c>
      <c r="G181" s="17">
        <f t="shared" ca="1" si="5"/>
        <v>0</v>
      </c>
    </row>
    <row r="182" spans="1:7" x14ac:dyDescent="0.25">
      <c r="A182">
        <f t="shared" si="4"/>
        <v>169</v>
      </c>
      <c r="B182" s="16">
        <f ca="1">IF(A182&gt;12*Kalkulacka!$D$7,IF(A182&lt;=12*(Kalkulacka!$D$7+Kalkulacka!$B$7),Kalkulacka!$C$15,IF(E182&gt;0,MIN(Kalkulacka!$C$15,E182),0)),0)</f>
        <v>0</v>
      </c>
      <c r="C182" s="12">
        <f ca="1">-PV(Kalkulacka!$I$4/12,$A182,0,B182)</f>
        <v>0</v>
      </c>
      <c r="D182" s="17">
        <f ca="1">IF(A182&gt;12*Kalkulacka!$D$7,IF(OR(A182&lt;=12*(Kalkulacka!$D$7+Kalkulacka!$B$7),G181&gt;0),IF(MOD(A182,12)=0,Kalkulacka!$C$17+Kalkulacka!$C$19+Kalkulacka!$C$20,Kalkulacka!$C$17),0),0)</f>
        <v>0</v>
      </c>
      <c r="E182" s="17">
        <f ca="1">G181*(1+Kalkulacka!$C$11/12)+D182</f>
        <v>0</v>
      </c>
      <c r="F182" s="17">
        <f ca="1">IF(A182&gt;12*Kalkulacka!$D$7,IF(A182&lt;=12*(Kalkulacka!$D$7+Kalkulacka!$B$7),0,IF(E182&gt;0,MIN(Kalkulacka!$C$15,E182),0)),0)</f>
        <v>0</v>
      </c>
      <c r="G182" s="17">
        <f t="shared" ca="1" si="5"/>
        <v>0</v>
      </c>
    </row>
    <row r="183" spans="1:7" x14ac:dyDescent="0.25">
      <c r="A183">
        <f t="shared" si="4"/>
        <v>170</v>
      </c>
      <c r="B183" s="16">
        <f ca="1">IF(A183&gt;12*Kalkulacka!$D$7,IF(A183&lt;=12*(Kalkulacka!$D$7+Kalkulacka!$B$7),Kalkulacka!$C$15,IF(E183&gt;0,MIN(Kalkulacka!$C$15,E183),0)),0)</f>
        <v>0</v>
      </c>
      <c r="C183" s="12">
        <f ca="1">-PV(Kalkulacka!$I$4/12,$A183,0,B183)</f>
        <v>0</v>
      </c>
      <c r="D183" s="17">
        <f ca="1">IF(A183&gt;12*Kalkulacka!$D$7,IF(OR(A183&lt;=12*(Kalkulacka!$D$7+Kalkulacka!$B$7),G182&gt;0),IF(MOD(A183,12)=0,Kalkulacka!$C$17+Kalkulacka!$C$19+Kalkulacka!$C$20,Kalkulacka!$C$17),0),0)</f>
        <v>0</v>
      </c>
      <c r="E183" s="17">
        <f ca="1">G182*(1+Kalkulacka!$C$11/12)+D183</f>
        <v>0</v>
      </c>
      <c r="F183" s="17">
        <f ca="1">IF(A183&gt;12*Kalkulacka!$D$7,IF(A183&lt;=12*(Kalkulacka!$D$7+Kalkulacka!$B$7),0,IF(E183&gt;0,MIN(Kalkulacka!$C$15,E183),0)),0)</f>
        <v>0</v>
      </c>
      <c r="G183" s="17">
        <f t="shared" ca="1" si="5"/>
        <v>0</v>
      </c>
    </row>
    <row r="184" spans="1:7" x14ac:dyDescent="0.25">
      <c r="A184">
        <f t="shared" si="4"/>
        <v>171</v>
      </c>
      <c r="B184" s="16">
        <f ca="1">IF(A184&gt;12*Kalkulacka!$D$7,IF(A184&lt;=12*(Kalkulacka!$D$7+Kalkulacka!$B$7),Kalkulacka!$C$15,IF(E184&gt;0,MIN(Kalkulacka!$C$15,E184),0)),0)</f>
        <v>0</v>
      </c>
      <c r="C184" s="12">
        <f ca="1">-PV(Kalkulacka!$I$4/12,$A184,0,B184)</f>
        <v>0</v>
      </c>
      <c r="D184" s="17">
        <f ca="1">IF(A184&gt;12*Kalkulacka!$D$7,IF(OR(A184&lt;=12*(Kalkulacka!$D$7+Kalkulacka!$B$7),G183&gt;0),IF(MOD(A184,12)=0,Kalkulacka!$C$17+Kalkulacka!$C$19+Kalkulacka!$C$20,Kalkulacka!$C$17),0),0)</f>
        <v>0</v>
      </c>
      <c r="E184" s="17">
        <f ca="1">G183*(1+Kalkulacka!$C$11/12)+D184</f>
        <v>0</v>
      </c>
      <c r="F184" s="17">
        <f ca="1">IF(A184&gt;12*Kalkulacka!$D$7,IF(A184&lt;=12*(Kalkulacka!$D$7+Kalkulacka!$B$7),0,IF(E184&gt;0,MIN(Kalkulacka!$C$15,E184),0)),0)</f>
        <v>0</v>
      </c>
      <c r="G184" s="17">
        <f t="shared" ca="1" si="5"/>
        <v>0</v>
      </c>
    </row>
    <row r="185" spans="1:7" x14ac:dyDescent="0.25">
      <c r="A185">
        <f t="shared" si="4"/>
        <v>172</v>
      </c>
      <c r="B185" s="16">
        <f ca="1">IF(A185&gt;12*Kalkulacka!$D$7,IF(A185&lt;=12*(Kalkulacka!$D$7+Kalkulacka!$B$7),Kalkulacka!$C$15,IF(E185&gt;0,MIN(Kalkulacka!$C$15,E185),0)),0)</f>
        <v>0</v>
      </c>
      <c r="C185" s="12">
        <f ca="1">-PV(Kalkulacka!$I$4/12,$A185,0,B185)</f>
        <v>0</v>
      </c>
      <c r="D185" s="17">
        <f ca="1">IF(A185&gt;12*Kalkulacka!$D$7,IF(OR(A185&lt;=12*(Kalkulacka!$D$7+Kalkulacka!$B$7),G184&gt;0),IF(MOD(A185,12)=0,Kalkulacka!$C$17+Kalkulacka!$C$19+Kalkulacka!$C$20,Kalkulacka!$C$17),0),0)</f>
        <v>0</v>
      </c>
      <c r="E185" s="17">
        <f ca="1">G184*(1+Kalkulacka!$C$11/12)+D185</f>
        <v>0</v>
      </c>
      <c r="F185" s="17">
        <f ca="1">IF(A185&gt;12*Kalkulacka!$D$7,IF(A185&lt;=12*(Kalkulacka!$D$7+Kalkulacka!$B$7),0,IF(E185&gt;0,MIN(Kalkulacka!$C$15,E185),0)),0)</f>
        <v>0</v>
      </c>
      <c r="G185" s="17">
        <f t="shared" ca="1" si="5"/>
        <v>0</v>
      </c>
    </row>
    <row r="186" spans="1:7" x14ac:dyDescent="0.25">
      <c r="A186">
        <f t="shared" si="4"/>
        <v>173</v>
      </c>
      <c r="B186" s="16">
        <f ca="1">IF(A186&gt;12*Kalkulacka!$D$7,IF(A186&lt;=12*(Kalkulacka!$D$7+Kalkulacka!$B$7),Kalkulacka!$C$15,IF(E186&gt;0,MIN(Kalkulacka!$C$15,E186),0)),0)</f>
        <v>0</v>
      </c>
      <c r="C186" s="12">
        <f ca="1">-PV(Kalkulacka!$I$4/12,$A186,0,B186)</f>
        <v>0</v>
      </c>
      <c r="D186" s="17">
        <f ca="1">IF(A186&gt;12*Kalkulacka!$D$7,IF(OR(A186&lt;=12*(Kalkulacka!$D$7+Kalkulacka!$B$7),G185&gt;0),IF(MOD(A186,12)=0,Kalkulacka!$C$17+Kalkulacka!$C$19+Kalkulacka!$C$20,Kalkulacka!$C$17),0),0)</f>
        <v>0</v>
      </c>
      <c r="E186" s="17">
        <f ca="1">G185*(1+Kalkulacka!$C$11/12)+D186</f>
        <v>0</v>
      </c>
      <c r="F186" s="17">
        <f ca="1">IF(A186&gt;12*Kalkulacka!$D$7,IF(A186&lt;=12*(Kalkulacka!$D$7+Kalkulacka!$B$7),0,IF(E186&gt;0,MIN(Kalkulacka!$C$15,E186),0)),0)</f>
        <v>0</v>
      </c>
      <c r="G186" s="17">
        <f t="shared" ca="1" si="5"/>
        <v>0</v>
      </c>
    </row>
    <row r="187" spans="1:7" x14ac:dyDescent="0.25">
      <c r="A187">
        <f t="shared" si="4"/>
        <v>174</v>
      </c>
      <c r="B187" s="16">
        <f ca="1">IF(A187&gt;12*Kalkulacka!$D$7,IF(A187&lt;=12*(Kalkulacka!$D$7+Kalkulacka!$B$7),Kalkulacka!$C$15,IF(E187&gt;0,MIN(Kalkulacka!$C$15,E187),0)),0)</f>
        <v>0</v>
      </c>
      <c r="C187" s="12">
        <f ca="1">-PV(Kalkulacka!$I$4/12,$A187,0,B187)</f>
        <v>0</v>
      </c>
      <c r="D187" s="17">
        <f ca="1">IF(A187&gt;12*Kalkulacka!$D$7,IF(OR(A187&lt;=12*(Kalkulacka!$D$7+Kalkulacka!$B$7),G186&gt;0),IF(MOD(A187,12)=0,Kalkulacka!$C$17+Kalkulacka!$C$19+Kalkulacka!$C$20,Kalkulacka!$C$17),0),0)</f>
        <v>0</v>
      </c>
      <c r="E187" s="17">
        <f ca="1">G186*(1+Kalkulacka!$C$11/12)+D187</f>
        <v>0</v>
      </c>
      <c r="F187" s="17">
        <f ca="1">IF(A187&gt;12*Kalkulacka!$D$7,IF(A187&lt;=12*(Kalkulacka!$D$7+Kalkulacka!$B$7),0,IF(E187&gt;0,MIN(Kalkulacka!$C$15,E187),0)),0)</f>
        <v>0</v>
      </c>
      <c r="G187" s="17">
        <f t="shared" ca="1" si="5"/>
        <v>0</v>
      </c>
    </row>
    <row r="188" spans="1:7" x14ac:dyDescent="0.25">
      <c r="A188">
        <f t="shared" si="4"/>
        <v>175</v>
      </c>
      <c r="B188" s="16">
        <f ca="1">IF(A188&gt;12*Kalkulacka!$D$7,IF(A188&lt;=12*(Kalkulacka!$D$7+Kalkulacka!$B$7),Kalkulacka!$C$15,IF(E188&gt;0,MIN(Kalkulacka!$C$15,E188),0)),0)</f>
        <v>0</v>
      </c>
      <c r="C188" s="12">
        <f ca="1">-PV(Kalkulacka!$I$4/12,$A188,0,B188)</f>
        <v>0</v>
      </c>
      <c r="D188" s="17">
        <f ca="1">IF(A188&gt;12*Kalkulacka!$D$7,IF(OR(A188&lt;=12*(Kalkulacka!$D$7+Kalkulacka!$B$7),G187&gt;0),IF(MOD(A188,12)=0,Kalkulacka!$C$17+Kalkulacka!$C$19+Kalkulacka!$C$20,Kalkulacka!$C$17),0),0)</f>
        <v>0</v>
      </c>
      <c r="E188" s="17">
        <f ca="1">G187*(1+Kalkulacka!$C$11/12)+D188</f>
        <v>0</v>
      </c>
      <c r="F188" s="17">
        <f ca="1">IF(A188&gt;12*Kalkulacka!$D$7,IF(A188&lt;=12*(Kalkulacka!$D$7+Kalkulacka!$B$7),0,IF(E188&gt;0,MIN(Kalkulacka!$C$15,E188),0)),0)</f>
        <v>0</v>
      </c>
      <c r="G188" s="17">
        <f t="shared" ca="1" si="5"/>
        <v>0</v>
      </c>
    </row>
    <row r="189" spans="1:7" x14ac:dyDescent="0.25">
      <c r="A189">
        <f t="shared" si="4"/>
        <v>176</v>
      </c>
      <c r="B189" s="16">
        <f ca="1">IF(A189&gt;12*Kalkulacka!$D$7,IF(A189&lt;=12*(Kalkulacka!$D$7+Kalkulacka!$B$7),Kalkulacka!$C$15,IF(E189&gt;0,MIN(Kalkulacka!$C$15,E189),0)),0)</f>
        <v>0</v>
      </c>
      <c r="C189" s="12">
        <f ca="1">-PV(Kalkulacka!$I$4/12,$A189,0,B189)</f>
        <v>0</v>
      </c>
      <c r="D189" s="17">
        <f ca="1">IF(A189&gt;12*Kalkulacka!$D$7,IF(OR(A189&lt;=12*(Kalkulacka!$D$7+Kalkulacka!$B$7),G188&gt;0),IF(MOD(A189,12)=0,Kalkulacka!$C$17+Kalkulacka!$C$19+Kalkulacka!$C$20,Kalkulacka!$C$17),0),0)</f>
        <v>0</v>
      </c>
      <c r="E189" s="17">
        <f ca="1">G188*(1+Kalkulacka!$C$11/12)+D189</f>
        <v>0</v>
      </c>
      <c r="F189" s="17">
        <f ca="1">IF(A189&gt;12*Kalkulacka!$D$7,IF(A189&lt;=12*(Kalkulacka!$D$7+Kalkulacka!$B$7),0,IF(E189&gt;0,MIN(Kalkulacka!$C$15,E189),0)),0)</f>
        <v>0</v>
      </c>
      <c r="G189" s="17">
        <f t="shared" ca="1" si="5"/>
        <v>0</v>
      </c>
    </row>
    <row r="190" spans="1:7" x14ac:dyDescent="0.25">
      <c r="A190">
        <f t="shared" si="4"/>
        <v>177</v>
      </c>
      <c r="B190" s="16">
        <f ca="1">IF(A190&gt;12*Kalkulacka!$D$7,IF(A190&lt;=12*(Kalkulacka!$D$7+Kalkulacka!$B$7),Kalkulacka!$C$15,IF(E190&gt;0,MIN(Kalkulacka!$C$15,E190),0)),0)</f>
        <v>0</v>
      </c>
      <c r="C190" s="12">
        <f ca="1">-PV(Kalkulacka!$I$4/12,$A190,0,B190)</f>
        <v>0</v>
      </c>
      <c r="D190" s="17">
        <f ca="1">IF(A190&gt;12*Kalkulacka!$D$7,IF(OR(A190&lt;=12*(Kalkulacka!$D$7+Kalkulacka!$B$7),G189&gt;0),IF(MOD(A190,12)=0,Kalkulacka!$C$17+Kalkulacka!$C$19+Kalkulacka!$C$20,Kalkulacka!$C$17),0),0)</f>
        <v>0</v>
      </c>
      <c r="E190" s="17">
        <f ca="1">G189*(1+Kalkulacka!$C$11/12)+D190</f>
        <v>0</v>
      </c>
      <c r="F190" s="17">
        <f ca="1">IF(A190&gt;12*Kalkulacka!$D$7,IF(A190&lt;=12*(Kalkulacka!$D$7+Kalkulacka!$B$7),0,IF(E190&gt;0,MIN(Kalkulacka!$C$15,E190),0)),0)</f>
        <v>0</v>
      </c>
      <c r="G190" s="17">
        <f t="shared" ca="1" si="5"/>
        <v>0</v>
      </c>
    </row>
    <row r="191" spans="1:7" x14ac:dyDescent="0.25">
      <c r="A191">
        <f t="shared" si="4"/>
        <v>178</v>
      </c>
      <c r="B191" s="16">
        <f ca="1">IF(A191&gt;12*Kalkulacka!$D$7,IF(A191&lt;=12*(Kalkulacka!$D$7+Kalkulacka!$B$7),Kalkulacka!$C$15,IF(E191&gt;0,MIN(Kalkulacka!$C$15,E191),0)),0)</f>
        <v>0</v>
      </c>
      <c r="C191" s="12">
        <f ca="1">-PV(Kalkulacka!$I$4/12,$A191,0,B191)</f>
        <v>0</v>
      </c>
      <c r="D191" s="17">
        <f ca="1">IF(A191&gt;12*Kalkulacka!$D$7,IF(OR(A191&lt;=12*(Kalkulacka!$D$7+Kalkulacka!$B$7),G190&gt;0),IF(MOD(A191,12)=0,Kalkulacka!$C$17+Kalkulacka!$C$19+Kalkulacka!$C$20,Kalkulacka!$C$17),0),0)</f>
        <v>0</v>
      </c>
      <c r="E191" s="17">
        <f ca="1">G190*(1+Kalkulacka!$C$11/12)+D191</f>
        <v>0</v>
      </c>
      <c r="F191" s="17">
        <f ca="1">IF(A191&gt;12*Kalkulacka!$D$7,IF(A191&lt;=12*(Kalkulacka!$D$7+Kalkulacka!$B$7),0,IF(E191&gt;0,MIN(Kalkulacka!$C$15,E191),0)),0)</f>
        <v>0</v>
      </c>
      <c r="G191" s="17">
        <f t="shared" ca="1" si="5"/>
        <v>0</v>
      </c>
    </row>
    <row r="192" spans="1:7" x14ac:dyDescent="0.25">
      <c r="A192">
        <f t="shared" si="4"/>
        <v>179</v>
      </c>
      <c r="B192" s="16">
        <f ca="1">IF(A192&gt;12*Kalkulacka!$D$7,IF(A192&lt;=12*(Kalkulacka!$D$7+Kalkulacka!$B$7),Kalkulacka!$C$15,IF(E192&gt;0,MIN(Kalkulacka!$C$15,E192),0)),0)</f>
        <v>0</v>
      </c>
      <c r="C192" s="12">
        <f ca="1">-PV(Kalkulacka!$I$4/12,$A192,0,B192)</f>
        <v>0</v>
      </c>
      <c r="D192" s="17">
        <f ca="1">IF(A192&gt;12*Kalkulacka!$D$7,IF(OR(A192&lt;=12*(Kalkulacka!$D$7+Kalkulacka!$B$7),G191&gt;0),IF(MOD(A192,12)=0,Kalkulacka!$C$17+Kalkulacka!$C$19+Kalkulacka!$C$20,Kalkulacka!$C$17),0),0)</f>
        <v>0</v>
      </c>
      <c r="E192" s="17">
        <f ca="1">G191*(1+Kalkulacka!$C$11/12)+D192</f>
        <v>0</v>
      </c>
      <c r="F192" s="17">
        <f ca="1">IF(A192&gt;12*Kalkulacka!$D$7,IF(A192&lt;=12*(Kalkulacka!$D$7+Kalkulacka!$B$7),0,IF(E192&gt;0,MIN(Kalkulacka!$C$15,E192),0)),0)</f>
        <v>0</v>
      </c>
      <c r="G192" s="17">
        <f t="shared" ca="1" si="5"/>
        <v>0</v>
      </c>
    </row>
    <row r="193" spans="1:7" x14ac:dyDescent="0.25">
      <c r="A193">
        <f t="shared" si="4"/>
        <v>180</v>
      </c>
      <c r="B193" s="16">
        <f ca="1">IF(A193&gt;12*Kalkulacka!$D$7,IF(A193&lt;=12*(Kalkulacka!$D$7+Kalkulacka!$B$7),Kalkulacka!$C$15,IF(E193&gt;0,MIN(Kalkulacka!$C$15,E193),0)),0)</f>
        <v>0</v>
      </c>
      <c r="C193" s="12">
        <f ca="1">-PV(Kalkulacka!$I$4/12,$A193,0,B193)</f>
        <v>0</v>
      </c>
      <c r="D193" s="17">
        <f ca="1">IF(A193&gt;12*Kalkulacka!$D$7,IF(OR(A193&lt;=12*(Kalkulacka!$D$7+Kalkulacka!$B$7),G192&gt;0),IF(MOD(A193,12)=0,Kalkulacka!$C$17+Kalkulacka!$C$19+Kalkulacka!$C$20,Kalkulacka!$C$17),0),0)</f>
        <v>0</v>
      </c>
      <c r="E193" s="17">
        <f ca="1">G192*(1+Kalkulacka!$C$11/12)+D193</f>
        <v>0</v>
      </c>
      <c r="F193" s="17">
        <f ca="1">IF(A193&gt;12*Kalkulacka!$D$7,IF(A193&lt;=12*(Kalkulacka!$D$7+Kalkulacka!$B$7),0,IF(E193&gt;0,MIN(Kalkulacka!$C$15,E193),0)),0)</f>
        <v>0</v>
      </c>
      <c r="G193" s="17">
        <f t="shared" ca="1" si="5"/>
        <v>0</v>
      </c>
    </row>
    <row r="194" spans="1:7" x14ac:dyDescent="0.25">
      <c r="A194">
        <f t="shared" si="4"/>
        <v>181</v>
      </c>
      <c r="B194" s="16">
        <f ca="1">IF(A194&gt;12*Kalkulacka!$D$7,IF(A194&lt;=12*(Kalkulacka!$D$7+Kalkulacka!$B$7),Kalkulacka!$C$15,IF(E194&gt;0,MIN(Kalkulacka!$C$15,E194),0)),0)</f>
        <v>0</v>
      </c>
      <c r="C194" s="12">
        <f ca="1">-PV(Kalkulacka!$I$4/12,$A194,0,B194)</f>
        <v>0</v>
      </c>
      <c r="D194" s="17">
        <f ca="1">IF(A194&gt;12*Kalkulacka!$D$7,IF(OR(A194&lt;=12*(Kalkulacka!$D$7+Kalkulacka!$B$7),G193&gt;0),IF(MOD(A194,12)=0,Kalkulacka!$C$17+Kalkulacka!$C$19+Kalkulacka!$C$20,Kalkulacka!$C$17),0),0)</f>
        <v>0</v>
      </c>
      <c r="E194" s="17">
        <f ca="1">G193*(1+Kalkulacka!$C$11/12)+D194</f>
        <v>0</v>
      </c>
      <c r="F194" s="17">
        <f ca="1">IF(A194&gt;12*Kalkulacka!$D$7,IF(A194&lt;=12*(Kalkulacka!$D$7+Kalkulacka!$B$7),0,IF(E194&gt;0,MIN(Kalkulacka!$C$15,E194),0)),0)</f>
        <v>0</v>
      </c>
      <c r="G194" s="17">
        <f t="shared" ca="1" si="5"/>
        <v>0</v>
      </c>
    </row>
    <row r="195" spans="1:7" x14ac:dyDescent="0.25">
      <c r="A195">
        <f t="shared" si="4"/>
        <v>182</v>
      </c>
      <c r="B195" s="16">
        <f ca="1">IF(A195&gt;12*Kalkulacka!$D$7,IF(A195&lt;=12*(Kalkulacka!$D$7+Kalkulacka!$B$7),Kalkulacka!$C$15,IF(E195&gt;0,MIN(Kalkulacka!$C$15,E195),0)),0)</f>
        <v>0</v>
      </c>
      <c r="C195" s="12">
        <f ca="1">-PV(Kalkulacka!$I$4/12,$A195,0,B195)</f>
        <v>0</v>
      </c>
      <c r="D195" s="17">
        <f ca="1">IF(A195&gt;12*Kalkulacka!$D$7,IF(OR(A195&lt;=12*(Kalkulacka!$D$7+Kalkulacka!$B$7),G194&gt;0),IF(MOD(A195,12)=0,Kalkulacka!$C$17+Kalkulacka!$C$19+Kalkulacka!$C$20,Kalkulacka!$C$17),0),0)</f>
        <v>0</v>
      </c>
      <c r="E195" s="17">
        <f ca="1">G194*(1+Kalkulacka!$C$11/12)+D195</f>
        <v>0</v>
      </c>
      <c r="F195" s="17">
        <f ca="1">IF(A195&gt;12*Kalkulacka!$D$7,IF(A195&lt;=12*(Kalkulacka!$D$7+Kalkulacka!$B$7),0,IF(E195&gt;0,MIN(Kalkulacka!$C$15,E195),0)),0)</f>
        <v>0</v>
      </c>
      <c r="G195" s="17">
        <f t="shared" ca="1" si="5"/>
        <v>0</v>
      </c>
    </row>
    <row r="196" spans="1:7" x14ac:dyDescent="0.25">
      <c r="A196">
        <f t="shared" si="4"/>
        <v>183</v>
      </c>
      <c r="B196" s="16">
        <f ca="1">IF(A196&gt;12*Kalkulacka!$D$7,IF(A196&lt;=12*(Kalkulacka!$D$7+Kalkulacka!$B$7),Kalkulacka!$C$15,IF(E196&gt;0,MIN(Kalkulacka!$C$15,E196),0)),0)</f>
        <v>0</v>
      </c>
      <c r="C196" s="12">
        <f ca="1">-PV(Kalkulacka!$I$4/12,$A196,0,B196)</f>
        <v>0</v>
      </c>
      <c r="D196" s="17">
        <f ca="1">IF(A196&gt;12*Kalkulacka!$D$7,IF(OR(A196&lt;=12*(Kalkulacka!$D$7+Kalkulacka!$B$7),G195&gt;0),IF(MOD(A196,12)=0,Kalkulacka!$C$17+Kalkulacka!$C$19+Kalkulacka!$C$20,Kalkulacka!$C$17),0),0)</f>
        <v>0</v>
      </c>
      <c r="E196" s="17">
        <f ca="1">G195*(1+Kalkulacka!$C$11/12)+D196</f>
        <v>0</v>
      </c>
      <c r="F196" s="17">
        <f ca="1">IF(A196&gt;12*Kalkulacka!$D$7,IF(A196&lt;=12*(Kalkulacka!$D$7+Kalkulacka!$B$7),0,IF(E196&gt;0,MIN(Kalkulacka!$C$15,E196),0)),0)</f>
        <v>0</v>
      </c>
      <c r="G196" s="17">
        <f t="shared" ca="1" si="5"/>
        <v>0</v>
      </c>
    </row>
    <row r="197" spans="1:7" x14ac:dyDescent="0.25">
      <c r="A197">
        <f t="shared" si="4"/>
        <v>184</v>
      </c>
      <c r="B197" s="16">
        <f ca="1">IF(A197&gt;12*Kalkulacka!$D$7,IF(A197&lt;=12*(Kalkulacka!$D$7+Kalkulacka!$B$7),Kalkulacka!$C$15,IF(E197&gt;0,MIN(Kalkulacka!$C$15,E197),0)),0)</f>
        <v>0</v>
      </c>
      <c r="C197" s="12">
        <f ca="1">-PV(Kalkulacka!$I$4/12,$A197,0,B197)</f>
        <v>0</v>
      </c>
      <c r="D197" s="17">
        <f ca="1">IF(A197&gt;12*Kalkulacka!$D$7,IF(OR(A197&lt;=12*(Kalkulacka!$D$7+Kalkulacka!$B$7),G196&gt;0),IF(MOD(A197,12)=0,Kalkulacka!$C$17+Kalkulacka!$C$19+Kalkulacka!$C$20,Kalkulacka!$C$17),0),0)</f>
        <v>0</v>
      </c>
      <c r="E197" s="17">
        <f ca="1">G196*(1+Kalkulacka!$C$11/12)+D197</f>
        <v>0</v>
      </c>
      <c r="F197" s="17">
        <f ca="1">IF(A197&gt;12*Kalkulacka!$D$7,IF(A197&lt;=12*(Kalkulacka!$D$7+Kalkulacka!$B$7),0,IF(E197&gt;0,MIN(Kalkulacka!$C$15,E197),0)),0)</f>
        <v>0</v>
      </c>
      <c r="G197" s="17">
        <f t="shared" ca="1" si="5"/>
        <v>0</v>
      </c>
    </row>
    <row r="198" spans="1:7" x14ac:dyDescent="0.25">
      <c r="A198">
        <f t="shared" si="4"/>
        <v>185</v>
      </c>
      <c r="B198" s="16">
        <f ca="1">IF(A198&gt;12*Kalkulacka!$D$7,IF(A198&lt;=12*(Kalkulacka!$D$7+Kalkulacka!$B$7),Kalkulacka!$C$15,IF(E198&gt;0,MIN(Kalkulacka!$C$15,E198),0)),0)</f>
        <v>0</v>
      </c>
      <c r="C198" s="12">
        <f ca="1">-PV(Kalkulacka!$I$4/12,$A198,0,B198)</f>
        <v>0</v>
      </c>
      <c r="D198" s="17">
        <f ca="1">IF(A198&gt;12*Kalkulacka!$D$7,IF(OR(A198&lt;=12*(Kalkulacka!$D$7+Kalkulacka!$B$7),G197&gt;0),IF(MOD(A198,12)=0,Kalkulacka!$C$17+Kalkulacka!$C$19+Kalkulacka!$C$20,Kalkulacka!$C$17),0),0)</f>
        <v>0</v>
      </c>
      <c r="E198" s="17">
        <f ca="1">G197*(1+Kalkulacka!$C$11/12)+D198</f>
        <v>0</v>
      </c>
      <c r="F198" s="17">
        <f ca="1">IF(A198&gt;12*Kalkulacka!$D$7,IF(A198&lt;=12*(Kalkulacka!$D$7+Kalkulacka!$B$7),0,IF(E198&gt;0,MIN(Kalkulacka!$C$15,E198),0)),0)</f>
        <v>0</v>
      </c>
      <c r="G198" s="17">
        <f t="shared" ca="1" si="5"/>
        <v>0</v>
      </c>
    </row>
    <row r="199" spans="1:7" x14ac:dyDescent="0.25">
      <c r="A199">
        <f t="shared" si="4"/>
        <v>186</v>
      </c>
      <c r="B199" s="16">
        <f ca="1">IF(A199&gt;12*Kalkulacka!$D$7,IF(A199&lt;=12*(Kalkulacka!$D$7+Kalkulacka!$B$7),Kalkulacka!$C$15,IF(E199&gt;0,MIN(Kalkulacka!$C$15,E199),0)),0)</f>
        <v>0</v>
      </c>
      <c r="C199" s="12">
        <f ca="1">-PV(Kalkulacka!$I$4/12,$A199,0,B199)</f>
        <v>0</v>
      </c>
      <c r="D199" s="17">
        <f ca="1">IF(A199&gt;12*Kalkulacka!$D$7,IF(OR(A199&lt;=12*(Kalkulacka!$D$7+Kalkulacka!$B$7),G198&gt;0),IF(MOD(A199,12)=0,Kalkulacka!$C$17+Kalkulacka!$C$19+Kalkulacka!$C$20,Kalkulacka!$C$17),0),0)</f>
        <v>0</v>
      </c>
      <c r="E199" s="17">
        <f ca="1">G198*(1+Kalkulacka!$C$11/12)+D199</f>
        <v>0</v>
      </c>
      <c r="F199" s="17">
        <f ca="1">IF(A199&gt;12*Kalkulacka!$D$7,IF(A199&lt;=12*(Kalkulacka!$D$7+Kalkulacka!$B$7),0,IF(E199&gt;0,MIN(Kalkulacka!$C$15,E199),0)),0)</f>
        <v>0</v>
      </c>
      <c r="G199" s="17">
        <f t="shared" ca="1" si="5"/>
        <v>0</v>
      </c>
    </row>
    <row r="200" spans="1:7" x14ac:dyDescent="0.25">
      <c r="A200">
        <f t="shared" si="4"/>
        <v>187</v>
      </c>
      <c r="B200" s="16">
        <f ca="1">IF(A200&gt;12*Kalkulacka!$D$7,IF(A200&lt;=12*(Kalkulacka!$D$7+Kalkulacka!$B$7),Kalkulacka!$C$15,IF(E200&gt;0,MIN(Kalkulacka!$C$15,E200),0)),0)</f>
        <v>0</v>
      </c>
      <c r="C200" s="12">
        <f ca="1">-PV(Kalkulacka!$I$4/12,$A200,0,B200)</f>
        <v>0</v>
      </c>
      <c r="D200" s="17">
        <f ca="1">IF(A200&gt;12*Kalkulacka!$D$7,IF(OR(A200&lt;=12*(Kalkulacka!$D$7+Kalkulacka!$B$7),G199&gt;0),IF(MOD(A200,12)=0,Kalkulacka!$C$17+Kalkulacka!$C$19+Kalkulacka!$C$20,Kalkulacka!$C$17),0),0)</f>
        <v>0</v>
      </c>
      <c r="E200" s="17">
        <f ca="1">G199*(1+Kalkulacka!$C$11/12)+D200</f>
        <v>0</v>
      </c>
      <c r="F200" s="17">
        <f ca="1">IF(A200&gt;12*Kalkulacka!$D$7,IF(A200&lt;=12*(Kalkulacka!$D$7+Kalkulacka!$B$7),0,IF(E200&gt;0,MIN(Kalkulacka!$C$15,E200),0)),0)</f>
        <v>0</v>
      </c>
      <c r="G200" s="17">
        <f t="shared" ca="1" si="5"/>
        <v>0</v>
      </c>
    </row>
    <row r="201" spans="1:7" x14ac:dyDescent="0.25">
      <c r="A201">
        <f t="shared" si="4"/>
        <v>188</v>
      </c>
      <c r="B201" s="16">
        <f ca="1">IF(A201&gt;12*Kalkulacka!$D$7,IF(A201&lt;=12*(Kalkulacka!$D$7+Kalkulacka!$B$7),Kalkulacka!$C$15,IF(E201&gt;0,MIN(Kalkulacka!$C$15,E201),0)),0)</f>
        <v>0</v>
      </c>
      <c r="C201" s="12">
        <f ca="1">-PV(Kalkulacka!$I$4/12,$A201,0,B201)</f>
        <v>0</v>
      </c>
      <c r="D201" s="17">
        <f ca="1">IF(A201&gt;12*Kalkulacka!$D$7,IF(OR(A201&lt;=12*(Kalkulacka!$D$7+Kalkulacka!$B$7),G200&gt;0),IF(MOD(A201,12)=0,Kalkulacka!$C$17+Kalkulacka!$C$19+Kalkulacka!$C$20,Kalkulacka!$C$17),0),0)</f>
        <v>0</v>
      </c>
      <c r="E201" s="17">
        <f ca="1">G200*(1+Kalkulacka!$C$11/12)+D201</f>
        <v>0</v>
      </c>
      <c r="F201" s="17">
        <f ca="1">IF(A201&gt;12*Kalkulacka!$D$7,IF(A201&lt;=12*(Kalkulacka!$D$7+Kalkulacka!$B$7),0,IF(E201&gt;0,MIN(Kalkulacka!$C$15,E201),0)),0)</f>
        <v>0</v>
      </c>
      <c r="G201" s="17">
        <f t="shared" ca="1" si="5"/>
        <v>0</v>
      </c>
    </row>
    <row r="202" spans="1:7" x14ac:dyDescent="0.25">
      <c r="A202">
        <f t="shared" si="4"/>
        <v>189</v>
      </c>
      <c r="B202" s="16">
        <f ca="1">IF(A202&gt;12*Kalkulacka!$D$7,IF(A202&lt;=12*(Kalkulacka!$D$7+Kalkulacka!$B$7),Kalkulacka!$C$15,IF(E202&gt;0,MIN(Kalkulacka!$C$15,E202),0)),0)</f>
        <v>0</v>
      </c>
      <c r="C202" s="12">
        <f ca="1">-PV(Kalkulacka!$I$4/12,$A202,0,B202)</f>
        <v>0</v>
      </c>
      <c r="D202" s="17">
        <f ca="1">IF(A202&gt;12*Kalkulacka!$D$7,IF(OR(A202&lt;=12*(Kalkulacka!$D$7+Kalkulacka!$B$7),G201&gt;0),IF(MOD(A202,12)=0,Kalkulacka!$C$17+Kalkulacka!$C$19+Kalkulacka!$C$20,Kalkulacka!$C$17),0),0)</f>
        <v>0</v>
      </c>
      <c r="E202" s="17">
        <f ca="1">G201*(1+Kalkulacka!$C$11/12)+D202</f>
        <v>0</v>
      </c>
      <c r="F202" s="17">
        <f ca="1">IF(A202&gt;12*Kalkulacka!$D$7,IF(A202&lt;=12*(Kalkulacka!$D$7+Kalkulacka!$B$7),0,IF(E202&gt;0,MIN(Kalkulacka!$C$15,E202),0)),0)</f>
        <v>0</v>
      </c>
      <c r="G202" s="17">
        <f t="shared" ca="1" si="5"/>
        <v>0</v>
      </c>
    </row>
    <row r="203" spans="1:7" x14ac:dyDescent="0.25">
      <c r="A203">
        <f t="shared" si="4"/>
        <v>190</v>
      </c>
      <c r="B203" s="16">
        <f ca="1">IF(A203&gt;12*Kalkulacka!$D$7,IF(A203&lt;=12*(Kalkulacka!$D$7+Kalkulacka!$B$7),Kalkulacka!$C$15,IF(E203&gt;0,MIN(Kalkulacka!$C$15,E203),0)),0)</f>
        <v>0</v>
      </c>
      <c r="C203" s="12">
        <f ca="1">-PV(Kalkulacka!$I$4/12,$A203,0,B203)</f>
        <v>0</v>
      </c>
      <c r="D203" s="17">
        <f ca="1">IF(A203&gt;12*Kalkulacka!$D$7,IF(OR(A203&lt;=12*(Kalkulacka!$D$7+Kalkulacka!$B$7),G202&gt;0),IF(MOD(A203,12)=0,Kalkulacka!$C$17+Kalkulacka!$C$19+Kalkulacka!$C$20,Kalkulacka!$C$17),0),0)</f>
        <v>0</v>
      </c>
      <c r="E203" s="17">
        <f ca="1">G202*(1+Kalkulacka!$C$11/12)+D203</f>
        <v>0</v>
      </c>
      <c r="F203" s="17">
        <f ca="1">IF(A203&gt;12*Kalkulacka!$D$7,IF(A203&lt;=12*(Kalkulacka!$D$7+Kalkulacka!$B$7),0,IF(E203&gt;0,MIN(Kalkulacka!$C$15,E203),0)),0)</f>
        <v>0</v>
      </c>
      <c r="G203" s="17">
        <f t="shared" ca="1" si="5"/>
        <v>0</v>
      </c>
    </row>
    <row r="204" spans="1:7" x14ac:dyDescent="0.25">
      <c r="A204">
        <f t="shared" si="4"/>
        <v>191</v>
      </c>
      <c r="B204" s="16">
        <f ca="1">IF(A204&gt;12*Kalkulacka!$D$7,IF(A204&lt;=12*(Kalkulacka!$D$7+Kalkulacka!$B$7),Kalkulacka!$C$15,IF(E204&gt;0,MIN(Kalkulacka!$C$15,E204),0)),0)</f>
        <v>0</v>
      </c>
      <c r="C204" s="12">
        <f ca="1">-PV(Kalkulacka!$I$4/12,$A204,0,B204)</f>
        <v>0</v>
      </c>
      <c r="D204" s="17">
        <f ca="1">IF(A204&gt;12*Kalkulacka!$D$7,IF(OR(A204&lt;=12*(Kalkulacka!$D$7+Kalkulacka!$B$7),G203&gt;0),IF(MOD(A204,12)=0,Kalkulacka!$C$17+Kalkulacka!$C$19+Kalkulacka!$C$20,Kalkulacka!$C$17),0),0)</f>
        <v>0</v>
      </c>
      <c r="E204" s="17">
        <f ca="1">G203*(1+Kalkulacka!$C$11/12)+D204</f>
        <v>0</v>
      </c>
      <c r="F204" s="17">
        <f ca="1">IF(A204&gt;12*Kalkulacka!$D$7,IF(A204&lt;=12*(Kalkulacka!$D$7+Kalkulacka!$B$7),0,IF(E204&gt;0,MIN(Kalkulacka!$C$15,E204),0)),0)</f>
        <v>0</v>
      </c>
      <c r="G204" s="17">
        <f t="shared" ca="1" si="5"/>
        <v>0</v>
      </c>
    </row>
    <row r="205" spans="1:7" x14ac:dyDescent="0.25">
      <c r="A205">
        <f t="shared" si="4"/>
        <v>192</v>
      </c>
      <c r="B205" s="16">
        <f ca="1">IF(A205&gt;12*Kalkulacka!$D$7,IF(A205&lt;=12*(Kalkulacka!$D$7+Kalkulacka!$B$7),Kalkulacka!$C$15,IF(E205&gt;0,MIN(Kalkulacka!$C$15,E205),0)),0)</f>
        <v>0</v>
      </c>
      <c r="C205" s="12">
        <f ca="1">-PV(Kalkulacka!$I$4/12,$A205,0,B205)</f>
        <v>0</v>
      </c>
      <c r="D205" s="17">
        <f ca="1">IF(A205&gt;12*Kalkulacka!$D$7,IF(OR(A205&lt;=12*(Kalkulacka!$D$7+Kalkulacka!$B$7),G204&gt;0),IF(MOD(A205,12)=0,Kalkulacka!$C$17+Kalkulacka!$C$19+Kalkulacka!$C$20,Kalkulacka!$C$17),0),0)</f>
        <v>0</v>
      </c>
      <c r="E205" s="17">
        <f ca="1">G204*(1+Kalkulacka!$C$11/12)+D205</f>
        <v>0</v>
      </c>
      <c r="F205" s="17">
        <f ca="1">IF(A205&gt;12*Kalkulacka!$D$7,IF(A205&lt;=12*(Kalkulacka!$D$7+Kalkulacka!$B$7),0,IF(E205&gt;0,MIN(Kalkulacka!$C$15,E205),0)),0)</f>
        <v>0</v>
      </c>
      <c r="G205" s="17">
        <f t="shared" ca="1" si="5"/>
        <v>0</v>
      </c>
    </row>
    <row r="206" spans="1:7" x14ac:dyDescent="0.25">
      <c r="A206">
        <f t="shared" si="4"/>
        <v>193</v>
      </c>
      <c r="B206" s="16">
        <f ca="1">IF(A206&gt;12*Kalkulacka!$D$7,IF(A206&lt;=12*(Kalkulacka!$D$7+Kalkulacka!$B$7),Kalkulacka!$C$15,IF(E206&gt;0,MIN(Kalkulacka!$C$15,E206),0)),0)</f>
        <v>0</v>
      </c>
      <c r="C206" s="12">
        <f ca="1">-PV(Kalkulacka!$I$4/12,$A206,0,B206)</f>
        <v>0</v>
      </c>
      <c r="D206" s="17">
        <f ca="1">IF(A206&gt;12*Kalkulacka!$D$7,IF(OR(A206&lt;=12*(Kalkulacka!$D$7+Kalkulacka!$B$7),G205&gt;0),IF(MOD(A206,12)=0,Kalkulacka!$C$17+Kalkulacka!$C$19+Kalkulacka!$C$20,Kalkulacka!$C$17),0),0)</f>
        <v>0</v>
      </c>
      <c r="E206" s="17">
        <f ca="1">G205*(1+Kalkulacka!$C$11/12)+D206</f>
        <v>0</v>
      </c>
      <c r="F206" s="17">
        <f ca="1">IF(A206&gt;12*Kalkulacka!$D$7,IF(A206&lt;=12*(Kalkulacka!$D$7+Kalkulacka!$B$7),0,IF(E206&gt;0,MIN(Kalkulacka!$C$15,E206),0)),0)</f>
        <v>0</v>
      </c>
      <c r="G206" s="17">
        <f t="shared" ca="1" si="5"/>
        <v>0</v>
      </c>
    </row>
    <row r="207" spans="1:7" x14ac:dyDescent="0.25">
      <c r="A207">
        <f t="shared" ref="A207:A253" si="6">A206+1</f>
        <v>194</v>
      </c>
      <c r="B207" s="16">
        <f ca="1">IF(A207&gt;12*Kalkulacka!$D$7,IF(A207&lt;=12*(Kalkulacka!$D$7+Kalkulacka!$B$7),Kalkulacka!$C$15,IF(E207&gt;0,MIN(Kalkulacka!$C$15,E207),0)),0)</f>
        <v>0</v>
      </c>
      <c r="C207" s="12">
        <f ca="1">-PV(Kalkulacka!$I$4/12,$A207,0,B207)</f>
        <v>0</v>
      </c>
      <c r="D207" s="17">
        <f ca="1">IF(A207&gt;12*Kalkulacka!$D$7,IF(OR(A207&lt;=12*(Kalkulacka!$D$7+Kalkulacka!$B$7),G206&gt;0),IF(MOD(A207,12)=0,Kalkulacka!$C$17+Kalkulacka!$C$19+Kalkulacka!$C$20,Kalkulacka!$C$17),0),0)</f>
        <v>0</v>
      </c>
      <c r="E207" s="17">
        <f ca="1">G206*(1+Kalkulacka!$C$11/12)+D207</f>
        <v>0</v>
      </c>
      <c r="F207" s="17">
        <f ca="1">IF(A207&gt;12*Kalkulacka!$D$7,IF(A207&lt;=12*(Kalkulacka!$D$7+Kalkulacka!$B$7),0,IF(E207&gt;0,MIN(Kalkulacka!$C$15,E207),0)),0)</f>
        <v>0</v>
      </c>
      <c r="G207" s="17">
        <f t="shared" ref="G207:G253" ca="1" si="7">E207-F207</f>
        <v>0</v>
      </c>
    </row>
    <row r="208" spans="1:7" x14ac:dyDescent="0.25">
      <c r="A208">
        <f t="shared" si="6"/>
        <v>195</v>
      </c>
      <c r="B208" s="16">
        <f ca="1">IF(A208&gt;12*Kalkulacka!$D$7,IF(A208&lt;=12*(Kalkulacka!$D$7+Kalkulacka!$B$7),Kalkulacka!$C$15,IF(E208&gt;0,MIN(Kalkulacka!$C$15,E208),0)),0)</f>
        <v>0</v>
      </c>
      <c r="C208" s="12">
        <f ca="1">-PV(Kalkulacka!$I$4/12,$A208,0,B208)</f>
        <v>0</v>
      </c>
      <c r="D208" s="17">
        <f ca="1">IF(A208&gt;12*Kalkulacka!$D$7,IF(OR(A208&lt;=12*(Kalkulacka!$D$7+Kalkulacka!$B$7),G207&gt;0),IF(MOD(A208,12)=0,Kalkulacka!$C$17+Kalkulacka!$C$19+Kalkulacka!$C$20,Kalkulacka!$C$17),0),0)</f>
        <v>0</v>
      </c>
      <c r="E208" s="17">
        <f ca="1">G207*(1+Kalkulacka!$C$11/12)+D208</f>
        <v>0</v>
      </c>
      <c r="F208" s="17">
        <f ca="1">IF(A208&gt;12*Kalkulacka!$D$7,IF(A208&lt;=12*(Kalkulacka!$D$7+Kalkulacka!$B$7),0,IF(E208&gt;0,MIN(Kalkulacka!$C$15,E208),0)),0)</f>
        <v>0</v>
      </c>
      <c r="G208" s="17">
        <f t="shared" ca="1" si="7"/>
        <v>0</v>
      </c>
    </row>
    <row r="209" spans="1:7" x14ac:dyDescent="0.25">
      <c r="A209">
        <f t="shared" si="6"/>
        <v>196</v>
      </c>
      <c r="B209" s="16">
        <f ca="1">IF(A209&gt;12*Kalkulacka!$D$7,IF(A209&lt;=12*(Kalkulacka!$D$7+Kalkulacka!$B$7),Kalkulacka!$C$15,IF(E209&gt;0,MIN(Kalkulacka!$C$15,E209),0)),0)</f>
        <v>0</v>
      </c>
      <c r="C209" s="12">
        <f ca="1">-PV(Kalkulacka!$I$4/12,$A209,0,B209)</f>
        <v>0</v>
      </c>
      <c r="D209" s="17">
        <f ca="1">IF(A209&gt;12*Kalkulacka!$D$7,IF(OR(A209&lt;=12*(Kalkulacka!$D$7+Kalkulacka!$B$7),G208&gt;0),IF(MOD(A209,12)=0,Kalkulacka!$C$17+Kalkulacka!$C$19+Kalkulacka!$C$20,Kalkulacka!$C$17),0),0)</f>
        <v>0</v>
      </c>
      <c r="E209" s="17">
        <f ca="1">G208*(1+Kalkulacka!$C$11/12)+D209</f>
        <v>0</v>
      </c>
      <c r="F209" s="17">
        <f ca="1">IF(A209&gt;12*Kalkulacka!$D$7,IF(A209&lt;=12*(Kalkulacka!$D$7+Kalkulacka!$B$7),0,IF(E209&gt;0,MIN(Kalkulacka!$C$15,E209),0)),0)</f>
        <v>0</v>
      </c>
      <c r="G209" s="17">
        <f t="shared" ca="1" si="7"/>
        <v>0</v>
      </c>
    </row>
    <row r="210" spans="1:7" x14ac:dyDescent="0.25">
      <c r="A210">
        <f t="shared" si="6"/>
        <v>197</v>
      </c>
      <c r="B210" s="16">
        <f ca="1">IF(A210&gt;12*Kalkulacka!$D$7,IF(A210&lt;=12*(Kalkulacka!$D$7+Kalkulacka!$B$7),Kalkulacka!$C$15,IF(E210&gt;0,MIN(Kalkulacka!$C$15,E210),0)),0)</f>
        <v>0</v>
      </c>
      <c r="C210" s="12">
        <f ca="1">-PV(Kalkulacka!$I$4/12,$A210,0,B210)</f>
        <v>0</v>
      </c>
      <c r="D210" s="17">
        <f ca="1">IF(A210&gt;12*Kalkulacka!$D$7,IF(OR(A210&lt;=12*(Kalkulacka!$D$7+Kalkulacka!$B$7),G209&gt;0),IF(MOD(A210,12)=0,Kalkulacka!$C$17+Kalkulacka!$C$19+Kalkulacka!$C$20,Kalkulacka!$C$17),0),0)</f>
        <v>0</v>
      </c>
      <c r="E210" s="17">
        <f ca="1">G209*(1+Kalkulacka!$C$11/12)+D210</f>
        <v>0</v>
      </c>
      <c r="F210" s="17">
        <f ca="1">IF(A210&gt;12*Kalkulacka!$D$7,IF(A210&lt;=12*(Kalkulacka!$D$7+Kalkulacka!$B$7),0,IF(E210&gt;0,MIN(Kalkulacka!$C$15,E210),0)),0)</f>
        <v>0</v>
      </c>
      <c r="G210" s="17">
        <f t="shared" ca="1" si="7"/>
        <v>0</v>
      </c>
    </row>
    <row r="211" spans="1:7" x14ac:dyDescent="0.25">
      <c r="A211">
        <f t="shared" si="6"/>
        <v>198</v>
      </c>
      <c r="B211" s="16">
        <f ca="1">IF(A211&gt;12*Kalkulacka!$D$7,IF(A211&lt;=12*(Kalkulacka!$D$7+Kalkulacka!$B$7),Kalkulacka!$C$15,IF(E211&gt;0,MIN(Kalkulacka!$C$15,E211),0)),0)</f>
        <v>0</v>
      </c>
      <c r="C211" s="12">
        <f ca="1">-PV(Kalkulacka!$I$4/12,$A211,0,B211)</f>
        <v>0</v>
      </c>
      <c r="D211" s="17">
        <f ca="1">IF(A211&gt;12*Kalkulacka!$D$7,IF(OR(A211&lt;=12*(Kalkulacka!$D$7+Kalkulacka!$B$7),G210&gt;0),IF(MOD(A211,12)=0,Kalkulacka!$C$17+Kalkulacka!$C$19+Kalkulacka!$C$20,Kalkulacka!$C$17),0),0)</f>
        <v>0</v>
      </c>
      <c r="E211" s="17">
        <f ca="1">G210*(1+Kalkulacka!$C$11/12)+D211</f>
        <v>0</v>
      </c>
      <c r="F211" s="17">
        <f ca="1">IF(A211&gt;12*Kalkulacka!$D$7,IF(A211&lt;=12*(Kalkulacka!$D$7+Kalkulacka!$B$7),0,IF(E211&gt;0,MIN(Kalkulacka!$C$15,E211),0)),0)</f>
        <v>0</v>
      </c>
      <c r="G211" s="17">
        <f t="shared" ca="1" si="7"/>
        <v>0</v>
      </c>
    </row>
    <row r="212" spans="1:7" x14ac:dyDescent="0.25">
      <c r="A212">
        <f t="shared" si="6"/>
        <v>199</v>
      </c>
      <c r="B212" s="16">
        <f ca="1">IF(A212&gt;12*Kalkulacka!$D$7,IF(A212&lt;=12*(Kalkulacka!$D$7+Kalkulacka!$B$7),Kalkulacka!$C$15,IF(E212&gt;0,MIN(Kalkulacka!$C$15,E212),0)),0)</f>
        <v>0</v>
      </c>
      <c r="C212" s="12">
        <f ca="1">-PV(Kalkulacka!$I$4/12,$A212,0,B212)</f>
        <v>0</v>
      </c>
      <c r="D212" s="17">
        <f ca="1">IF(A212&gt;12*Kalkulacka!$D$7,IF(OR(A212&lt;=12*(Kalkulacka!$D$7+Kalkulacka!$B$7),G211&gt;0),IF(MOD(A212,12)=0,Kalkulacka!$C$17+Kalkulacka!$C$19+Kalkulacka!$C$20,Kalkulacka!$C$17),0),0)</f>
        <v>0</v>
      </c>
      <c r="E212" s="17">
        <f ca="1">G211*(1+Kalkulacka!$C$11/12)+D212</f>
        <v>0</v>
      </c>
      <c r="F212" s="17">
        <f ca="1">IF(A212&gt;12*Kalkulacka!$D$7,IF(A212&lt;=12*(Kalkulacka!$D$7+Kalkulacka!$B$7),0,IF(E212&gt;0,MIN(Kalkulacka!$C$15,E212),0)),0)</f>
        <v>0</v>
      </c>
      <c r="G212" s="17">
        <f t="shared" ca="1" si="7"/>
        <v>0</v>
      </c>
    </row>
    <row r="213" spans="1:7" x14ac:dyDescent="0.25">
      <c r="A213">
        <f t="shared" si="6"/>
        <v>200</v>
      </c>
      <c r="B213" s="16">
        <f ca="1">IF(A213&gt;12*Kalkulacka!$D$7,IF(A213&lt;=12*(Kalkulacka!$D$7+Kalkulacka!$B$7),Kalkulacka!$C$15,IF(E213&gt;0,MIN(Kalkulacka!$C$15,E213),0)),0)</f>
        <v>0</v>
      </c>
      <c r="C213" s="12">
        <f ca="1">-PV(Kalkulacka!$I$4/12,$A213,0,B213)</f>
        <v>0</v>
      </c>
      <c r="D213" s="17">
        <f ca="1">IF(A213&gt;12*Kalkulacka!$D$7,IF(OR(A213&lt;=12*(Kalkulacka!$D$7+Kalkulacka!$B$7),G212&gt;0),IF(MOD(A213,12)=0,Kalkulacka!$C$17+Kalkulacka!$C$19+Kalkulacka!$C$20,Kalkulacka!$C$17),0),0)</f>
        <v>0</v>
      </c>
      <c r="E213" s="17">
        <f ca="1">G212*(1+Kalkulacka!$C$11/12)+D213</f>
        <v>0</v>
      </c>
      <c r="F213" s="17">
        <f ca="1">IF(A213&gt;12*Kalkulacka!$D$7,IF(A213&lt;=12*(Kalkulacka!$D$7+Kalkulacka!$B$7),0,IF(E213&gt;0,MIN(Kalkulacka!$C$15,E213),0)),0)</f>
        <v>0</v>
      </c>
      <c r="G213" s="17">
        <f t="shared" ca="1" si="7"/>
        <v>0</v>
      </c>
    </row>
    <row r="214" spans="1:7" x14ac:dyDescent="0.25">
      <c r="A214">
        <f t="shared" si="6"/>
        <v>201</v>
      </c>
      <c r="B214" s="16">
        <f ca="1">IF(A214&gt;12*Kalkulacka!$D$7,IF(A214&lt;=12*(Kalkulacka!$D$7+Kalkulacka!$B$7),Kalkulacka!$C$15,IF(E214&gt;0,MIN(Kalkulacka!$C$15,E214),0)),0)</f>
        <v>0</v>
      </c>
      <c r="C214" s="12">
        <f ca="1">-PV(Kalkulacka!$I$4/12,$A214,0,B214)</f>
        <v>0</v>
      </c>
      <c r="D214" s="17">
        <f ca="1">IF(A214&gt;12*Kalkulacka!$D$7,IF(OR(A214&lt;=12*(Kalkulacka!$D$7+Kalkulacka!$B$7),G213&gt;0),IF(MOD(A214,12)=0,Kalkulacka!$C$17+Kalkulacka!$C$19+Kalkulacka!$C$20,Kalkulacka!$C$17),0),0)</f>
        <v>0</v>
      </c>
      <c r="E214" s="17">
        <f ca="1">G213*(1+Kalkulacka!$C$11/12)+D214</f>
        <v>0</v>
      </c>
      <c r="F214" s="17">
        <f ca="1">IF(A214&gt;12*Kalkulacka!$D$7,IF(A214&lt;=12*(Kalkulacka!$D$7+Kalkulacka!$B$7),0,IF(E214&gt;0,MIN(Kalkulacka!$C$15,E214),0)),0)</f>
        <v>0</v>
      </c>
      <c r="G214" s="17">
        <f t="shared" ca="1" si="7"/>
        <v>0</v>
      </c>
    </row>
    <row r="215" spans="1:7" x14ac:dyDescent="0.25">
      <c r="A215">
        <f t="shared" si="6"/>
        <v>202</v>
      </c>
      <c r="B215" s="16">
        <f ca="1">IF(A215&gt;12*Kalkulacka!$D$7,IF(A215&lt;=12*(Kalkulacka!$D$7+Kalkulacka!$B$7),Kalkulacka!$C$15,IF(E215&gt;0,MIN(Kalkulacka!$C$15,E215),0)),0)</f>
        <v>0</v>
      </c>
      <c r="C215" s="12">
        <f ca="1">-PV(Kalkulacka!$I$4/12,$A215,0,B215)</f>
        <v>0</v>
      </c>
      <c r="D215" s="17">
        <f ca="1">IF(A215&gt;12*Kalkulacka!$D$7,IF(OR(A215&lt;=12*(Kalkulacka!$D$7+Kalkulacka!$B$7),G214&gt;0),IF(MOD(A215,12)=0,Kalkulacka!$C$17+Kalkulacka!$C$19+Kalkulacka!$C$20,Kalkulacka!$C$17),0),0)</f>
        <v>0</v>
      </c>
      <c r="E215" s="17">
        <f ca="1">G214*(1+Kalkulacka!$C$11/12)+D215</f>
        <v>0</v>
      </c>
      <c r="F215" s="17">
        <f ca="1">IF(A215&gt;12*Kalkulacka!$D$7,IF(A215&lt;=12*(Kalkulacka!$D$7+Kalkulacka!$B$7),0,IF(E215&gt;0,MIN(Kalkulacka!$C$15,E215),0)),0)</f>
        <v>0</v>
      </c>
      <c r="G215" s="17">
        <f t="shared" ca="1" si="7"/>
        <v>0</v>
      </c>
    </row>
    <row r="216" spans="1:7" x14ac:dyDescent="0.25">
      <c r="A216">
        <f t="shared" si="6"/>
        <v>203</v>
      </c>
      <c r="B216" s="16">
        <f ca="1">IF(A216&gt;12*Kalkulacka!$D$7,IF(A216&lt;=12*(Kalkulacka!$D$7+Kalkulacka!$B$7),Kalkulacka!$C$15,IF(E216&gt;0,MIN(Kalkulacka!$C$15,E216),0)),0)</f>
        <v>0</v>
      </c>
      <c r="C216" s="12">
        <f ca="1">-PV(Kalkulacka!$I$4/12,$A216,0,B216)</f>
        <v>0</v>
      </c>
      <c r="D216" s="17">
        <f ca="1">IF(A216&gt;12*Kalkulacka!$D$7,IF(OR(A216&lt;=12*(Kalkulacka!$D$7+Kalkulacka!$B$7),G215&gt;0),IF(MOD(A216,12)=0,Kalkulacka!$C$17+Kalkulacka!$C$19+Kalkulacka!$C$20,Kalkulacka!$C$17),0),0)</f>
        <v>0</v>
      </c>
      <c r="E216" s="17">
        <f ca="1">G215*(1+Kalkulacka!$C$11/12)+D216</f>
        <v>0</v>
      </c>
      <c r="F216" s="17">
        <f ca="1">IF(A216&gt;12*Kalkulacka!$D$7,IF(A216&lt;=12*(Kalkulacka!$D$7+Kalkulacka!$B$7),0,IF(E216&gt;0,MIN(Kalkulacka!$C$15,E216),0)),0)</f>
        <v>0</v>
      </c>
      <c r="G216" s="17">
        <f t="shared" ca="1" si="7"/>
        <v>0</v>
      </c>
    </row>
    <row r="217" spans="1:7" x14ac:dyDescent="0.25">
      <c r="A217">
        <f t="shared" si="6"/>
        <v>204</v>
      </c>
      <c r="B217" s="16">
        <f ca="1">IF(A217&gt;12*Kalkulacka!$D$7,IF(A217&lt;=12*(Kalkulacka!$D$7+Kalkulacka!$B$7),Kalkulacka!$C$15,IF(E217&gt;0,MIN(Kalkulacka!$C$15,E217),0)),0)</f>
        <v>0</v>
      </c>
      <c r="C217" s="12">
        <f ca="1">-PV(Kalkulacka!$I$4/12,$A217,0,B217)</f>
        <v>0</v>
      </c>
      <c r="D217" s="17">
        <f ca="1">IF(A217&gt;12*Kalkulacka!$D$7,IF(OR(A217&lt;=12*(Kalkulacka!$D$7+Kalkulacka!$B$7),G216&gt;0),IF(MOD(A217,12)=0,Kalkulacka!$C$17+Kalkulacka!$C$19+Kalkulacka!$C$20,Kalkulacka!$C$17),0),0)</f>
        <v>0</v>
      </c>
      <c r="E217" s="17">
        <f ca="1">G216*(1+Kalkulacka!$C$11/12)+D217</f>
        <v>0</v>
      </c>
      <c r="F217" s="17">
        <f ca="1">IF(A217&gt;12*Kalkulacka!$D$7,IF(A217&lt;=12*(Kalkulacka!$D$7+Kalkulacka!$B$7),0,IF(E217&gt;0,MIN(Kalkulacka!$C$15,E217),0)),0)</f>
        <v>0</v>
      </c>
      <c r="G217" s="17">
        <f t="shared" ca="1" si="7"/>
        <v>0</v>
      </c>
    </row>
    <row r="218" spans="1:7" x14ac:dyDescent="0.25">
      <c r="A218">
        <f t="shared" si="6"/>
        <v>205</v>
      </c>
      <c r="B218" s="16">
        <f ca="1">IF(A218&gt;12*Kalkulacka!$D$7,IF(A218&lt;=12*(Kalkulacka!$D$7+Kalkulacka!$B$7),Kalkulacka!$C$15,IF(E218&gt;0,MIN(Kalkulacka!$C$15,E218),0)),0)</f>
        <v>0</v>
      </c>
      <c r="C218" s="12">
        <f ca="1">-PV(Kalkulacka!$I$4/12,$A218,0,B218)</f>
        <v>0</v>
      </c>
      <c r="D218" s="17">
        <f ca="1">IF(A218&gt;12*Kalkulacka!$D$7,IF(OR(A218&lt;=12*(Kalkulacka!$D$7+Kalkulacka!$B$7),G217&gt;0),IF(MOD(A218,12)=0,Kalkulacka!$C$17+Kalkulacka!$C$19+Kalkulacka!$C$20,Kalkulacka!$C$17),0),0)</f>
        <v>0</v>
      </c>
      <c r="E218" s="17">
        <f ca="1">G217*(1+Kalkulacka!$C$11/12)+D218</f>
        <v>0</v>
      </c>
      <c r="F218" s="17">
        <f ca="1">IF(A218&gt;12*Kalkulacka!$D$7,IF(A218&lt;=12*(Kalkulacka!$D$7+Kalkulacka!$B$7),0,IF(E218&gt;0,MIN(Kalkulacka!$C$15,E218),0)),0)</f>
        <v>0</v>
      </c>
      <c r="G218" s="17">
        <f t="shared" ca="1" si="7"/>
        <v>0</v>
      </c>
    </row>
    <row r="219" spans="1:7" x14ac:dyDescent="0.25">
      <c r="A219">
        <f t="shared" si="6"/>
        <v>206</v>
      </c>
      <c r="B219" s="16">
        <f ca="1">IF(A219&gt;12*Kalkulacka!$D$7,IF(A219&lt;=12*(Kalkulacka!$D$7+Kalkulacka!$B$7),Kalkulacka!$C$15,IF(E219&gt;0,MIN(Kalkulacka!$C$15,E219),0)),0)</f>
        <v>0</v>
      </c>
      <c r="C219" s="12">
        <f ca="1">-PV(Kalkulacka!$I$4/12,$A219,0,B219)</f>
        <v>0</v>
      </c>
      <c r="D219" s="17">
        <f ca="1">IF(A219&gt;12*Kalkulacka!$D$7,IF(OR(A219&lt;=12*(Kalkulacka!$D$7+Kalkulacka!$B$7),G218&gt;0),IF(MOD(A219,12)=0,Kalkulacka!$C$17+Kalkulacka!$C$19+Kalkulacka!$C$20,Kalkulacka!$C$17),0),0)</f>
        <v>0</v>
      </c>
      <c r="E219" s="17">
        <f ca="1">G218*(1+Kalkulacka!$C$11/12)+D219</f>
        <v>0</v>
      </c>
      <c r="F219" s="17">
        <f ca="1">IF(A219&gt;12*Kalkulacka!$D$7,IF(A219&lt;=12*(Kalkulacka!$D$7+Kalkulacka!$B$7),0,IF(E219&gt;0,MIN(Kalkulacka!$C$15,E219),0)),0)</f>
        <v>0</v>
      </c>
      <c r="G219" s="17">
        <f t="shared" ca="1" si="7"/>
        <v>0</v>
      </c>
    </row>
    <row r="220" spans="1:7" x14ac:dyDescent="0.25">
      <c r="A220">
        <f t="shared" si="6"/>
        <v>207</v>
      </c>
      <c r="B220" s="16">
        <f ca="1">IF(A220&gt;12*Kalkulacka!$D$7,IF(A220&lt;=12*(Kalkulacka!$D$7+Kalkulacka!$B$7),Kalkulacka!$C$15,IF(E220&gt;0,MIN(Kalkulacka!$C$15,E220),0)),0)</f>
        <v>0</v>
      </c>
      <c r="C220" s="12">
        <f ca="1">-PV(Kalkulacka!$I$4/12,$A220,0,B220)</f>
        <v>0</v>
      </c>
      <c r="D220" s="17">
        <f ca="1">IF(A220&gt;12*Kalkulacka!$D$7,IF(OR(A220&lt;=12*(Kalkulacka!$D$7+Kalkulacka!$B$7),G219&gt;0),IF(MOD(A220,12)=0,Kalkulacka!$C$17+Kalkulacka!$C$19+Kalkulacka!$C$20,Kalkulacka!$C$17),0),0)</f>
        <v>0</v>
      </c>
      <c r="E220" s="17">
        <f ca="1">G219*(1+Kalkulacka!$C$11/12)+D220</f>
        <v>0</v>
      </c>
      <c r="F220" s="17">
        <f ca="1">IF(A220&gt;12*Kalkulacka!$D$7,IF(A220&lt;=12*(Kalkulacka!$D$7+Kalkulacka!$B$7),0,IF(E220&gt;0,MIN(Kalkulacka!$C$15,E220),0)),0)</f>
        <v>0</v>
      </c>
      <c r="G220" s="17">
        <f t="shared" ca="1" si="7"/>
        <v>0</v>
      </c>
    </row>
    <row r="221" spans="1:7" x14ac:dyDescent="0.25">
      <c r="A221">
        <f t="shared" si="6"/>
        <v>208</v>
      </c>
      <c r="B221" s="16">
        <f ca="1">IF(A221&gt;12*Kalkulacka!$D$7,IF(A221&lt;=12*(Kalkulacka!$D$7+Kalkulacka!$B$7),Kalkulacka!$C$15,IF(E221&gt;0,MIN(Kalkulacka!$C$15,E221),0)),0)</f>
        <v>0</v>
      </c>
      <c r="C221" s="12">
        <f ca="1">-PV(Kalkulacka!$I$4/12,$A221,0,B221)</f>
        <v>0</v>
      </c>
      <c r="D221" s="17">
        <f ca="1">IF(A221&gt;12*Kalkulacka!$D$7,IF(OR(A221&lt;=12*(Kalkulacka!$D$7+Kalkulacka!$B$7),G220&gt;0),IF(MOD(A221,12)=0,Kalkulacka!$C$17+Kalkulacka!$C$19+Kalkulacka!$C$20,Kalkulacka!$C$17),0),0)</f>
        <v>0</v>
      </c>
      <c r="E221" s="17">
        <f ca="1">G220*(1+Kalkulacka!$C$11/12)+D221</f>
        <v>0</v>
      </c>
      <c r="F221" s="17">
        <f ca="1">IF(A221&gt;12*Kalkulacka!$D$7,IF(A221&lt;=12*(Kalkulacka!$D$7+Kalkulacka!$B$7),0,IF(E221&gt;0,MIN(Kalkulacka!$C$15,E221),0)),0)</f>
        <v>0</v>
      </c>
      <c r="G221" s="17">
        <f t="shared" ca="1" si="7"/>
        <v>0</v>
      </c>
    </row>
    <row r="222" spans="1:7" x14ac:dyDescent="0.25">
      <c r="A222">
        <f t="shared" si="6"/>
        <v>209</v>
      </c>
      <c r="B222" s="16">
        <f ca="1">IF(A222&gt;12*Kalkulacka!$D$7,IF(A222&lt;=12*(Kalkulacka!$D$7+Kalkulacka!$B$7),Kalkulacka!$C$15,IF(E222&gt;0,MIN(Kalkulacka!$C$15,E222),0)),0)</f>
        <v>0</v>
      </c>
      <c r="C222" s="12">
        <f ca="1">-PV(Kalkulacka!$I$4/12,$A222,0,B222)</f>
        <v>0</v>
      </c>
      <c r="D222" s="17">
        <f ca="1">IF(A222&gt;12*Kalkulacka!$D$7,IF(OR(A222&lt;=12*(Kalkulacka!$D$7+Kalkulacka!$B$7),G221&gt;0),IF(MOD(A222,12)=0,Kalkulacka!$C$17+Kalkulacka!$C$19+Kalkulacka!$C$20,Kalkulacka!$C$17),0),0)</f>
        <v>0</v>
      </c>
      <c r="E222" s="17">
        <f ca="1">G221*(1+Kalkulacka!$C$11/12)+D222</f>
        <v>0</v>
      </c>
      <c r="F222" s="17">
        <f ca="1">IF(A222&gt;12*Kalkulacka!$D$7,IF(A222&lt;=12*(Kalkulacka!$D$7+Kalkulacka!$B$7),0,IF(E222&gt;0,MIN(Kalkulacka!$C$15,E222),0)),0)</f>
        <v>0</v>
      </c>
      <c r="G222" s="17">
        <f t="shared" ca="1" si="7"/>
        <v>0</v>
      </c>
    </row>
    <row r="223" spans="1:7" x14ac:dyDescent="0.25">
      <c r="A223">
        <f t="shared" si="6"/>
        <v>210</v>
      </c>
      <c r="B223" s="16">
        <f ca="1">IF(A223&gt;12*Kalkulacka!$D$7,IF(A223&lt;=12*(Kalkulacka!$D$7+Kalkulacka!$B$7),Kalkulacka!$C$15,IF(E223&gt;0,MIN(Kalkulacka!$C$15,E223),0)),0)</f>
        <v>0</v>
      </c>
      <c r="C223" s="12">
        <f ca="1">-PV(Kalkulacka!$I$4/12,$A223,0,B223)</f>
        <v>0</v>
      </c>
      <c r="D223" s="17">
        <f ca="1">IF(A223&gt;12*Kalkulacka!$D$7,IF(OR(A223&lt;=12*(Kalkulacka!$D$7+Kalkulacka!$B$7),G222&gt;0),IF(MOD(A223,12)=0,Kalkulacka!$C$17+Kalkulacka!$C$19+Kalkulacka!$C$20,Kalkulacka!$C$17),0),0)</f>
        <v>0</v>
      </c>
      <c r="E223" s="17">
        <f ca="1">G222*(1+Kalkulacka!$C$11/12)+D223</f>
        <v>0</v>
      </c>
      <c r="F223" s="17">
        <f ca="1">IF(A223&gt;12*Kalkulacka!$D$7,IF(A223&lt;=12*(Kalkulacka!$D$7+Kalkulacka!$B$7),0,IF(E223&gt;0,MIN(Kalkulacka!$C$15,E223),0)),0)</f>
        <v>0</v>
      </c>
      <c r="G223" s="17">
        <f t="shared" ca="1" si="7"/>
        <v>0</v>
      </c>
    </row>
    <row r="224" spans="1:7" x14ac:dyDescent="0.25">
      <c r="A224">
        <f t="shared" si="6"/>
        <v>211</v>
      </c>
      <c r="B224" s="16">
        <f ca="1">IF(A224&gt;12*Kalkulacka!$D$7,IF(A224&lt;=12*(Kalkulacka!$D$7+Kalkulacka!$B$7),Kalkulacka!$C$15,IF(E224&gt;0,MIN(Kalkulacka!$C$15,E224),0)),0)</f>
        <v>0</v>
      </c>
      <c r="C224" s="12">
        <f ca="1">-PV(Kalkulacka!$I$4/12,$A224,0,B224)</f>
        <v>0</v>
      </c>
      <c r="D224" s="17">
        <f ca="1">IF(A224&gt;12*Kalkulacka!$D$7,IF(OR(A224&lt;=12*(Kalkulacka!$D$7+Kalkulacka!$B$7),G223&gt;0),IF(MOD(A224,12)=0,Kalkulacka!$C$17+Kalkulacka!$C$19+Kalkulacka!$C$20,Kalkulacka!$C$17),0),0)</f>
        <v>0</v>
      </c>
      <c r="E224" s="17">
        <f ca="1">G223*(1+Kalkulacka!$C$11/12)+D224</f>
        <v>0</v>
      </c>
      <c r="F224" s="17">
        <f ca="1">IF(A224&gt;12*Kalkulacka!$D$7,IF(A224&lt;=12*(Kalkulacka!$D$7+Kalkulacka!$B$7),0,IF(E224&gt;0,MIN(Kalkulacka!$C$15,E224),0)),0)</f>
        <v>0</v>
      </c>
      <c r="G224" s="17">
        <f t="shared" ca="1" si="7"/>
        <v>0</v>
      </c>
    </row>
    <row r="225" spans="1:7" x14ac:dyDescent="0.25">
      <c r="A225">
        <f t="shared" si="6"/>
        <v>212</v>
      </c>
      <c r="B225" s="16">
        <f ca="1">IF(A225&gt;12*Kalkulacka!$D$7,IF(A225&lt;=12*(Kalkulacka!$D$7+Kalkulacka!$B$7),Kalkulacka!$C$15,IF(E225&gt;0,MIN(Kalkulacka!$C$15,E225),0)),0)</f>
        <v>0</v>
      </c>
      <c r="C225" s="12">
        <f ca="1">-PV(Kalkulacka!$I$4/12,$A225,0,B225)</f>
        <v>0</v>
      </c>
      <c r="D225" s="17">
        <f ca="1">IF(A225&gt;12*Kalkulacka!$D$7,IF(OR(A225&lt;=12*(Kalkulacka!$D$7+Kalkulacka!$B$7),G224&gt;0),IF(MOD(A225,12)=0,Kalkulacka!$C$17+Kalkulacka!$C$19+Kalkulacka!$C$20,Kalkulacka!$C$17),0),0)</f>
        <v>0</v>
      </c>
      <c r="E225" s="17">
        <f ca="1">G224*(1+Kalkulacka!$C$11/12)+D225</f>
        <v>0</v>
      </c>
      <c r="F225" s="17">
        <f ca="1">IF(A225&gt;12*Kalkulacka!$D$7,IF(A225&lt;=12*(Kalkulacka!$D$7+Kalkulacka!$B$7),0,IF(E225&gt;0,MIN(Kalkulacka!$C$15,E225),0)),0)</f>
        <v>0</v>
      </c>
      <c r="G225" s="17">
        <f t="shared" ca="1" si="7"/>
        <v>0</v>
      </c>
    </row>
    <row r="226" spans="1:7" x14ac:dyDescent="0.25">
      <c r="A226">
        <f t="shared" si="6"/>
        <v>213</v>
      </c>
      <c r="B226" s="16">
        <f ca="1">IF(A226&gt;12*Kalkulacka!$D$7,IF(A226&lt;=12*(Kalkulacka!$D$7+Kalkulacka!$B$7),Kalkulacka!$C$15,IF(E226&gt;0,MIN(Kalkulacka!$C$15,E226),0)),0)</f>
        <v>0</v>
      </c>
      <c r="C226" s="12">
        <f ca="1">-PV(Kalkulacka!$I$4/12,$A226,0,B226)</f>
        <v>0</v>
      </c>
      <c r="D226" s="17">
        <f ca="1">IF(A226&gt;12*Kalkulacka!$D$7,IF(OR(A226&lt;=12*(Kalkulacka!$D$7+Kalkulacka!$B$7),G225&gt;0),IF(MOD(A226,12)=0,Kalkulacka!$C$17+Kalkulacka!$C$19+Kalkulacka!$C$20,Kalkulacka!$C$17),0),0)</f>
        <v>0</v>
      </c>
      <c r="E226" s="17">
        <f ca="1">G225*(1+Kalkulacka!$C$11/12)+D226</f>
        <v>0</v>
      </c>
      <c r="F226" s="17">
        <f ca="1">IF(A226&gt;12*Kalkulacka!$D$7,IF(A226&lt;=12*(Kalkulacka!$D$7+Kalkulacka!$B$7),0,IF(E226&gt;0,MIN(Kalkulacka!$C$15,E226),0)),0)</f>
        <v>0</v>
      </c>
      <c r="G226" s="17">
        <f t="shared" ca="1" si="7"/>
        <v>0</v>
      </c>
    </row>
    <row r="227" spans="1:7" x14ac:dyDescent="0.25">
      <c r="A227">
        <f t="shared" si="6"/>
        <v>214</v>
      </c>
      <c r="B227" s="16">
        <f ca="1">IF(A227&gt;12*Kalkulacka!$D$7,IF(A227&lt;=12*(Kalkulacka!$D$7+Kalkulacka!$B$7),Kalkulacka!$C$15,IF(E227&gt;0,MIN(Kalkulacka!$C$15,E227),0)),0)</f>
        <v>0</v>
      </c>
      <c r="C227" s="12">
        <f ca="1">-PV(Kalkulacka!$I$4/12,$A227,0,B227)</f>
        <v>0</v>
      </c>
      <c r="D227" s="17">
        <f ca="1">IF(A227&gt;12*Kalkulacka!$D$7,IF(OR(A227&lt;=12*(Kalkulacka!$D$7+Kalkulacka!$B$7),G226&gt;0),IF(MOD(A227,12)=0,Kalkulacka!$C$17+Kalkulacka!$C$19+Kalkulacka!$C$20,Kalkulacka!$C$17),0),0)</f>
        <v>0</v>
      </c>
      <c r="E227" s="17">
        <f ca="1">G226*(1+Kalkulacka!$C$11/12)+D227</f>
        <v>0</v>
      </c>
      <c r="F227" s="17">
        <f ca="1">IF(A227&gt;12*Kalkulacka!$D$7,IF(A227&lt;=12*(Kalkulacka!$D$7+Kalkulacka!$B$7),0,IF(E227&gt;0,MIN(Kalkulacka!$C$15,E227),0)),0)</f>
        <v>0</v>
      </c>
      <c r="G227" s="17">
        <f t="shared" ca="1" si="7"/>
        <v>0</v>
      </c>
    </row>
    <row r="228" spans="1:7" x14ac:dyDescent="0.25">
      <c r="A228">
        <f t="shared" si="6"/>
        <v>215</v>
      </c>
      <c r="B228" s="16">
        <f ca="1">IF(A228&gt;12*Kalkulacka!$D$7,IF(A228&lt;=12*(Kalkulacka!$D$7+Kalkulacka!$B$7),Kalkulacka!$C$15,IF(E228&gt;0,MIN(Kalkulacka!$C$15,E228),0)),0)</f>
        <v>0</v>
      </c>
      <c r="C228" s="12">
        <f ca="1">-PV(Kalkulacka!$I$4/12,$A228,0,B228)</f>
        <v>0</v>
      </c>
      <c r="D228" s="17">
        <f ca="1">IF(A228&gt;12*Kalkulacka!$D$7,IF(OR(A228&lt;=12*(Kalkulacka!$D$7+Kalkulacka!$B$7),G227&gt;0),IF(MOD(A228,12)=0,Kalkulacka!$C$17+Kalkulacka!$C$19+Kalkulacka!$C$20,Kalkulacka!$C$17),0),0)</f>
        <v>0</v>
      </c>
      <c r="E228" s="17">
        <f ca="1">G227*(1+Kalkulacka!$C$11/12)+D228</f>
        <v>0</v>
      </c>
      <c r="F228" s="17">
        <f ca="1">IF(A228&gt;12*Kalkulacka!$D$7,IF(A228&lt;=12*(Kalkulacka!$D$7+Kalkulacka!$B$7),0,IF(E228&gt;0,MIN(Kalkulacka!$C$15,E228),0)),0)</f>
        <v>0</v>
      </c>
      <c r="G228" s="17">
        <f t="shared" ca="1" si="7"/>
        <v>0</v>
      </c>
    </row>
    <row r="229" spans="1:7" x14ac:dyDescent="0.25">
      <c r="A229">
        <f t="shared" si="6"/>
        <v>216</v>
      </c>
      <c r="B229" s="16">
        <f ca="1">IF(A229&gt;12*Kalkulacka!$D$7,IF(A229&lt;=12*(Kalkulacka!$D$7+Kalkulacka!$B$7),Kalkulacka!$C$15,IF(E229&gt;0,MIN(Kalkulacka!$C$15,E229),0)),0)</f>
        <v>0</v>
      </c>
      <c r="C229" s="12">
        <f ca="1">-PV(Kalkulacka!$I$4/12,$A229,0,B229)</f>
        <v>0</v>
      </c>
      <c r="D229" s="17">
        <f ca="1">IF(A229&gt;12*Kalkulacka!$D$7,IF(OR(A229&lt;=12*(Kalkulacka!$D$7+Kalkulacka!$B$7),G228&gt;0),IF(MOD(A229,12)=0,Kalkulacka!$C$17+Kalkulacka!$C$19+Kalkulacka!$C$20,Kalkulacka!$C$17),0),0)</f>
        <v>0</v>
      </c>
      <c r="E229" s="17">
        <f ca="1">G228*(1+Kalkulacka!$C$11/12)+D229</f>
        <v>0</v>
      </c>
      <c r="F229" s="17">
        <f ca="1">IF(A229&gt;12*Kalkulacka!$D$7,IF(A229&lt;=12*(Kalkulacka!$D$7+Kalkulacka!$B$7),0,IF(E229&gt;0,MIN(Kalkulacka!$C$15,E229),0)),0)</f>
        <v>0</v>
      </c>
      <c r="G229" s="17">
        <f t="shared" ca="1" si="7"/>
        <v>0</v>
      </c>
    </row>
    <row r="230" spans="1:7" x14ac:dyDescent="0.25">
      <c r="A230">
        <f t="shared" si="6"/>
        <v>217</v>
      </c>
      <c r="B230" s="16">
        <f ca="1">IF(A230&gt;12*Kalkulacka!$D$7,IF(A230&lt;=12*(Kalkulacka!$D$7+Kalkulacka!$B$7),Kalkulacka!$C$15,IF(E230&gt;0,MIN(Kalkulacka!$C$15,E230),0)),0)</f>
        <v>0</v>
      </c>
      <c r="C230" s="12">
        <f ca="1">-PV(Kalkulacka!$I$4/12,$A230,0,B230)</f>
        <v>0</v>
      </c>
      <c r="D230" s="17">
        <f ca="1">IF(A230&gt;12*Kalkulacka!$D$7,IF(OR(A230&lt;=12*(Kalkulacka!$D$7+Kalkulacka!$B$7),G229&gt;0),IF(MOD(A230,12)=0,Kalkulacka!$C$17+Kalkulacka!$C$19+Kalkulacka!$C$20,Kalkulacka!$C$17),0),0)</f>
        <v>0</v>
      </c>
      <c r="E230" s="17">
        <f ca="1">G229*(1+Kalkulacka!$C$11/12)+D230</f>
        <v>0</v>
      </c>
      <c r="F230" s="17">
        <f ca="1">IF(A230&gt;12*Kalkulacka!$D$7,IF(A230&lt;=12*(Kalkulacka!$D$7+Kalkulacka!$B$7),0,IF(E230&gt;0,MIN(Kalkulacka!$C$15,E230),0)),0)</f>
        <v>0</v>
      </c>
      <c r="G230" s="17">
        <f t="shared" ca="1" si="7"/>
        <v>0</v>
      </c>
    </row>
    <row r="231" spans="1:7" x14ac:dyDescent="0.25">
      <c r="A231">
        <f t="shared" si="6"/>
        <v>218</v>
      </c>
      <c r="B231" s="16">
        <f ca="1">IF(A231&gt;12*Kalkulacka!$D$7,IF(A231&lt;=12*(Kalkulacka!$D$7+Kalkulacka!$B$7),Kalkulacka!$C$15,IF(E231&gt;0,MIN(Kalkulacka!$C$15,E231),0)),0)</f>
        <v>0</v>
      </c>
      <c r="C231" s="12">
        <f ca="1">-PV(Kalkulacka!$I$4/12,$A231,0,B231)</f>
        <v>0</v>
      </c>
      <c r="D231" s="17">
        <f ca="1">IF(A231&gt;12*Kalkulacka!$D$7,IF(OR(A231&lt;=12*(Kalkulacka!$D$7+Kalkulacka!$B$7),G230&gt;0),IF(MOD(A231,12)=0,Kalkulacka!$C$17+Kalkulacka!$C$19+Kalkulacka!$C$20,Kalkulacka!$C$17),0),0)</f>
        <v>0</v>
      </c>
      <c r="E231" s="17">
        <f ca="1">G230*(1+Kalkulacka!$C$11/12)+D231</f>
        <v>0</v>
      </c>
      <c r="F231" s="17">
        <f ca="1">IF(A231&gt;12*Kalkulacka!$D$7,IF(A231&lt;=12*(Kalkulacka!$D$7+Kalkulacka!$B$7),0,IF(E231&gt;0,MIN(Kalkulacka!$C$15,E231),0)),0)</f>
        <v>0</v>
      </c>
      <c r="G231" s="17">
        <f t="shared" ca="1" si="7"/>
        <v>0</v>
      </c>
    </row>
    <row r="232" spans="1:7" x14ac:dyDescent="0.25">
      <c r="A232">
        <f t="shared" si="6"/>
        <v>219</v>
      </c>
      <c r="B232" s="16">
        <f ca="1">IF(A232&gt;12*Kalkulacka!$D$7,IF(A232&lt;=12*(Kalkulacka!$D$7+Kalkulacka!$B$7),Kalkulacka!$C$15,IF(E232&gt;0,MIN(Kalkulacka!$C$15,E232),0)),0)</f>
        <v>0</v>
      </c>
      <c r="C232" s="12">
        <f ca="1">-PV(Kalkulacka!$I$4/12,$A232,0,B232)</f>
        <v>0</v>
      </c>
      <c r="D232" s="17">
        <f ca="1">IF(A232&gt;12*Kalkulacka!$D$7,IF(OR(A232&lt;=12*(Kalkulacka!$D$7+Kalkulacka!$B$7),G231&gt;0),IF(MOD(A232,12)=0,Kalkulacka!$C$17+Kalkulacka!$C$19+Kalkulacka!$C$20,Kalkulacka!$C$17),0),0)</f>
        <v>0</v>
      </c>
      <c r="E232" s="17">
        <f ca="1">G231*(1+Kalkulacka!$C$11/12)+D232</f>
        <v>0</v>
      </c>
      <c r="F232" s="17">
        <f ca="1">IF(A232&gt;12*Kalkulacka!$D$7,IF(A232&lt;=12*(Kalkulacka!$D$7+Kalkulacka!$B$7),0,IF(E232&gt;0,MIN(Kalkulacka!$C$15,E232),0)),0)</f>
        <v>0</v>
      </c>
      <c r="G232" s="17">
        <f t="shared" ca="1" si="7"/>
        <v>0</v>
      </c>
    </row>
    <row r="233" spans="1:7" x14ac:dyDescent="0.25">
      <c r="A233">
        <f t="shared" si="6"/>
        <v>220</v>
      </c>
      <c r="B233" s="16">
        <f ca="1">IF(A233&gt;12*Kalkulacka!$D$7,IF(A233&lt;=12*(Kalkulacka!$D$7+Kalkulacka!$B$7),Kalkulacka!$C$15,IF(E233&gt;0,MIN(Kalkulacka!$C$15,E233),0)),0)</f>
        <v>0</v>
      </c>
      <c r="C233" s="12">
        <f ca="1">-PV(Kalkulacka!$I$4/12,$A233,0,B233)</f>
        <v>0</v>
      </c>
      <c r="D233" s="17">
        <f ca="1">IF(A233&gt;12*Kalkulacka!$D$7,IF(OR(A233&lt;=12*(Kalkulacka!$D$7+Kalkulacka!$B$7),G232&gt;0),IF(MOD(A233,12)=0,Kalkulacka!$C$17+Kalkulacka!$C$19+Kalkulacka!$C$20,Kalkulacka!$C$17),0),0)</f>
        <v>0</v>
      </c>
      <c r="E233" s="17">
        <f ca="1">G232*(1+Kalkulacka!$C$11/12)+D233</f>
        <v>0</v>
      </c>
      <c r="F233" s="17">
        <f ca="1">IF(A233&gt;12*Kalkulacka!$D$7,IF(A233&lt;=12*(Kalkulacka!$D$7+Kalkulacka!$B$7),0,IF(E233&gt;0,MIN(Kalkulacka!$C$15,E233),0)),0)</f>
        <v>0</v>
      </c>
      <c r="G233" s="17">
        <f t="shared" ca="1" si="7"/>
        <v>0</v>
      </c>
    </row>
    <row r="234" spans="1:7" x14ac:dyDescent="0.25">
      <c r="A234">
        <f t="shared" si="6"/>
        <v>221</v>
      </c>
      <c r="B234" s="16">
        <f ca="1">IF(A234&gt;12*Kalkulacka!$D$7,IF(A234&lt;=12*(Kalkulacka!$D$7+Kalkulacka!$B$7),Kalkulacka!$C$15,IF(E234&gt;0,MIN(Kalkulacka!$C$15,E234),0)),0)</f>
        <v>0</v>
      </c>
      <c r="C234" s="12">
        <f ca="1">-PV(Kalkulacka!$I$4/12,$A234,0,B234)</f>
        <v>0</v>
      </c>
      <c r="D234" s="17">
        <f ca="1">IF(A234&gt;12*Kalkulacka!$D$7,IF(OR(A234&lt;=12*(Kalkulacka!$D$7+Kalkulacka!$B$7),G233&gt;0),IF(MOD(A234,12)=0,Kalkulacka!$C$17+Kalkulacka!$C$19+Kalkulacka!$C$20,Kalkulacka!$C$17),0),0)</f>
        <v>0</v>
      </c>
      <c r="E234" s="17">
        <f ca="1">G233*(1+Kalkulacka!$C$11/12)+D234</f>
        <v>0</v>
      </c>
      <c r="F234" s="17">
        <f ca="1">IF(A234&gt;12*Kalkulacka!$D$7,IF(A234&lt;=12*(Kalkulacka!$D$7+Kalkulacka!$B$7),0,IF(E234&gt;0,MIN(Kalkulacka!$C$15,E234),0)),0)</f>
        <v>0</v>
      </c>
      <c r="G234" s="17">
        <f t="shared" ca="1" si="7"/>
        <v>0</v>
      </c>
    </row>
    <row r="235" spans="1:7" x14ac:dyDescent="0.25">
      <c r="A235">
        <f t="shared" si="6"/>
        <v>222</v>
      </c>
      <c r="B235" s="16">
        <f ca="1">IF(A235&gt;12*Kalkulacka!$D$7,IF(A235&lt;=12*(Kalkulacka!$D$7+Kalkulacka!$B$7),Kalkulacka!$C$15,IF(E235&gt;0,MIN(Kalkulacka!$C$15,E235),0)),0)</f>
        <v>0</v>
      </c>
      <c r="C235" s="12">
        <f ca="1">-PV(Kalkulacka!$I$4/12,$A235,0,B235)</f>
        <v>0</v>
      </c>
      <c r="D235" s="17">
        <f ca="1">IF(A235&gt;12*Kalkulacka!$D$7,IF(OR(A235&lt;=12*(Kalkulacka!$D$7+Kalkulacka!$B$7),G234&gt;0),IF(MOD(A235,12)=0,Kalkulacka!$C$17+Kalkulacka!$C$19+Kalkulacka!$C$20,Kalkulacka!$C$17),0),0)</f>
        <v>0</v>
      </c>
      <c r="E235" s="17">
        <f ca="1">G234*(1+Kalkulacka!$C$11/12)+D235</f>
        <v>0</v>
      </c>
      <c r="F235" s="17">
        <f ca="1">IF(A235&gt;12*Kalkulacka!$D$7,IF(A235&lt;=12*(Kalkulacka!$D$7+Kalkulacka!$B$7),0,IF(E235&gt;0,MIN(Kalkulacka!$C$15,E235),0)),0)</f>
        <v>0</v>
      </c>
      <c r="G235" s="17">
        <f t="shared" ca="1" si="7"/>
        <v>0</v>
      </c>
    </row>
    <row r="236" spans="1:7" x14ac:dyDescent="0.25">
      <c r="A236">
        <f t="shared" si="6"/>
        <v>223</v>
      </c>
      <c r="B236" s="16">
        <f ca="1">IF(A236&gt;12*Kalkulacka!$D$7,IF(A236&lt;=12*(Kalkulacka!$D$7+Kalkulacka!$B$7),Kalkulacka!$C$15,IF(E236&gt;0,MIN(Kalkulacka!$C$15,E236),0)),0)</f>
        <v>0</v>
      </c>
      <c r="C236" s="12">
        <f ca="1">-PV(Kalkulacka!$I$4/12,$A236,0,B236)</f>
        <v>0</v>
      </c>
      <c r="D236" s="17">
        <f ca="1">IF(A236&gt;12*Kalkulacka!$D$7,IF(OR(A236&lt;=12*(Kalkulacka!$D$7+Kalkulacka!$B$7),G235&gt;0),IF(MOD(A236,12)=0,Kalkulacka!$C$17+Kalkulacka!$C$19+Kalkulacka!$C$20,Kalkulacka!$C$17),0),0)</f>
        <v>0</v>
      </c>
      <c r="E236" s="17">
        <f ca="1">G235*(1+Kalkulacka!$C$11/12)+D236</f>
        <v>0</v>
      </c>
      <c r="F236" s="17">
        <f ca="1">IF(A236&gt;12*Kalkulacka!$D$7,IF(A236&lt;=12*(Kalkulacka!$D$7+Kalkulacka!$B$7),0,IF(E236&gt;0,MIN(Kalkulacka!$C$15,E236),0)),0)</f>
        <v>0</v>
      </c>
      <c r="G236" s="17">
        <f t="shared" ca="1" si="7"/>
        <v>0</v>
      </c>
    </row>
    <row r="237" spans="1:7" x14ac:dyDescent="0.25">
      <c r="A237">
        <f t="shared" si="6"/>
        <v>224</v>
      </c>
      <c r="B237" s="16">
        <f ca="1">IF(A237&gt;12*Kalkulacka!$D$7,IF(A237&lt;=12*(Kalkulacka!$D$7+Kalkulacka!$B$7),Kalkulacka!$C$15,IF(E237&gt;0,MIN(Kalkulacka!$C$15,E237),0)),0)</f>
        <v>0</v>
      </c>
      <c r="C237" s="12">
        <f ca="1">-PV(Kalkulacka!$I$4/12,$A237,0,B237)</f>
        <v>0</v>
      </c>
      <c r="D237" s="17">
        <f ca="1">IF(A237&gt;12*Kalkulacka!$D$7,IF(OR(A237&lt;=12*(Kalkulacka!$D$7+Kalkulacka!$B$7),G236&gt;0),IF(MOD(A237,12)=0,Kalkulacka!$C$17+Kalkulacka!$C$19+Kalkulacka!$C$20,Kalkulacka!$C$17),0),0)</f>
        <v>0</v>
      </c>
      <c r="E237" s="17">
        <f ca="1">G236*(1+Kalkulacka!$C$11/12)+D237</f>
        <v>0</v>
      </c>
      <c r="F237" s="17">
        <f ca="1">IF(A237&gt;12*Kalkulacka!$D$7,IF(A237&lt;=12*(Kalkulacka!$D$7+Kalkulacka!$B$7),0,IF(E237&gt;0,MIN(Kalkulacka!$C$15,E237),0)),0)</f>
        <v>0</v>
      </c>
      <c r="G237" s="17">
        <f t="shared" ca="1" si="7"/>
        <v>0</v>
      </c>
    </row>
    <row r="238" spans="1:7" x14ac:dyDescent="0.25">
      <c r="A238">
        <f t="shared" si="6"/>
        <v>225</v>
      </c>
      <c r="B238" s="16">
        <f ca="1">IF(A238&gt;12*Kalkulacka!$D$7,IF(A238&lt;=12*(Kalkulacka!$D$7+Kalkulacka!$B$7),Kalkulacka!$C$15,IF(E238&gt;0,MIN(Kalkulacka!$C$15,E238),0)),0)</f>
        <v>0</v>
      </c>
      <c r="C238" s="12">
        <f ca="1">-PV(Kalkulacka!$I$4/12,$A238,0,B238)</f>
        <v>0</v>
      </c>
      <c r="D238" s="17">
        <f ca="1">IF(A238&gt;12*Kalkulacka!$D$7,IF(OR(A238&lt;=12*(Kalkulacka!$D$7+Kalkulacka!$B$7),G237&gt;0),IF(MOD(A238,12)=0,Kalkulacka!$C$17+Kalkulacka!$C$19+Kalkulacka!$C$20,Kalkulacka!$C$17),0),0)</f>
        <v>0</v>
      </c>
      <c r="E238" s="17">
        <f ca="1">G237*(1+Kalkulacka!$C$11/12)+D238</f>
        <v>0</v>
      </c>
      <c r="F238" s="17">
        <f ca="1">IF(A238&gt;12*Kalkulacka!$D$7,IF(A238&lt;=12*(Kalkulacka!$D$7+Kalkulacka!$B$7),0,IF(E238&gt;0,MIN(Kalkulacka!$C$15,E238),0)),0)</f>
        <v>0</v>
      </c>
      <c r="G238" s="17">
        <f t="shared" ca="1" si="7"/>
        <v>0</v>
      </c>
    </row>
    <row r="239" spans="1:7" x14ac:dyDescent="0.25">
      <c r="A239">
        <f t="shared" si="6"/>
        <v>226</v>
      </c>
      <c r="B239" s="16">
        <f ca="1">IF(A239&gt;12*Kalkulacka!$D$7,IF(A239&lt;=12*(Kalkulacka!$D$7+Kalkulacka!$B$7),Kalkulacka!$C$15,IF(E239&gt;0,MIN(Kalkulacka!$C$15,E239),0)),0)</f>
        <v>0</v>
      </c>
      <c r="C239" s="12">
        <f ca="1">-PV(Kalkulacka!$I$4/12,$A239,0,B239)</f>
        <v>0</v>
      </c>
      <c r="D239" s="17">
        <f ca="1">IF(A239&gt;12*Kalkulacka!$D$7,IF(OR(A239&lt;=12*(Kalkulacka!$D$7+Kalkulacka!$B$7),G238&gt;0),IF(MOD(A239,12)=0,Kalkulacka!$C$17+Kalkulacka!$C$19+Kalkulacka!$C$20,Kalkulacka!$C$17),0),0)</f>
        <v>0</v>
      </c>
      <c r="E239" s="17">
        <f ca="1">G238*(1+Kalkulacka!$C$11/12)+D239</f>
        <v>0</v>
      </c>
      <c r="F239" s="17">
        <f ca="1">IF(A239&gt;12*Kalkulacka!$D$7,IF(A239&lt;=12*(Kalkulacka!$D$7+Kalkulacka!$B$7),0,IF(E239&gt;0,MIN(Kalkulacka!$C$15,E239),0)),0)</f>
        <v>0</v>
      </c>
      <c r="G239" s="17">
        <f t="shared" ca="1" si="7"/>
        <v>0</v>
      </c>
    </row>
    <row r="240" spans="1:7" x14ac:dyDescent="0.25">
      <c r="A240">
        <f t="shared" si="6"/>
        <v>227</v>
      </c>
      <c r="B240" s="16">
        <f ca="1">IF(A240&gt;12*Kalkulacka!$D$7,IF(A240&lt;=12*(Kalkulacka!$D$7+Kalkulacka!$B$7),Kalkulacka!$C$15,IF(E240&gt;0,MIN(Kalkulacka!$C$15,E240),0)),0)</f>
        <v>0</v>
      </c>
      <c r="C240" s="12">
        <f ca="1">-PV(Kalkulacka!$I$4/12,$A240,0,B240)</f>
        <v>0</v>
      </c>
      <c r="D240" s="17">
        <f ca="1">IF(A240&gt;12*Kalkulacka!$D$7,IF(OR(A240&lt;=12*(Kalkulacka!$D$7+Kalkulacka!$B$7),G239&gt;0),IF(MOD(A240,12)=0,Kalkulacka!$C$17+Kalkulacka!$C$19+Kalkulacka!$C$20,Kalkulacka!$C$17),0),0)</f>
        <v>0</v>
      </c>
      <c r="E240" s="17">
        <f ca="1">G239*(1+Kalkulacka!$C$11/12)+D240</f>
        <v>0</v>
      </c>
      <c r="F240" s="17">
        <f ca="1">IF(A240&gt;12*Kalkulacka!$D$7,IF(A240&lt;=12*(Kalkulacka!$D$7+Kalkulacka!$B$7),0,IF(E240&gt;0,MIN(Kalkulacka!$C$15,E240),0)),0)</f>
        <v>0</v>
      </c>
      <c r="G240" s="17">
        <f t="shared" ca="1" si="7"/>
        <v>0</v>
      </c>
    </row>
    <row r="241" spans="1:7" x14ac:dyDescent="0.25">
      <c r="A241">
        <f t="shared" si="6"/>
        <v>228</v>
      </c>
      <c r="B241" s="16">
        <f ca="1">IF(A241&gt;12*Kalkulacka!$D$7,IF(A241&lt;=12*(Kalkulacka!$D$7+Kalkulacka!$B$7),Kalkulacka!$C$15,IF(E241&gt;0,MIN(Kalkulacka!$C$15,E241),0)),0)</f>
        <v>0</v>
      </c>
      <c r="C241" s="12">
        <f ca="1">-PV(Kalkulacka!$I$4/12,$A241,0,B241)</f>
        <v>0</v>
      </c>
      <c r="D241" s="17">
        <f ca="1">IF(A241&gt;12*Kalkulacka!$D$7,IF(OR(A241&lt;=12*(Kalkulacka!$D$7+Kalkulacka!$B$7),G240&gt;0),IF(MOD(A241,12)=0,Kalkulacka!$C$17+Kalkulacka!$C$19+Kalkulacka!$C$20,Kalkulacka!$C$17),0),0)</f>
        <v>0</v>
      </c>
      <c r="E241" s="17">
        <f ca="1">G240*(1+Kalkulacka!$C$11/12)+D241</f>
        <v>0</v>
      </c>
      <c r="F241" s="17">
        <f ca="1">IF(A241&gt;12*Kalkulacka!$D$7,IF(A241&lt;=12*(Kalkulacka!$D$7+Kalkulacka!$B$7),0,IF(E241&gt;0,MIN(Kalkulacka!$C$15,E241),0)),0)</f>
        <v>0</v>
      </c>
      <c r="G241" s="17">
        <f t="shared" ca="1" si="7"/>
        <v>0</v>
      </c>
    </row>
    <row r="242" spans="1:7" x14ac:dyDescent="0.25">
      <c r="A242">
        <f t="shared" si="6"/>
        <v>229</v>
      </c>
      <c r="B242" s="16">
        <f ca="1">IF(A242&gt;12*Kalkulacka!$D$7,IF(A242&lt;=12*(Kalkulacka!$D$7+Kalkulacka!$B$7),Kalkulacka!$C$15,IF(E242&gt;0,MIN(Kalkulacka!$C$15,E242),0)),0)</f>
        <v>0</v>
      </c>
      <c r="C242" s="12">
        <f ca="1">-PV(Kalkulacka!$I$4/12,$A242,0,B242)</f>
        <v>0</v>
      </c>
      <c r="D242" s="17">
        <f ca="1">IF(A242&gt;12*Kalkulacka!$D$7,IF(OR(A242&lt;=12*(Kalkulacka!$D$7+Kalkulacka!$B$7),G241&gt;0),IF(MOD(A242,12)=0,Kalkulacka!$C$17+Kalkulacka!$C$19+Kalkulacka!$C$20,Kalkulacka!$C$17),0),0)</f>
        <v>0</v>
      </c>
      <c r="E242" s="17">
        <f ca="1">G241*(1+Kalkulacka!$C$11/12)+D242</f>
        <v>0</v>
      </c>
      <c r="F242" s="17">
        <f ca="1">IF(A242&gt;12*Kalkulacka!$D$7,IF(A242&lt;=12*(Kalkulacka!$D$7+Kalkulacka!$B$7),0,IF(E242&gt;0,MIN(Kalkulacka!$C$15,E242),0)),0)</f>
        <v>0</v>
      </c>
      <c r="G242" s="17">
        <f t="shared" ca="1" si="7"/>
        <v>0</v>
      </c>
    </row>
    <row r="243" spans="1:7" x14ac:dyDescent="0.25">
      <c r="A243">
        <f t="shared" si="6"/>
        <v>230</v>
      </c>
      <c r="B243" s="16">
        <f ca="1">IF(A243&gt;12*Kalkulacka!$D$7,IF(A243&lt;=12*(Kalkulacka!$D$7+Kalkulacka!$B$7),Kalkulacka!$C$15,IF(E243&gt;0,MIN(Kalkulacka!$C$15,E243),0)),0)</f>
        <v>0</v>
      </c>
      <c r="C243" s="12">
        <f ca="1">-PV(Kalkulacka!$I$4/12,$A243,0,B243)</f>
        <v>0</v>
      </c>
      <c r="D243" s="17">
        <f ca="1">IF(A243&gt;12*Kalkulacka!$D$7,IF(OR(A243&lt;=12*(Kalkulacka!$D$7+Kalkulacka!$B$7),G242&gt;0),IF(MOD(A243,12)=0,Kalkulacka!$C$17+Kalkulacka!$C$19+Kalkulacka!$C$20,Kalkulacka!$C$17),0),0)</f>
        <v>0</v>
      </c>
      <c r="E243" s="17">
        <f ca="1">G242*(1+Kalkulacka!$C$11/12)+D243</f>
        <v>0</v>
      </c>
      <c r="F243" s="17">
        <f ca="1">IF(A243&gt;12*Kalkulacka!$D$7,IF(A243&lt;=12*(Kalkulacka!$D$7+Kalkulacka!$B$7),0,IF(E243&gt;0,MIN(Kalkulacka!$C$15,E243),0)),0)</f>
        <v>0</v>
      </c>
      <c r="G243" s="17">
        <f t="shared" ca="1" si="7"/>
        <v>0</v>
      </c>
    </row>
    <row r="244" spans="1:7" x14ac:dyDescent="0.25">
      <c r="A244">
        <f t="shared" si="6"/>
        <v>231</v>
      </c>
      <c r="B244" s="16">
        <f ca="1">IF(A244&gt;12*Kalkulacka!$D$7,IF(A244&lt;=12*(Kalkulacka!$D$7+Kalkulacka!$B$7),Kalkulacka!$C$15,IF(E244&gt;0,MIN(Kalkulacka!$C$15,E244),0)),0)</f>
        <v>0</v>
      </c>
      <c r="C244" s="12">
        <f ca="1">-PV(Kalkulacka!$I$4/12,$A244,0,B244)</f>
        <v>0</v>
      </c>
      <c r="D244" s="17">
        <f ca="1">IF(A244&gt;12*Kalkulacka!$D$7,IF(OR(A244&lt;=12*(Kalkulacka!$D$7+Kalkulacka!$B$7),G243&gt;0),IF(MOD(A244,12)=0,Kalkulacka!$C$17+Kalkulacka!$C$19+Kalkulacka!$C$20,Kalkulacka!$C$17),0),0)</f>
        <v>0</v>
      </c>
      <c r="E244" s="17">
        <f ca="1">G243*(1+Kalkulacka!$C$11/12)+D244</f>
        <v>0</v>
      </c>
      <c r="F244" s="17">
        <f ca="1">IF(A244&gt;12*Kalkulacka!$D$7,IF(A244&lt;=12*(Kalkulacka!$D$7+Kalkulacka!$B$7),0,IF(E244&gt;0,MIN(Kalkulacka!$C$15,E244),0)),0)</f>
        <v>0</v>
      </c>
      <c r="G244" s="17">
        <f t="shared" ca="1" si="7"/>
        <v>0</v>
      </c>
    </row>
    <row r="245" spans="1:7" x14ac:dyDescent="0.25">
      <c r="A245">
        <f t="shared" si="6"/>
        <v>232</v>
      </c>
      <c r="B245" s="16">
        <f ca="1">IF(A245&gt;12*Kalkulacka!$D$7,IF(A245&lt;=12*(Kalkulacka!$D$7+Kalkulacka!$B$7),Kalkulacka!$C$15,IF(E245&gt;0,MIN(Kalkulacka!$C$15,E245),0)),0)</f>
        <v>0</v>
      </c>
      <c r="C245" s="12">
        <f ca="1">-PV(Kalkulacka!$I$4/12,$A245,0,B245)</f>
        <v>0</v>
      </c>
      <c r="D245" s="17">
        <f ca="1">IF(A245&gt;12*Kalkulacka!$D$7,IF(OR(A245&lt;=12*(Kalkulacka!$D$7+Kalkulacka!$B$7),G244&gt;0),IF(MOD(A245,12)=0,Kalkulacka!$C$17+Kalkulacka!$C$19+Kalkulacka!$C$20,Kalkulacka!$C$17),0),0)</f>
        <v>0</v>
      </c>
      <c r="E245" s="17">
        <f ca="1">G244*(1+Kalkulacka!$C$11/12)+D245</f>
        <v>0</v>
      </c>
      <c r="F245" s="17">
        <f ca="1">IF(A245&gt;12*Kalkulacka!$D$7,IF(A245&lt;=12*(Kalkulacka!$D$7+Kalkulacka!$B$7),0,IF(E245&gt;0,MIN(Kalkulacka!$C$15,E245),0)),0)</f>
        <v>0</v>
      </c>
      <c r="G245" s="17">
        <f t="shared" ca="1" si="7"/>
        <v>0</v>
      </c>
    </row>
    <row r="246" spans="1:7" x14ac:dyDescent="0.25">
      <c r="A246">
        <f t="shared" si="6"/>
        <v>233</v>
      </c>
      <c r="B246" s="16">
        <f ca="1">IF(A246&gt;12*Kalkulacka!$D$7,IF(A246&lt;=12*(Kalkulacka!$D$7+Kalkulacka!$B$7),Kalkulacka!$C$15,IF(E246&gt;0,MIN(Kalkulacka!$C$15,E246),0)),0)</f>
        <v>0</v>
      </c>
      <c r="C246" s="12">
        <f ca="1">-PV(Kalkulacka!$I$4/12,$A246,0,B246)</f>
        <v>0</v>
      </c>
      <c r="D246" s="17">
        <f ca="1">IF(A246&gt;12*Kalkulacka!$D$7,IF(OR(A246&lt;=12*(Kalkulacka!$D$7+Kalkulacka!$B$7),G245&gt;0),IF(MOD(A246,12)=0,Kalkulacka!$C$17+Kalkulacka!$C$19+Kalkulacka!$C$20,Kalkulacka!$C$17),0),0)</f>
        <v>0</v>
      </c>
      <c r="E246" s="17">
        <f ca="1">G245*(1+Kalkulacka!$C$11/12)+D246</f>
        <v>0</v>
      </c>
      <c r="F246" s="17">
        <f ca="1">IF(A246&gt;12*Kalkulacka!$D$7,IF(A246&lt;=12*(Kalkulacka!$D$7+Kalkulacka!$B$7),0,IF(E246&gt;0,MIN(Kalkulacka!$C$15,E246),0)),0)</f>
        <v>0</v>
      </c>
      <c r="G246" s="17">
        <f t="shared" ca="1" si="7"/>
        <v>0</v>
      </c>
    </row>
    <row r="247" spans="1:7" x14ac:dyDescent="0.25">
      <c r="A247">
        <f t="shared" si="6"/>
        <v>234</v>
      </c>
      <c r="B247" s="16">
        <f ca="1">IF(A247&gt;12*Kalkulacka!$D$7,IF(A247&lt;=12*(Kalkulacka!$D$7+Kalkulacka!$B$7),Kalkulacka!$C$15,IF(E247&gt;0,MIN(Kalkulacka!$C$15,E247),0)),0)</f>
        <v>0</v>
      </c>
      <c r="C247" s="12">
        <f ca="1">-PV(Kalkulacka!$I$4/12,$A247,0,B247)</f>
        <v>0</v>
      </c>
      <c r="D247" s="17">
        <f ca="1">IF(A247&gt;12*Kalkulacka!$D$7,IF(OR(A247&lt;=12*(Kalkulacka!$D$7+Kalkulacka!$B$7),G246&gt;0),IF(MOD(A247,12)=0,Kalkulacka!$C$17+Kalkulacka!$C$19+Kalkulacka!$C$20,Kalkulacka!$C$17),0),0)</f>
        <v>0</v>
      </c>
      <c r="E247" s="17">
        <f ca="1">G246*(1+Kalkulacka!$C$11/12)+D247</f>
        <v>0</v>
      </c>
      <c r="F247" s="17">
        <f ca="1">IF(A247&gt;12*Kalkulacka!$D$7,IF(A247&lt;=12*(Kalkulacka!$D$7+Kalkulacka!$B$7),0,IF(E247&gt;0,MIN(Kalkulacka!$C$15,E247),0)),0)</f>
        <v>0</v>
      </c>
      <c r="G247" s="17">
        <f t="shared" ca="1" si="7"/>
        <v>0</v>
      </c>
    </row>
    <row r="248" spans="1:7" x14ac:dyDescent="0.25">
      <c r="A248">
        <f t="shared" si="6"/>
        <v>235</v>
      </c>
      <c r="B248" s="16">
        <f ca="1">IF(A248&gt;12*Kalkulacka!$D$7,IF(A248&lt;=12*(Kalkulacka!$D$7+Kalkulacka!$B$7),Kalkulacka!$C$15,IF(E248&gt;0,MIN(Kalkulacka!$C$15,E248),0)),0)</f>
        <v>0</v>
      </c>
      <c r="C248" s="12">
        <f ca="1">-PV(Kalkulacka!$I$4/12,$A248,0,B248)</f>
        <v>0</v>
      </c>
      <c r="D248" s="17">
        <f ca="1">IF(A248&gt;12*Kalkulacka!$D$7,IF(OR(A248&lt;=12*(Kalkulacka!$D$7+Kalkulacka!$B$7),G247&gt;0),IF(MOD(A248,12)=0,Kalkulacka!$C$17+Kalkulacka!$C$19+Kalkulacka!$C$20,Kalkulacka!$C$17),0),0)</f>
        <v>0</v>
      </c>
      <c r="E248" s="17">
        <f ca="1">G247*(1+Kalkulacka!$C$11/12)+D248</f>
        <v>0</v>
      </c>
      <c r="F248" s="17">
        <f ca="1">IF(A248&gt;12*Kalkulacka!$D$7,IF(A248&lt;=12*(Kalkulacka!$D$7+Kalkulacka!$B$7),0,IF(E248&gt;0,MIN(Kalkulacka!$C$15,E248),0)),0)</f>
        <v>0</v>
      </c>
      <c r="G248" s="17">
        <f t="shared" ca="1" si="7"/>
        <v>0</v>
      </c>
    </row>
    <row r="249" spans="1:7" x14ac:dyDescent="0.25">
      <c r="A249">
        <f t="shared" si="6"/>
        <v>236</v>
      </c>
      <c r="B249" s="16">
        <f ca="1">IF(A249&gt;12*Kalkulacka!$D$7,IF(A249&lt;=12*(Kalkulacka!$D$7+Kalkulacka!$B$7),Kalkulacka!$C$15,IF(E249&gt;0,MIN(Kalkulacka!$C$15,E249),0)),0)</f>
        <v>0</v>
      </c>
      <c r="C249" s="12">
        <f ca="1">-PV(Kalkulacka!$I$4/12,$A249,0,B249)</f>
        <v>0</v>
      </c>
      <c r="D249" s="17">
        <f ca="1">IF(A249&gt;12*Kalkulacka!$D$7,IF(OR(A249&lt;=12*(Kalkulacka!$D$7+Kalkulacka!$B$7),G248&gt;0),IF(MOD(A249,12)=0,Kalkulacka!$C$17+Kalkulacka!$C$19+Kalkulacka!$C$20,Kalkulacka!$C$17),0),0)</f>
        <v>0</v>
      </c>
      <c r="E249" s="17">
        <f ca="1">G248*(1+Kalkulacka!$C$11/12)+D249</f>
        <v>0</v>
      </c>
      <c r="F249" s="17">
        <f ca="1">IF(A249&gt;12*Kalkulacka!$D$7,IF(A249&lt;=12*(Kalkulacka!$D$7+Kalkulacka!$B$7),0,IF(E249&gt;0,MIN(Kalkulacka!$C$15,E249),0)),0)</f>
        <v>0</v>
      </c>
      <c r="G249" s="17">
        <f t="shared" ca="1" si="7"/>
        <v>0</v>
      </c>
    </row>
    <row r="250" spans="1:7" x14ac:dyDescent="0.25">
      <c r="A250">
        <f t="shared" si="6"/>
        <v>237</v>
      </c>
      <c r="B250" s="16">
        <f ca="1">IF(A250&gt;12*Kalkulacka!$D$7,IF(A250&lt;=12*(Kalkulacka!$D$7+Kalkulacka!$B$7),Kalkulacka!$C$15,IF(E250&gt;0,MIN(Kalkulacka!$C$15,E250),0)),0)</f>
        <v>0</v>
      </c>
      <c r="C250" s="12">
        <f ca="1">-PV(Kalkulacka!$I$4/12,$A250,0,B250)</f>
        <v>0</v>
      </c>
      <c r="D250" s="17">
        <f ca="1">IF(A250&gt;12*Kalkulacka!$D$7,IF(OR(A250&lt;=12*(Kalkulacka!$D$7+Kalkulacka!$B$7),G249&gt;0),IF(MOD(A250,12)=0,Kalkulacka!$C$17+Kalkulacka!$C$19+Kalkulacka!$C$20,Kalkulacka!$C$17),0),0)</f>
        <v>0</v>
      </c>
      <c r="E250" s="17">
        <f ca="1">G249*(1+Kalkulacka!$C$11/12)+D250</f>
        <v>0</v>
      </c>
      <c r="F250" s="17">
        <f ca="1">IF(A250&gt;12*Kalkulacka!$D$7,IF(A250&lt;=12*(Kalkulacka!$D$7+Kalkulacka!$B$7),0,IF(E250&gt;0,MIN(Kalkulacka!$C$15,E250),0)),0)</f>
        <v>0</v>
      </c>
      <c r="G250" s="17">
        <f t="shared" ca="1" si="7"/>
        <v>0</v>
      </c>
    </row>
    <row r="251" spans="1:7" x14ac:dyDescent="0.25">
      <c r="A251">
        <f t="shared" si="6"/>
        <v>238</v>
      </c>
      <c r="B251" s="16">
        <f ca="1">IF(A251&gt;12*Kalkulacka!$D$7,IF(A251&lt;=12*(Kalkulacka!$D$7+Kalkulacka!$B$7),Kalkulacka!$C$15,IF(E251&gt;0,MIN(Kalkulacka!$C$15,E251),0)),0)</f>
        <v>0</v>
      </c>
      <c r="C251" s="12">
        <f ca="1">-PV(Kalkulacka!$I$4/12,$A251,0,B251)</f>
        <v>0</v>
      </c>
      <c r="D251" s="17">
        <f ca="1">IF(A251&gt;12*Kalkulacka!$D$7,IF(OR(A251&lt;=12*(Kalkulacka!$D$7+Kalkulacka!$B$7),G250&gt;0),IF(MOD(A251,12)=0,Kalkulacka!$C$17+Kalkulacka!$C$19+Kalkulacka!$C$20,Kalkulacka!$C$17),0),0)</f>
        <v>0</v>
      </c>
      <c r="E251" s="17">
        <f ca="1">G250*(1+Kalkulacka!$C$11/12)+D251</f>
        <v>0</v>
      </c>
      <c r="F251" s="17">
        <f ca="1">IF(A251&gt;12*Kalkulacka!$D$7,IF(A251&lt;=12*(Kalkulacka!$D$7+Kalkulacka!$B$7),0,IF(E251&gt;0,MIN(Kalkulacka!$C$15,E251),0)),0)</f>
        <v>0</v>
      </c>
      <c r="G251" s="17">
        <f t="shared" ca="1" si="7"/>
        <v>0</v>
      </c>
    </row>
    <row r="252" spans="1:7" x14ac:dyDescent="0.25">
      <c r="A252">
        <f t="shared" si="6"/>
        <v>239</v>
      </c>
      <c r="B252" s="16">
        <f ca="1">IF(A252&gt;12*Kalkulacka!$D$7,IF(A252&lt;=12*(Kalkulacka!$D$7+Kalkulacka!$B$7),Kalkulacka!$C$15,IF(E252&gt;0,MIN(Kalkulacka!$C$15,E252),0)),0)</f>
        <v>0</v>
      </c>
      <c r="C252" s="12">
        <f ca="1">-PV(Kalkulacka!$I$4/12,$A252,0,B252)</f>
        <v>0</v>
      </c>
      <c r="D252" s="17">
        <f ca="1">IF(A252&gt;12*Kalkulacka!$D$7,IF(OR(A252&lt;=12*(Kalkulacka!$D$7+Kalkulacka!$B$7),G251&gt;0),IF(MOD(A252,12)=0,Kalkulacka!$C$17+Kalkulacka!$C$19+Kalkulacka!$C$20,Kalkulacka!$C$17),0),0)</f>
        <v>0</v>
      </c>
      <c r="E252" s="17">
        <f ca="1">G251*(1+Kalkulacka!$C$11/12)+D252</f>
        <v>0</v>
      </c>
      <c r="F252" s="17">
        <f ca="1">IF(A252&gt;12*Kalkulacka!$D$7,IF(A252&lt;=12*(Kalkulacka!$D$7+Kalkulacka!$B$7),0,IF(E252&gt;0,MIN(Kalkulacka!$C$15,E252),0)),0)</f>
        <v>0</v>
      </c>
      <c r="G252" s="17">
        <f t="shared" ca="1" si="7"/>
        <v>0</v>
      </c>
    </row>
    <row r="253" spans="1:7" x14ac:dyDescent="0.25">
      <c r="A253">
        <f t="shared" si="6"/>
        <v>240</v>
      </c>
      <c r="B253" s="16">
        <f ca="1">IF(A253&gt;12*Kalkulacka!$D$7,IF(A253&lt;=12*(Kalkulacka!$D$7+Kalkulacka!$B$7),Kalkulacka!$C$15,IF(E253&gt;0,MIN(Kalkulacka!$C$15,E253),0)),0)</f>
        <v>0</v>
      </c>
      <c r="C253" s="12">
        <f ca="1">-PV(Kalkulacka!$I$4/12,$A253,0,B253)</f>
        <v>0</v>
      </c>
      <c r="D253" s="17">
        <f ca="1">IF(A253&gt;12*Kalkulacka!$D$7,IF(OR(A253&lt;=12*(Kalkulacka!$D$7+Kalkulacka!$B$7),G252&gt;0),IF(MOD(A253,12)=0,Kalkulacka!$C$17+Kalkulacka!$C$19+Kalkulacka!$C$20,Kalkulacka!$C$17),0),0)</f>
        <v>0</v>
      </c>
      <c r="E253" s="17">
        <f ca="1">G252*(1+Kalkulacka!$C$11/12)+D253</f>
        <v>0</v>
      </c>
      <c r="F253" s="17">
        <f ca="1">IF(A253&gt;12*Kalkulacka!$D$7,IF(A253&lt;=12*(Kalkulacka!$D$7+Kalkulacka!$B$7),0,IF(E253&gt;0,MIN(Kalkulacka!$C$15,E253),0)),0)</f>
        <v>0</v>
      </c>
      <c r="G253" s="17">
        <f t="shared" ca="1" si="7"/>
        <v>0</v>
      </c>
    </row>
    <row r="254" spans="1:7" s="14" customFormat="1" x14ac:dyDescent="0.25">
      <c r="A254" s="14" t="s">
        <v>31</v>
      </c>
      <c r="B254" s="15">
        <f ca="1">Kalkulacka!$C$15*Kalkulacka!$B$7*12</f>
        <v>1503.2619385740356</v>
      </c>
      <c r="C254" s="15">
        <f ca="1">SUM(C14:C253)</f>
        <v>1264.0652511440874</v>
      </c>
      <c r="D254" s="18">
        <f ca="1">SUM(D14:D253)</f>
        <v>152.184</v>
      </c>
      <c r="E254" s="18"/>
      <c r="F254" s="18">
        <f ca="1">SUM(F14:F253)</f>
        <v>172.03238943534615</v>
      </c>
      <c r="G254" s="18"/>
    </row>
    <row r="255" spans="1:7" x14ac:dyDescent="0.25">
      <c r="B255" s="6">
        <f ca="1">B254+F254</f>
        <v>1675.2943280093818</v>
      </c>
      <c r="C255" s="13"/>
    </row>
    <row r="256" spans="1:7" x14ac:dyDescent="0.25">
      <c r="B256" s="12"/>
    </row>
    <row r="257" spans="3:3" x14ac:dyDescent="0.25">
      <c r="C257" s="13"/>
    </row>
  </sheetData>
  <sheetProtection password="C0AF" sheet="1" objects="1" scenarios="1"/>
  <mergeCells count="4">
    <mergeCell ref="E12:E13"/>
    <mergeCell ref="F12:F13"/>
    <mergeCell ref="G12:G13"/>
    <mergeCell ref="D12:D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6"/>
  <sheetViews>
    <sheetView zoomScale="75" zoomScaleNormal="75" workbookViewId="0">
      <selection activeCell="I9" sqref="I9"/>
    </sheetView>
  </sheetViews>
  <sheetFormatPr defaultColWidth="8.85546875" defaultRowHeight="15" x14ac:dyDescent="0.25"/>
  <cols>
    <col min="1" max="1" width="25" customWidth="1"/>
    <col min="2" max="2" width="32.42578125" customWidth="1"/>
    <col min="3" max="3" width="23.85546875" bestFit="1" customWidth="1"/>
    <col min="4" max="4" width="20.42578125" customWidth="1"/>
    <col min="5" max="8" width="24.7109375" style="17" customWidth="1"/>
  </cols>
  <sheetData>
    <row r="1" spans="1:7" ht="15" customHeight="1" x14ac:dyDescent="0.25">
      <c r="B1" t="s">
        <v>42</v>
      </c>
      <c r="D1" s="101" t="s">
        <v>33</v>
      </c>
      <c r="E1" s="101" t="s">
        <v>35</v>
      </c>
      <c r="F1" s="101" t="s">
        <v>34</v>
      </c>
      <c r="G1" s="101" t="s">
        <v>36</v>
      </c>
    </row>
    <row r="2" spans="1:7" s="14" customFormat="1" x14ac:dyDescent="0.25">
      <c r="A2" s="14" t="s">
        <v>28</v>
      </c>
      <c r="B2" s="14" t="s">
        <v>29</v>
      </c>
      <c r="C2" s="14" t="s">
        <v>30</v>
      </c>
      <c r="D2" s="101"/>
      <c r="E2" s="101"/>
      <c r="F2" s="101"/>
      <c r="G2" s="101"/>
    </row>
    <row r="3" spans="1:7" x14ac:dyDescent="0.25">
      <c r="A3">
        <v>1</v>
      </c>
      <c r="B3" s="16">
        <f ca="1">IF(A3&gt;12*Kalkulacka!$D$7,IF(A3&lt;=12*(Kalkulacka!$D$7+Kalkulacka!$B$7),Kalkulacka!$D$15,IF(E3&gt;0,MIN(Kalkulacka!$D$15,E3),0)),0)</f>
        <v>0</v>
      </c>
      <c r="C3" s="12">
        <f ca="1">-PV(Kalkulacka!$I$4/12,$A3,0,B3)</f>
        <v>0</v>
      </c>
      <c r="D3" s="17">
        <f ca="1">IF(A3&gt;12*Kalkulacka!$D$7,IF(OR(A3&lt;=12*(Kalkulacka!$D$7+Kalkulacka!$B$7),G2&gt;0),IF(MOD(A3,12)=0,Kalkulacka!$D$17+Kalkulacka!$D$19+Kalkulacka!$D$20,Kalkulacka!$D$17),0),0)</f>
        <v>0</v>
      </c>
      <c r="E3" s="17">
        <f ca="1">D3</f>
        <v>0</v>
      </c>
      <c r="F3" s="17">
        <f ca="1">IF(A3&gt;12*Kalkulacka!$D$7,IF(A3&lt;=12*(Kalkulacka!$D$7+Kalkulacka!$B$7),0,IF(E3&gt;0,MIN(Kalkulacka!$D$15,E3),0)),0)</f>
        <v>0</v>
      </c>
      <c r="G3" s="17">
        <f ca="1">E3-F3</f>
        <v>0</v>
      </c>
    </row>
    <row r="4" spans="1:7" x14ac:dyDescent="0.25">
      <c r="A4">
        <f t="shared" ref="A4:A67" si="0">A3+1</f>
        <v>2</v>
      </c>
      <c r="B4" s="16">
        <f ca="1">IF(A4&gt;12*Kalkulacka!$D$7,IF(A4&lt;=12*(Kalkulacka!$D$7+Kalkulacka!$B$7),Kalkulacka!$D$15,IF(E4&gt;0,MIN(Kalkulacka!$D$15,E4),0)),0)</f>
        <v>0</v>
      </c>
      <c r="C4" s="12">
        <f ca="1">-PV(Kalkulacka!$I$4/12,$A4,0,B4)</f>
        <v>0</v>
      </c>
      <c r="D4" s="17">
        <f ca="1">IF(A4&gt;12*Kalkulacka!$D$7,IF(OR(A4&lt;=12*(Kalkulacka!$D$7+Kalkulacka!$B$7),G3&gt;0),IF(MOD(A4,12)=0,Kalkulacka!$D$17+Kalkulacka!$D$19+Kalkulacka!$D$20,Kalkulacka!$D$17),0),0)</f>
        <v>0</v>
      </c>
      <c r="E4" s="17">
        <f ca="1">G3*(1+Kalkulacka!$D$11/12)+D4</f>
        <v>0</v>
      </c>
      <c r="F4" s="17">
        <f ca="1">IF(A4&gt;12*Kalkulacka!$D$7,IF(A4&lt;=12*(Kalkulacka!$D$7+Kalkulacka!$B$7),0,IF(E4&gt;0,MIN(Kalkulacka!$D$15,E4),0)),0)</f>
        <v>0</v>
      </c>
      <c r="G4" s="17">
        <f t="shared" ref="G4:G67" ca="1" si="1">E4-F4</f>
        <v>0</v>
      </c>
    </row>
    <row r="5" spans="1:7" x14ac:dyDescent="0.25">
      <c r="A5">
        <f t="shared" si="0"/>
        <v>3</v>
      </c>
      <c r="B5" s="16">
        <f ca="1">IF(A5&gt;12*Kalkulacka!$D$7,IF(A5&lt;=12*(Kalkulacka!$D$7+Kalkulacka!$B$7),Kalkulacka!$D$15,IF(E5&gt;0,MIN(Kalkulacka!$D$15,E5),0)),0)</f>
        <v>0</v>
      </c>
      <c r="C5" s="12">
        <f ca="1">-PV(Kalkulacka!$I$4/12,$A5,0,B5)</f>
        <v>0</v>
      </c>
      <c r="D5" s="17">
        <f ca="1">IF(A5&gt;12*Kalkulacka!$D$7,IF(OR(A5&lt;=12*(Kalkulacka!$D$7+Kalkulacka!$B$7),G4&gt;0),IF(MOD(A5,12)=0,Kalkulacka!$D$17+Kalkulacka!$D$19+Kalkulacka!$D$20,Kalkulacka!$D$17),0),0)</f>
        <v>0</v>
      </c>
      <c r="E5" s="17">
        <f ca="1">G4*(1+Kalkulacka!$D$11/12)+D5</f>
        <v>0</v>
      </c>
      <c r="F5" s="17">
        <f ca="1">IF(A5&gt;12*Kalkulacka!$D$7,IF(A5&lt;=12*(Kalkulacka!$D$7+Kalkulacka!$B$7),0,IF(E5&gt;0,MIN(Kalkulacka!$D$15,E5),0)),0)</f>
        <v>0</v>
      </c>
      <c r="G5" s="17">
        <f t="shared" ca="1" si="1"/>
        <v>0</v>
      </c>
    </row>
    <row r="6" spans="1:7" x14ac:dyDescent="0.25">
      <c r="A6">
        <f t="shared" si="0"/>
        <v>4</v>
      </c>
      <c r="B6" s="16">
        <f ca="1">IF(A6&gt;12*Kalkulacka!$D$7,IF(A6&lt;=12*(Kalkulacka!$D$7+Kalkulacka!$B$7),Kalkulacka!$D$15,IF(E6&gt;0,MIN(Kalkulacka!$D$15,E6),0)),0)</f>
        <v>0</v>
      </c>
      <c r="C6" s="12">
        <f ca="1">-PV(Kalkulacka!$I$4/12,$A6,0,B6)</f>
        <v>0</v>
      </c>
      <c r="D6" s="17">
        <f ca="1">IF(A6&gt;12*Kalkulacka!$D$7,IF(OR(A6&lt;=12*(Kalkulacka!$D$7+Kalkulacka!$B$7),G5&gt;0),IF(MOD(A6,12)=0,Kalkulacka!$D$17+Kalkulacka!$D$19+Kalkulacka!$D$20,Kalkulacka!$D$17),0),0)</f>
        <v>0</v>
      </c>
      <c r="E6" s="17">
        <f ca="1">G5*(1+Kalkulacka!$D$11/12)+D6</f>
        <v>0</v>
      </c>
      <c r="F6" s="17">
        <f ca="1">IF(A6&gt;12*Kalkulacka!$D$7,IF(A6&lt;=12*(Kalkulacka!$D$7+Kalkulacka!$B$7),0,IF(E6&gt;0,MIN(Kalkulacka!$D$15,E6),0)),0)</f>
        <v>0</v>
      </c>
      <c r="G6" s="17">
        <f t="shared" ca="1" si="1"/>
        <v>0</v>
      </c>
    </row>
    <row r="7" spans="1:7" x14ac:dyDescent="0.25">
      <c r="A7">
        <f t="shared" si="0"/>
        <v>5</v>
      </c>
      <c r="B7" s="16">
        <f ca="1">IF(A7&gt;12*Kalkulacka!$D$7,IF(A7&lt;=12*(Kalkulacka!$D$7+Kalkulacka!$B$7),Kalkulacka!$D$15,IF(E7&gt;0,MIN(Kalkulacka!$D$15,E7),0)),0)</f>
        <v>0</v>
      </c>
      <c r="C7" s="12">
        <f ca="1">-PV(Kalkulacka!$I$4/12,$A7,0,B7)</f>
        <v>0</v>
      </c>
      <c r="D7" s="17">
        <f ca="1">IF(A7&gt;12*Kalkulacka!$D$7,IF(OR(A7&lt;=12*(Kalkulacka!$D$7+Kalkulacka!$B$7),G6&gt;0),IF(MOD(A7,12)=0,Kalkulacka!$D$17+Kalkulacka!$D$19+Kalkulacka!$D$20,Kalkulacka!$D$17),0),0)</f>
        <v>0</v>
      </c>
      <c r="E7" s="17">
        <f ca="1">G6*(1+Kalkulacka!$D$11/12)+D7</f>
        <v>0</v>
      </c>
      <c r="F7" s="17">
        <f ca="1">IF(A7&gt;12*Kalkulacka!$D$7,IF(A7&lt;=12*(Kalkulacka!$D$7+Kalkulacka!$B$7),0,IF(E7&gt;0,MIN(Kalkulacka!$D$15,E7),0)),0)</f>
        <v>0</v>
      </c>
      <c r="G7" s="17">
        <f t="shared" ca="1" si="1"/>
        <v>0</v>
      </c>
    </row>
    <row r="8" spans="1:7" x14ac:dyDescent="0.25">
      <c r="A8">
        <f t="shared" si="0"/>
        <v>6</v>
      </c>
      <c r="B8" s="16">
        <f ca="1">IF(A8&gt;12*Kalkulacka!$D$7,IF(A8&lt;=12*(Kalkulacka!$D$7+Kalkulacka!$B$7),Kalkulacka!$D$15,IF(E8&gt;0,MIN(Kalkulacka!$D$15,E8),0)),0)</f>
        <v>0</v>
      </c>
      <c r="C8" s="12">
        <f ca="1">-PV(Kalkulacka!$I$4/12,$A8,0,B8)</f>
        <v>0</v>
      </c>
      <c r="D8" s="17">
        <f ca="1">IF(A8&gt;12*Kalkulacka!$D$7,IF(OR(A8&lt;=12*(Kalkulacka!$D$7+Kalkulacka!$B$7),G7&gt;0),IF(MOD(A8,12)=0,Kalkulacka!$D$17+Kalkulacka!$D$19+Kalkulacka!$D$20,Kalkulacka!$D$17),0),0)</f>
        <v>0</v>
      </c>
      <c r="E8" s="17">
        <f ca="1">G7*(1+Kalkulacka!$D$11/12)+D8</f>
        <v>0</v>
      </c>
      <c r="F8" s="17">
        <f ca="1">IF(A8&gt;12*Kalkulacka!$D$7,IF(A8&lt;=12*(Kalkulacka!$D$7+Kalkulacka!$B$7),0,IF(E8&gt;0,MIN(Kalkulacka!$D$15,E8),0)),0)</f>
        <v>0</v>
      </c>
      <c r="G8" s="17">
        <f t="shared" ca="1" si="1"/>
        <v>0</v>
      </c>
    </row>
    <row r="9" spans="1:7" x14ac:dyDescent="0.25">
      <c r="A9">
        <f t="shared" si="0"/>
        <v>7</v>
      </c>
      <c r="B9" s="16">
        <f ca="1">IF(A9&gt;12*Kalkulacka!$D$7,IF(A9&lt;=12*(Kalkulacka!$D$7+Kalkulacka!$B$7),Kalkulacka!$D$15,IF(E9&gt;0,MIN(Kalkulacka!$D$15,E9),0)),0)</f>
        <v>0</v>
      </c>
      <c r="C9" s="12">
        <f ca="1">-PV(Kalkulacka!$I$4/12,$A9,0,B9)</f>
        <v>0</v>
      </c>
      <c r="D9" s="17">
        <f ca="1">IF(A9&gt;12*Kalkulacka!$D$7,IF(OR(A9&lt;=12*(Kalkulacka!$D$7+Kalkulacka!$B$7),G8&gt;0),IF(MOD(A9,12)=0,Kalkulacka!$D$17+Kalkulacka!$D$19+Kalkulacka!$D$20,Kalkulacka!$D$17),0),0)</f>
        <v>0</v>
      </c>
      <c r="E9" s="17">
        <f ca="1">G8*(1+Kalkulacka!$D$11/12)+D9</f>
        <v>0</v>
      </c>
      <c r="F9" s="17">
        <f ca="1">IF(A9&gt;12*Kalkulacka!$D$7,IF(A9&lt;=12*(Kalkulacka!$D$7+Kalkulacka!$B$7),0,IF(E9&gt;0,MIN(Kalkulacka!$D$15,E9),0)),0)</f>
        <v>0</v>
      </c>
      <c r="G9" s="17">
        <f t="shared" ca="1" si="1"/>
        <v>0</v>
      </c>
    </row>
    <row r="10" spans="1:7" x14ac:dyDescent="0.25">
      <c r="A10">
        <f t="shared" si="0"/>
        <v>8</v>
      </c>
      <c r="B10" s="16">
        <f ca="1">IF(A10&gt;12*Kalkulacka!$D$7,IF(A10&lt;=12*(Kalkulacka!$D$7+Kalkulacka!$B$7),Kalkulacka!$D$15,IF(E10&gt;0,MIN(Kalkulacka!$D$15,E10),0)),0)</f>
        <v>0</v>
      </c>
      <c r="C10" s="12">
        <f ca="1">-PV(Kalkulacka!$I$4/12,$A10,0,B10)</f>
        <v>0</v>
      </c>
      <c r="D10" s="17">
        <f ca="1">IF(A10&gt;12*Kalkulacka!$D$7,IF(OR(A10&lt;=12*(Kalkulacka!$D$7+Kalkulacka!$B$7),G9&gt;0),IF(MOD(A10,12)=0,Kalkulacka!$D$17+Kalkulacka!$D$19+Kalkulacka!$D$20,Kalkulacka!$D$17),0),0)</f>
        <v>0</v>
      </c>
      <c r="E10" s="17">
        <f ca="1">G9*(1+Kalkulacka!$D$11/12)+D10</f>
        <v>0</v>
      </c>
      <c r="F10" s="17">
        <f ca="1">IF(A10&gt;12*Kalkulacka!$D$7,IF(A10&lt;=12*(Kalkulacka!$D$7+Kalkulacka!$B$7),0,IF(E10&gt;0,MIN(Kalkulacka!$D$15,E10),0)),0)</f>
        <v>0</v>
      </c>
      <c r="G10" s="17">
        <f t="shared" ca="1" si="1"/>
        <v>0</v>
      </c>
    </row>
    <row r="11" spans="1:7" x14ac:dyDescent="0.25">
      <c r="A11">
        <f t="shared" si="0"/>
        <v>9</v>
      </c>
      <c r="B11" s="16">
        <f ca="1">IF(A11&gt;12*Kalkulacka!$D$7,IF(A11&lt;=12*(Kalkulacka!$D$7+Kalkulacka!$B$7),Kalkulacka!$D$15,IF(E11&gt;0,MIN(Kalkulacka!$D$15,E11),0)),0)</f>
        <v>0</v>
      </c>
      <c r="C11" s="12">
        <f ca="1">-PV(Kalkulacka!$I$4/12,$A11,0,B11)</f>
        <v>0</v>
      </c>
      <c r="D11" s="17">
        <f ca="1">IF(A11&gt;12*Kalkulacka!$D$7,IF(OR(A11&lt;=12*(Kalkulacka!$D$7+Kalkulacka!$B$7),G10&gt;0),IF(MOD(A11,12)=0,Kalkulacka!$D$17+Kalkulacka!$D$19+Kalkulacka!$D$20,Kalkulacka!$D$17),0),0)</f>
        <v>0</v>
      </c>
      <c r="E11" s="17">
        <f ca="1">G10*(1+Kalkulacka!$D$11/12)+D11</f>
        <v>0</v>
      </c>
      <c r="F11" s="17">
        <f ca="1">IF(A11&gt;12*Kalkulacka!$D$7,IF(A11&lt;=12*(Kalkulacka!$D$7+Kalkulacka!$B$7),0,IF(E11&gt;0,MIN(Kalkulacka!$D$15,E11),0)),0)</f>
        <v>0</v>
      </c>
      <c r="G11" s="17">
        <f t="shared" ca="1" si="1"/>
        <v>0</v>
      </c>
    </row>
    <row r="12" spans="1:7" x14ac:dyDescent="0.25">
      <c r="A12">
        <f t="shared" si="0"/>
        <v>10</v>
      </c>
      <c r="B12" s="16">
        <f ca="1">IF(A12&gt;12*Kalkulacka!$D$7,IF(A12&lt;=12*(Kalkulacka!$D$7+Kalkulacka!$B$7),Kalkulacka!$D$15,IF(E12&gt;0,MIN(Kalkulacka!$D$15,E12),0)),0)</f>
        <v>0</v>
      </c>
      <c r="C12" s="12">
        <f ca="1">-PV(Kalkulacka!$I$4/12,$A12,0,B12)</f>
        <v>0</v>
      </c>
      <c r="D12" s="17">
        <f ca="1">IF(A12&gt;12*Kalkulacka!$D$7,IF(OR(A12&lt;=12*(Kalkulacka!$D$7+Kalkulacka!$B$7),G11&gt;0),IF(MOD(A12,12)=0,Kalkulacka!$D$17+Kalkulacka!$D$19+Kalkulacka!$D$20,Kalkulacka!$D$17),0),0)</f>
        <v>0</v>
      </c>
      <c r="E12" s="17">
        <f ca="1">G11*(1+Kalkulacka!$D$11/12)+D12</f>
        <v>0</v>
      </c>
      <c r="F12" s="17">
        <f ca="1">IF(A12&gt;12*Kalkulacka!$D$7,IF(A12&lt;=12*(Kalkulacka!$D$7+Kalkulacka!$B$7),0,IF(E12&gt;0,MIN(Kalkulacka!$D$15,E12),0)),0)</f>
        <v>0</v>
      </c>
      <c r="G12" s="17">
        <f t="shared" ca="1" si="1"/>
        <v>0</v>
      </c>
    </row>
    <row r="13" spans="1:7" x14ac:dyDescent="0.25">
      <c r="A13">
        <f t="shared" si="0"/>
        <v>11</v>
      </c>
      <c r="B13" s="16">
        <f ca="1">IF(A13&gt;12*Kalkulacka!$D$7,IF(A13&lt;=12*(Kalkulacka!$D$7+Kalkulacka!$B$7),Kalkulacka!$D$15,IF(E13&gt;0,MIN(Kalkulacka!$D$15,E13),0)),0)</f>
        <v>0</v>
      </c>
      <c r="C13" s="12">
        <f ca="1">-PV(Kalkulacka!$I$4/12,$A13,0,B13)</f>
        <v>0</v>
      </c>
      <c r="D13" s="17">
        <f ca="1">IF(A13&gt;12*Kalkulacka!$D$7,IF(OR(A13&lt;=12*(Kalkulacka!$D$7+Kalkulacka!$B$7),G12&gt;0),IF(MOD(A13,12)=0,Kalkulacka!$D$17+Kalkulacka!$D$19+Kalkulacka!$D$20,Kalkulacka!$D$17),0),0)</f>
        <v>0</v>
      </c>
      <c r="E13" s="17">
        <f ca="1">G12*(1+Kalkulacka!$D$11/12)+D13</f>
        <v>0</v>
      </c>
      <c r="F13" s="17">
        <f ca="1">IF(A13&gt;12*Kalkulacka!$D$7,IF(A13&lt;=12*(Kalkulacka!$D$7+Kalkulacka!$B$7),0,IF(E13&gt;0,MIN(Kalkulacka!$D$15,E13),0)),0)</f>
        <v>0</v>
      </c>
      <c r="G13" s="17">
        <f t="shared" ca="1" si="1"/>
        <v>0</v>
      </c>
    </row>
    <row r="14" spans="1:7" x14ac:dyDescent="0.25">
      <c r="A14">
        <f t="shared" si="0"/>
        <v>12</v>
      </c>
      <c r="B14" s="16">
        <f ca="1">IF(A14&gt;12*Kalkulacka!$D$7,IF(A14&lt;=12*(Kalkulacka!$D$7+Kalkulacka!$B$7),Kalkulacka!$D$15,IF(E14&gt;0,MIN(Kalkulacka!$D$15,E14),0)),0)</f>
        <v>0</v>
      </c>
      <c r="C14" s="12">
        <f ca="1">-PV(Kalkulacka!$I$4/12,$A14,0,B14)</f>
        <v>0</v>
      </c>
      <c r="D14" s="17">
        <f ca="1">IF(A14&gt;12*Kalkulacka!$D$7,IF(OR(A14&lt;=12*(Kalkulacka!$D$7+Kalkulacka!$B$7),G13&gt;0),IF(MOD(A14,12)=0,Kalkulacka!$D$17+Kalkulacka!$D$19+Kalkulacka!$D$20,Kalkulacka!$D$17),0),0)</f>
        <v>0</v>
      </c>
      <c r="E14" s="17">
        <f ca="1">G13*(1+Kalkulacka!$D$11/12)+D14</f>
        <v>0</v>
      </c>
      <c r="F14" s="17">
        <f ca="1">IF(A14&gt;12*Kalkulacka!$D$7,IF(A14&lt;=12*(Kalkulacka!$D$7+Kalkulacka!$B$7),0,IF(E14&gt;0,MIN(Kalkulacka!$D$15,E14),0)),0)</f>
        <v>0</v>
      </c>
      <c r="G14" s="17">
        <f t="shared" ca="1" si="1"/>
        <v>0</v>
      </c>
    </row>
    <row r="15" spans="1:7" x14ac:dyDescent="0.25">
      <c r="A15">
        <f t="shared" si="0"/>
        <v>13</v>
      </c>
      <c r="B15" s="16">
        <f ca="1">IF(A15&gt;12*Kalkulacka!$D$7,IF(A15&lt;=12*(Kalkulacka!$D$7+Kalkulacka!$B$7),Kalkulacka!$D$15,IF(E15&gt;0,MIN(Kalkulacka!$D$15,E15),0)),0)</f>
        <v>0</v>
      </c>
      <c r="C15" s="12">
        <f ca="1">-PV(Kalkulacka!$I$4/12,$A15,0,B15)</f>
        <v>0</v>
      </c>
      <c r="D15" s="17">
        <f ca="1">IF(A15&gt;12*Kalkulacka!$D$7,IF(OR(A15&lt;=12*(Kalkulacka!$D$7+Kalkulacka!$B$7),G14&gt;0),IF(MOD(A15,12)=0,Kalkulacka!$D$17+Kalkulacka!$D$19+Kalkulacka!$D$20,Kalkulacka!$D$17),0),0)</f>
        <v>0</v>
      </c>
      <c r="E15" s="17">
        <f ca="1">G14*(1+Kalkulacka!$D$11/12)+D15</f>
        <v>0</v>
      </c>
      <c r="F15" s="17">
        <f ca="1">IF(A15&gt;12*Kalkulacka!$D$7,IF(A15&lt;=12*(Kalkulacka!$D$7+Kalkulacka!$B$7),0,IF(E15&gt;0,MIN(Kalkulacka!$D$15,E15),0)),0)</f>
        <v>0</v>
      </c>
      <c r="G15" s="17">
        <f t="shared" ca="1" si="1"/>
        <v>0</v>
      </c>
    </row>
    <row r="16" spans="1:7" x14ac:dyDescent="0.25">
      <c r="A16">
        <f t="shared" si="0"/>
        <v>14</v>
      </c>
      <c r="B16" s="16">
        <f ca="1">IF(A16&gt;12*Kalkulacka!$D$7,IF(A16&lt;=12*(Kalkulacka!$D$7+Kalkulacka!$B$7),Kalkulacka!$D$15,IF(E16&gt;0,MIN(Kalkulacka!$D$15,E16),0)),0)</f>
        <v>0</v>
      </c>
      <c r="C16" s="12">
        <f ca="1">-PV(Kalkulacka!$I$4/12,$A16,0,B16)</f>
        <v>0</v>
      </c>
      <c r="D16" s="17">
        <f ca="1">IF(A16&gt;12*Kalkulacka!$D$7,IF(OR(A16&lt;=12*(Kalkulacka!$D$7+Kalkulacka!$B$7),G15&gt;0),IF(MOD(A16,12)=0,Kalkulacka!$D$17+Kalkulacka!$D$19+Kalkulacka!$D$20,Kalkulacka!$D$17),0),0)</f>
        <v>0</v>
      </c>
      <c r="E16" s="17">
        <f ca="1">G15*(1+Kalkulacka!$D$11/12)+D16</f>
        <v>0</v>
      </c>
      <c r="F16" s="17">
        <f ca="1">IF(A16&gt;12*Kalkulacka!$D$7,IF(A16&lt;=12*(Kalkulacka!$D$7+Kalkulacka!$B$7),0,IF(E16&gt;0,MIN(Kalkulacka!$D$15,E16),0)),0)</f>
        <v>0</v>
      </c>
      <c r="G16" s="17">
        <f t="shared" ca="1" si="1"/>
        <v>0</v>
      </c>
    </row>
    <row r="17" spans="1:7" x14ac:dyDescent="0.25">
      <c r="A17">
        <f t="shared" si="0"/>
        <v>15</v>
      </c>
      <c r="B17" s="16">
        <f ca="1">IF(A17&gt;12*Kalkulacka!$D$7,IF(A17&lt;=12*(Kalkulacka!$D$7+Kalkulacka!$B$7),Kalkulacka!$D$15,IF(E17&gt;0,MIN(Kalkulacka!$D$15,E17),0)),0)</f>
        <v>0</v>
      </c>
      <c r="C17" s="12">
        <f ca="1">-PV(Kalkulacka!$I$4/12,$A17,0,B17)</f>
        <v>0</v>
      </c>
      <c r="D17" s="17">
        <f ca="1">IF(A17&gt;12*Kalkulacka!$D$7,IF(OR(A17&lt;=12*(Kalkulacka!$D$7+Kalkulacka!$B$7),G16&gt;0),IF(MOD(A17,12)=0,Kalkulacka!$D$17+Kalkulacka!$D$19+Kalkulacka!$D$20,Kalkulacka!$D$17),0),0)</f>
        <v>0</v>
      </c>
      <c r="E17" s="17">
        <f ca="1">G16*(1+Kalkulacka!$D$11/12)+D17</f>
        <v>0</v>
      </c>
      <c r="F17" s="17">
        <f ca="1">IF(A17&gt;12*Kalkulacka!$D$7,IF(A17&lt;=12*(Kalkulacka!$D$7+Kalkulacka!$B$7),0,IF(E17&gt;0,MIN(Kalkulacka!$D$15,E17),0)),0)</f>
        <v>0</v>
      </c>
      <c r="G17" s="17">
        <f t="shared" ca="1" si="1"/>
        <v>0</v>
      </c>
    </row>
    <row r="18" spans="1:7" x14ac:dyDescent="0.25">
      <c r="A18">
        <f t="shared" si="0"/>
        <v>16</v>
      </c>
      <c r="B18" s="16">
        <f ca="1">IF(A18&gt;12*Kalkulacka!$D$7,IF(A18&lt;=12*(Kalkulacka!$D$7+Kalkulacka!$B$7),Kalkulacka!$D$15,IF(E18&gt;0,MIN(Kalkulacka!$D$15,E18),0)),0)</f>
        <v>0</v>
      </c>
      <c r="C18" s="12">
        <f ca="1">-PV(Kalkulacka!$I$4/12,$A18,0,B18)</f>
        <v>0</v>
      </c>
      <c r="D18" s="17">
        <f ca="1">IF(A18&gt;12*Kalkulacka!$D$7,IF(OR(A18&lt;=12*(Kalkulacka!$D$7+Kalkulacka!$B$7),G17&gt;0),IF(MOD(A18,12)=0,Kalkulacka!$D$17+Kalkulacka!$D$19+Kalkulacka!$D$20,Kalkulacka!$D$17),0),0)</f>
        <v>0</v>
      </c>
      <c r="E18" s="17">
        <f ca="1">G17*(1+Kalkulacka!$D$11/12)+D18</f>
        <v>0</v>
      </c>
      <c r="F18" s="17">
        <f ca="1">IF(A18&gt;12*Kalkulacka!$D$7,IF(A18&lt;=12*(Kalkulacka!$D$7+Kalkulacka!$B$7),0,IF(E18&gt;0,MIN(Kalkulacka!$D$15,E18),0)),0)</f>
        <v>0</v>
      </c>
      <c r="G18" s="17">
        <f t="shared" ca="1" si="1"/>
        <v>0</v>
      </c>
    </row>
    <row r="19" spans="1:7" x14ac:dyDescent="0.25">
      <c r="A19">
        <f t="shared" si="0"/>
        <v>17</v>
      </c>
      <c r="B19" s="16">
        <f ca="1">IF(A19&gt;12*Kalkulacka!$D$7,IF(A19&lt;=12*(Kalkulacka!$D$7+Kalkulacka!$B$7),Kalkulacka!$D$15,IF(E19&gt;0,MIN(Kalkulacka!$D$15,E19),0)),0)</f>
        <v>0</v>
      </c>
      <c r="C19" s="12">
        <f ca="1">-PV(Kalkulacka!$I$4/12,$A19,0,B19)</f>
        <v>0</v>
      </c>
      <c r="D19" s="17">
        <f ca="1">IF(A19&gt;12*Kalkulacka!$D$7,IF(OR(A19&lt;=12*(Kalkulacka!$D$7+Kalkulacka!$B$7),G18&gt;0),IF(MOD(A19,12)=0,Kalkulacka!$D$17+Kalkulacka!$D$19+Kalkulacka!$D$20,Kalkulacka!$D$17),0),0)</f>
        <v>0</v>
      </c>
      <c r="E19" s="17">
        <f ca="1">G18*(1+Kalkulacka!$D$11/12)+D19</f>
        <v>0</v>
      </c>
      <c r="F19" s="17">
        <f ca="1">IF(A19&gt;12*Kalkulacka!$D$7,IF(A19&lt;=12*(Kalkulacka!$D$7+Kalkulacka!$B$7),0,IF(E19&gt;0,MIN(Kalkulacka!$D$15,E19),0)),0)</f>
        <v>0</v>
      </c>
      <c r="G19" s="17">
        <f t="shared" ca="1" si="1"/>
        <v>0</v>
      </c>
    </row>
    <row r="20" spans="1:7" x14ac:dyDescent="0.25">
      <c r="A20">
        <f t="shared" si="0"/>
        <v>18</v>
      </c>
      <c r="B20" s="16">
        <f ca="1">IF(A20&gt;12*Kalkulacka!$D$7,IF(A20&lt;=12*(Kalkulacka!$D$7+Kalkulacka!$B$7),Kalkulacka!$D$15,IF(E20&gt;0,MIN(Kalkulacka!$D$15,E20),0)),0)</f>
        <v>0</v>
      </c>
      <c r="C20" s="12">
        <f ca="1">-PV(Kalkulacka!$I$4/12,$A20,0,B20)</f>
        <v>0</v>
      </c>
      <c r="D20" s="17">
        <f ca="1">IF(A20&gt;12*Kalkulacka!$D$7,IF(OR(A20&lt;=12*(Kalkulacka!$D$7+Kalkulacka!$B$7),G19&gt;0),IF(MOD(A20,12)=0,Kalkulacka!$D$17+Kalkulacka!$D$19+Kalkulacka!$D$20,Kalkulacka!$D$17),0),0)</f>
        <v>0</v>
      </c>
      <c r="E20" s="17">
        <f ca="1">G19*(1+Kalkulacka!$D$11/12)+D20</f>
        <v>0</v>
      </c>
      <c r="F20" s="17">
        <f ca="1">IF(A20&gt;12*Kalkulacka!$D$7,IF(A20&lt;=12*(Kalkulacka!$D$7+Kalkulacka!$B$7),0,IF(E20&gt;0,MIN(Kalkulacka!$D$15,E20),0)),0)</f>
        <v>0</v>
      </c>
      <c r="G20" s="17">
        <f t="shared" ca="1" si="1"/>
        <v>0</v>
      </c>
    </row>
    <row r="21" spans="1:7" x14ac:dyDescent="0.25">
      <c r="A21">
        <f t="shared" si="0"/>
        <v>19</v>
      </c>
      <c r="B21" s="16">
        <f ca="1">IF(A21&gt;12*Kalkulacka!$D$7,IF(A21&lt;=12*(Kalkulacka!$D$7+Kalkulacka!$B$7),Kalkulacka!$D$15,IF(E21&gt;0,MIN(Kalkulacka!$D$15,E21),0)),0)</f>
        <v>0</v>
      </c>
      <c r="C21" s="12">
        <f ca="1">-PV(Kalkulacka!$I$4/12,$A21,0,B21)</f>
        <v>0</v>
      </c>
      <c r="D21" s="17">
        <f ca="1">IF(A21&gt;12*Kalkulacka!$D$7,IF(OR(A21&lt;=12*(Kalkulacka!$D$7+Kalkulacka!$B$7),G20&gt;0),IF(MOD(A21,12)=0,Kalkulacka!$D$17+Kalkulacka!$D$19+Kalkulacka!$D$20,Kalkulacka!$D$17),0),0)</f>
        <v>0</v>
      </c>
      <c r="E21" s="17">
        <f ca="1">G20*(1+Kalkulacka!$D$11/12)+D21</f>
        <v>0</v>
      </c>
      <c r="F21" s="17">
        <f ca="1">IF(A21&gt;12*Kalkulacka!$D$7,IF(A21&lt;=12*(Kalkulacka!$D$7+Kalkulacka!$B$7),0,IF(E21&gt;0,MIN(Kalkulacka!$D$15,E21),0)),0)</f>
        <v>0</v>
      </c>
      <c r="G21" s="17">
        <f t="shared" ca="1" si="1"/>
        <v>0</v>
      </c>
    </row>
    <row r="22" spans="1:7" x14ac:dyDescent="0.25">
      <c r="A22">
        <f t="shared" si="0"/>
        <v>20</v>
      </c>
      <c r="B22" s="16">
        <f ca="1">IF(A22&gt;12*Kalkulacka!$D$7,IF(A22&lt;=12*(Kalkulacka!$D$7+Kalkulacka!$B$7),Kalkulacka!$D$15,IF(E22&gt;0,MIN(Kalkulacka!$D$15,E22),0)),0)</f>
        <v>0</v>
      </c>
      <c r="C22" s="12">
        <f ca="1">-PV(Kalkulacka!$I$4/12,$A22,0,B22)</f>
        <v>0</v>
      </c>
      <c r="D22" s="17">
        <f ca="1">IF(A22&gt;12*Kalkulacka!$D$7,IF(OR(A22&lt;=12*(Kalkulacka!$D$7+Kalkulacka!$B$7),G21&gt;0),IF(MOD(A22,12)=0,Kalkulacka!$D$17+Kalkulacka!$D$19+Kalkulacka!$D$20,Kalkulacka!$D$17),0),0)</f>
        <v>0</v>
      </c>
      <c r="E22" s="17">
        <f ca="1">G21*(1+Kalkulacka!$D$11/12)+D22</f>
        <v>0</v>
      </c>
      <c r="F22" s="17">
        <f ca="1">IF(A22&gt;12*Kalkulacka!$D$7,IF(A22&lt;=12*(Kalkulacka!$D$7+Kalkulacka!$B$7),0,IF(E22&gt;0,MIN(Kalkulacka!$D$15,E22),0)),0)</f>
        <v>0</v>
      </c>
      <c r="G22" s="17">
        <f t="shared" ca="1" si="1"/>
        <v>0</v>
      </c>
    </row>
    <row r="23" spans="1:7" x14ac:dyDescent="0.25">
      <c r="A23">
        <f t="shared" si="0"/>
        <v>21</v>
      </c>
      <c r="B23" s="16">
        <f ca="1">IF(A23&gt;12*Kalkulacka!$D$7,IF(A23&lt;=12*(Kalkulacka!$D$7+Kalkulacka!$B$7),Kalkulacka!$D$15,IF(E23&gt;0,MIN(Kalkulacka!$D$15,E23),0)),0)</f>
        <v>0</v>
      </c>
      <c r="C23" s="12">
        <f ca="1">-PV(Kalkulacka!$I$4/12,$A23,0,B23)</f>
        <v>0</v>
      </c>
      <c r="D23" s="17">
        <f ca="1">IF(A23&gt;12*Kalkulacka!$D$7,IF(OR(A23&lt;=12*(Kalkulacka!$D$7+Kalkulacka!$B$7),G22&gt;0),IF(MOD(A23,12)=0,Kalkulacka!$D$17+Kalkulacka!$D$19+Kalkulacka!$D$20,Kalkulacka!$D$17),0),0)</f>
        <v>0</v>
      </c>
      <c r="E23" s="17">
        <f ca="1">G22*(1+Kalkulacka!$D$11/12)+D23</f>
        <v>0</v>
      </c>
      <c r="F23" s="17">
        <f ca="1">IF(A23&gt;12*Kalkulacka!$D$7,IF(A23&lt;=12*(Kalkulacka!$D$7+Kalkulacka!$B$7),0,IF(E23&gt;0,MIN(Kalkulacka!$D$15,E23),0)),0)</f>
        <v>0</v>
      </c>
      <c r="G23" s="17">
        <f t="shared" ca="1" si="1"/>
        <v>0</v>
      </c>
    </row>
    <row r="24" spans="1:7" x14ac:dyDescent="0.25">
      <c r="A24">
        <f t="shared" si="0"/>
        <v>22</v>
      </c>
      <c r="B24" s="16">
        <f ca="1">IF(A24&gt;12*Kalkulacka!$D$7,IF(A24&lt;=12*(Kalkulacka!$D$7+Kalkulacka!$B$7),Kalkulacka!$D$15,IF(E24&gt;0,MIN(Kalkulacka!$D$15,E24),0)),0)</f>
        <v>0</v>
      </c>
      <c r="C24" s="12">
        <f ca="1">-PV(Kalkulacka!$I$4/12,$A24,0,B24)</f>
        <v>0</v>
      </c>
      <c r="D24" s="17">
        <f ca="1">IF(A24&gt;12*Kalkulacka!$D$7,IF(OR(A24&lt;=12*(Kalkulacka!$D$7+Kalkulacka!$B$7),G23&gt;0),IF(MOD(A24,12)=0,Kalkulacka!$D$17+Kalkulacka!$D$19+Kalkulacka!$D$20,Kalkulacka!$D$17),0),0)</f>
        <v>0</v>
      </c>
      <c r="E24" s="17">
        <f ca="1">G23*(1+Kalkulacka!$D$11/12)+D24</f>
        <v>0</v>
      </c>
      <c r="F24" s="17">
        <f ca="1">IF(A24&gt;12*Kalkulacka!$D$7,IF(A24&lt;=12*(Kalkulacka!$D$7+Kalkulacka!$B$7),0,IF(E24&gt;0,MIN(Kalkulacka!$D$15,E24),0)),0)</f>
        <v>0</v>
      </c>
      <c r="G24" s="17">
        <f t="shared" ca="1" si="1"/>
        <v>0</v>
      </c>
    </row>
    <row r="25" spans="1:7" x14ac:dyDescent="0.25">
      <c r="A25">
        <f t="shared" si="0"/>
        <v>23</v>
      </c>
      <c r="B25" s="16">
        <f ca="1">IF(A25&gt;12*Kalkulacka!$D$7,IF(A25&lt;=12*(Kalkulacka!$D$7+Kalkulacka!$B$7),Kalkulacka!$D$15,IF(E25&gt;0,MIN(Kalkulacka!$D$15,E25),0)),0)</f>
        <v>0</v>
      </c>
      <c r="C25" s="12">
        <f ca="1">-PV(Kalkulacka!$I$4/12,$A25,0,B25)</f>
        <v>0</v>
      </c>
      <c r="D25" s="17">
        <f ca="1">IF(A25&gt;12*Kalkulacka!$D$7,IF(OR(A25&lt;=12*(Kalkulacka!$D$7+Kalkulacka!$B$7),G24&gt;0),IF(MOD(A25,12)=0,Kalkulacka!$D$17+Kalkulacka!$D$19+Kalkulacka!$D$20,Kalkulacka!$D$17),0),0)</f>
        <v>0</v>
      </c>
      <c r="E25" s="17">
        <f ca="1">G24*(1+Kalkulacka!$D$11/12)+D25</f>
        <v>0</v>
      </c>
      <c r="F25" s="17">
        <f ca="1">IF(A25&gt;12*Kalkulacka!$D$7,IF(A25&lt;=12*(Kalkulacka!$D$7+Kalkulacka!$B$7),0,IF(E25&gt;0,MIN(Kalkulacka!$D$15,E25),0)),0)</f>
        <v>0</v>
      </c>
      <c r="G25" s="17">
        <f t="shared" ca="1" si="1"/>
        <v>0</v>
      </c>
    </row>
    <row r="26" spans="1:7" x14ac:dyDescent="0.25">
      <c r="A26">
        <f t="shared" si="0"/>
        <v>24</v>
      </c>
      <c r="B26" s="16">
        <f ca="1">IF(A26&gt;12*Kalkulacka!$D$7,IF(A26&lt;=12*(Kalkulacka!$D$7+Kalkulacka!$B$7),Kalkulacka!$D$15,IF(E26&gt;0,MIN(Kalkulacka!$D$15,E26),0)),0)</f>
        <v>0</v>
      </c>
      <c r="C26" s="12">
        <f ca="1">-PV(Kalkulacka!$I$4/12,$A26,0,B26)</f>
        <v>0</v>
      </c>
      <c r="D26" s="17">
        <f ca="1">IF(A26&gt;12*Kalkulacka!$D$7,IF(OR(A26&lt;=12*(Kalkulacka!$D$7+Kalkulacka!$B$7),G25&gt;0),IF(MOD(A26,12)=0,Kalkulacka!$D$17+Kalkulacka!$D$19+Kalkulacka!$D$20,Kalkulacka!$D$17),0),0)</f>
        <v>0</v>
      </c>
      <c r="E26" s="17">
        <f ca="1">G25*(1+Kalkulacka!$D$11/12)+D26</f>
        <v>0</v>
      </c>
      <c r="F26" s="17">
        <f ca="1">IF(A26&gt;12*Kalkulacka!$D$7,IF(A26&lt;=12*(Kalkulacka!$D$7+Kalkulacka!$B$7),0,IF(E26&gt;0,MIN(Kalkulacka!$D$15,E26),0)),0)</f>
        <v>0</v>
      </c>
      <c r="G26" s="17">
        <f t="shared" ca="1" si="1"/>
        <v>0</v>
      </c>
    </row>
    <row r="27" spans="1:7" x14ac:dyDescent="0.25">
      <c r="A27">
        <f t="shared" si="0"/>
        <v>25</v>
      </c>
      <c r="B27" s="16">
        <f ca="1">IF(A27&gt;12*Kalkulacka!$D$7,IF(A27&lt;=12*(Kalkulacka!$D$7+Kalkulacka!$B$7),Kalkulacka!$D$15,IF(E27&gt;0,MIN(Kalkulacka!$D$15,E27),0)),0)</f>
        <v>0</v>
      </c>
      <c r="C27" s="12">
        <f ca="1">-PV(Kalkulacka!$I$4/12,$A27,0,B27)</f>
        <v>0</v>
      </c>
      <c r="D27" s="17">
        <f ca="1">IF(A27&gt;12*Kalkulacka!$D$7,IF(OR(A27&lt;=12*(Kalkulacka!$D$7+Kalkulacka!$B$7),G26&gt;0),IF(MOD(A27,12)=0,Kalkulacka!$D$17+Kalkulacka!$D$19+Kalkulacka!$D$20,Kalkulacka!$D$17),0),0)</f>
        <v>0</v>
      </c>
      <c r="E27" s="17">
        <f ca="1">G26*(1+Kalkulacka!$D$11/12)+D27</f>
        <v>0</v>
      </c>
      <c r="F27" s="17">
        <f ca="1">IF(A27&gt;12*Kalkulacka!$D$7,IF(A27&lt;=12*(Kalkulacka!$D$7+Kalkulacka!$B$7),0,IF(E27&gt;0,MIN(Kalkulacka!$D$15,E27),0)),0)</f>
        <v>0</v>
      </c>
      <c r="G27" s="17">
        <f t="shared" ca="1" si="1"/>
        <v>0</v>
      </c>
    </row>
    <row r="28" spans="1:7" x14ac:dyDescent="0.25">
      <c r="A28">
        <f t="shared" si="0"/>
        <v>26</v>
      </c>
      <c r="B28" s="16">
        <f ca="1">IF(A28&gt;12*Kalkulacka!$D$7,IF(A28&lt;=12*(Kalkulacka!$D$7+Kalkulacka!$B$7),Kalkulacka!$D$15,IF(E28&gt;0,MIN(Kalkulacka!$D$15,E28),0)),0)</f>
        <v>0</v>
      </c>
      <c r="C28" s="12">
        <f ca="1">-PV(Kalkulacka!$I$4/12,$A28,0,B28)</f>
        <v>0</v>
      </c>
      <c r="D28" s="17">
        <f ca="1">IF(A28&gt;12*Kalkulacka!$D$7,IF(OR(A28&lt;=12*(Kalkulacka!$D$7+Kalkulacka!$B$7),G27&gt;0),IF(MOD(A28,12)=0,Kalkulacka!$D$17+Kalkulacka!$D$19+Kalkulacka!$D$20,Kalkulacka!$D$17),0),0)</f>
        <v>0</v>
      </c>
      <c r="E28" s="17">
        <f ca="1">G27*(1+Kalkulacka!$D$11/12)+D28</f>
        <v>0</v>
      </c>
      <c r="F28" s="17">
        <f ca="1">IF(A28&gt;12*Kalkulacka!$D$7,IF(A28&lt;=12*(Kalkulacka!$D$7+Kalkulacka!$B$7),0,IF(E28&gt;0,MIN(Kalkulacka!$D$15,E28),0)),0)</f>
        <v>0</v>
      </c>
      <c r="G28" s="17">
        <f t="shared" ca="1" si="1"/>
        <v>0</v>
      </c>
    </row>
    <row r="29" spans="1:7" x14ac:dyDescent="0.25">
      <c r="A29">
        <f t="shared" si="0"/>
        <v>27</v>
      </c>
      <c r="B29" s="16">
        <f ca="1">IF(A29&gt;12*Kalkulacka!$D$7,IF(A29&lt;=12*(Kalkulacka!$D$7+Kalkulacka!$B$7),Kalkulacka!$D$15,IF(E29&gt;0,MIN(Kalkulacka!$D$15,E29),0)),0)</f>
        <v>0</v>
      </c>
      <c r="C29" s="12">
        <f ca="1">-PV(Kalkulacka!$I$4/12,$A29,0,B29)</f>
        <v>0</v>
      </c>
      <c r="D29" s="17">
        <f ca="1">IF(A29&gt;12*Kalkulacka!$D$7,IF(OR(A29&lt;=12*(Kalkulacka!$D$7+Kalkulacka!$B$7),G28&gt;0),IF(MOD(A29,12)=0,Kalkulacka!$D$17+Kalkulacka!$D$19+Kalkulacka!$D$20,Kalkulacka!$D$17),0),0)</f>
        <v>0</v>
      </c>
      <c r="E29" s="17">
        <f ca="1">G28*(1+Kalkulacka!$D$11/12)+D29</f>
        <v>0</v>
      </c>
      <c r="F29" s="17">
        <f ca="1">IF(A29&gt;12*Kalkulacka!$D$7,IF(A29&lt;=12*(Kalkulacka!$D$7+Kalkulacka!$B$7),0,IF(E29&gt;0,MIN(Kalkulacka!$D$15,E29),0)),0)</f>
        <v>0</v>
      </c>
      <c r="G29" s="17">
        <f t="shared" ca="1" si="1"/>
        <v>0</v>
      </c>
    </row>
    <row r="30" spans="1:7" x14ac:dyDescent="0.25">
      <c r="A30">
        <f t="shared" si="0"/>
        <v>28</v>
      </c>
      <c r="B30" s="16">
        <f ca="1">IF(A30&gt;12*Kalkulacka!$D$7,IF(A30&lt;=12*(Kalkulacka!$D$7+Kalkulacka!$B$7),Kalkulacka!$D$15,IF(E30&gt;0,MIN(Kalkulacka!$D$15,E30),0)),0)</f>
        <v>0</v>
      </c>
      <c r="C30" s="12">
        <f ca="1">-PV(Kalkulacka!$I$4/12,$A30,0,B30)</f>
        <v>0</v>
      </c>
      <c r="D30" s="17">
        <f ca="1">IF(A30&gt;12*Kalkulacka!$D$7,IF(OR(A30&lt;=12*(Kalkulacka!$D$7+Kalkulacka!$B$7),G29&gt;0),IF(MOD(A30,12)=0,Kalkulacka!$D$17+Kalkulacka!$D$19+Kalkulacka!$D$20,Kalkulacka!$D$17),0),0)</f>
        <v>0</v>
      </c>
      <c r="E30" s="17">
        <f ca="1">G29*(1+Kalkulacka!$D$11/12)+D30</f>
        <v>0</v>
      </c>
      <c r="F30" s="17">
        <f ca="1">IF(A30&gt;12*Kalkulacka!$D$7,IF(A30&lt;=12*(Kalkulacka!$D$7+Kalkulacka!$B$7),0,IF(E30&gt;0,MIN(Kalkulacka!$D$15,E30),0)),0)</f>
        <v>0</v>
      </c>
      <c r="G30" s="17">
        <f t="shared" ca="1" si="1"/>
        <v>0</v>
      </c>
    </row>
    <row r="31" spans="1:7" x14ac:dyDescent="0.25">
      <c r="A31">
        <f t="shared" si="0"/>
        <v>29</v>
      </c>
      <c r="B31" s="16">
        <f ca="1">IF(A31&gt;12*Kalkulacka!$D$7,IF(A31&lt;=12*(Kalkulacka!$D$7+Kalkulacka!$B$7),Kalkulacka!$D$15,IF(E31&gt;0,MIN(Kalkulacka!$D$15,E31),0)),0)</f>
        <v>0</v>
      </c>
      <c r="C31" s="12">
        <f ca="1">-PV(Kalkulacka!$I$4/12,$A31,0,B31)</f>
        <v>0</v>
      </c>
      <c r="D31" s="17">
        <f ca="1">IF(A31&gt;12*Kalkulacka!$D$7,IF(OR(A31&lt;=12*(Kalkulacka!$D$7+Kalkulacka!$B$7),G30&gt;0),IF(MOD(A31,12)=0,Kalkulacka!$D$17+Kalkulacka!$D$19+Kalkulacka!$D$20,Kalkulacka!$D$17),0),0)</f>
        <v>0</v>
      </c>
      <c r="E31" s="17">
        <f ca="1">G30*(1+Kalkulacka!$D$11/12)+D31</f>
        <v>0</v>
      </c>
      <c r="F31" s="17">
        <f ca="1">IF(A31&gt;12*Kalkulacka!$D$7,IF(A31&lt;=12*(Kalkulacka!$D$7+Kalkulacka!$B$7),0,IF(E31&gt;0,MIN(Kalkulacka!$D$15,E31),0)),0)</f>
        <v>0</v>
      </c>
      <c r="G31" s="17">
        <f t="shared" ca="1" si="1"/>
        <v>0</v>
      </c>
    </row>
    <row r="32" spans="1:7" x14ac:dyDescent="0.25">
      <c r="A32">
        <f t="shared" si="0"/>
        <v>30</v>
      </c>
      <c r="B32" s="16">
        <f ca="1">IF(A32&gt;12*Kalkulacka!$D$7,IF(A32&lt;=12*(Kalkulacka!$D$7+Kalkulacka!$B$7),Kalkulacka!$D$15,IF(E32&gt;0,MIN(Kalkulacka!$D$15,E32),0)),0)</f>
        <v>0</v>
      </c>
      <c r="C32" s="12">
        <f ca="1">-PV(Kalkulacka!$I$4/12,$A32,0,B32)</f>
        <v>0</v>
      </c>
      <c r="D32" s="17">
        <f ca="1">IF(A32&gt;12*Kalkulacka!$D$7,IF(OR(A32&lt;=12*(Kalkulacka!$D$7+Kalkulacka!$B$7),G31&gt;0),IF(MOD(A32,12)=0,Kalkulacka!$D$17+Kalkulacka!$D$19+Kalkulacka!$D$20,Kalkulacka!$D$17),0),0)</f>
        <v>0</v>
      </c>
      <c r="E32" s="17">
        <f ca="1">G31*(1+Kalkulacka!$D$11/12)+D32</f>
        <v>0</v>
      </c>
      <c r="F32" s="17">
        <f ca="1">IF(A32&gt;12*Kalkulacka!$D$7,IF(A32&lt;=12*(Kalkulacka!$D$7+Kalkulacka!$B$7),0,IF(E32&gt;0,MIN(Kalkulacka!$D$15,E32),0)),0)</f>
        <v>0</v>
      </c>
      <c r="G32" s="17">
        <f t="shared" ca="1" si="1"/>
        <v>0</v>
      </c>
    </row>
    <row r="33" spans="1:7" x14ac:dyDescent="0.25">
      <c r="A33">
        <f t="shared" si="0"/>
        <v>31</v>
      </c>
      <c r="B33" s="16">
        <f ca="1">IF(A33&gt;12*Kalkulacka!$D$7,IF(A33&lt;=12*(Kalkulacka!$D$7+Kalkulacka!$B$7),Kalkulacka!$D$15,IF(E33&gt;0,MIN(Kalkulacka!$D$15,E33),0)),0)</f>
        <v>0</v>
      </c>
      <c r="C33" s="12">
        <f ca="1">-PV(Kalkulacka!$I$4/12,$A33,0,B33)</f>
        <v>0</v>
      </c>
      <c r="D33" s="17">
        <f ca="1">IF(A33&gt;12*Kalkulacka!$D$7,IF(OR(A33&lt;=12*(Kalkulacka!$D$7+Kalkulacka!$B$7),G32&gt;0),IF(MOD(A33,12)=0,Kalkulacka!$D$17+Kalkulacka!$D$19+Kalkulacka!$D$20,Kalkulacka!$D$17),0),0)</f>
        <v>0</v>
      </c>
      <c r="E33" s="17">
        <f ca="1">G32*(1+Kalkulacka!$D$11/12)+D33</f>
        <v>0</v>
      </c>
      <c r="F33" s="17">
        <f ca="1">IF(A33&gt;12*Kalkulacka!$D$7,IF(A33&lt;=12*(Kalkulacka!$D$7+Kalkulacka!$B$7),0,IF(E33&gt;0,MIN(Kalkulacka!$D$15,E33),0)),0)</f>
        <v>0</v>
      </c>
      <c r="G33" s="17">
        <f t="shared" ca="1" si="1"/>
        <v>0</v>
      </c>
    </row>
    <row r="34" spans="1:7" x14ac:dyDescent="0.25">
      <c r="A34">
        <f t="shared" si="0"/>
        <v>32</v>
      </c>
      <c r="B34" s="16">
        <f ca="1">IF(A34&gt;12*Kalkulacka!$D$7,IF(A34&lt;=12*(Kalkulacka!$D$7+Kalkulacka!$B$7),Kalkulacka!$D$15,IF(E34&gt;0,MIN(Kalkulacka!$D$15,E34),0)),0)</f>
        <v>0</v>
      </c>
      <c r="C34" s="12">
        <f ca="1">-PV(Kalkulacka!$I$4/12,$A34,0,B34)</f>
        <v>0</v>
      </c>
      <c r="D34" s="17">
        <f ca="1">IF(A34&gt;12*Kalkulacka!$D$7,IF(OR(A34&lt;=12*(Kalkulacka!$D$7+Kalkulacka!$B$7),G33&gt;0),IF(MOD(A34,12)=0,Kalkulacka!$D$17+Kalkulacka!$D$19+Kalkulacka!$D$20,Kalkulacka!$D$17),0),0)</f>
        <v>0</v>
      </c>
      <c r="E34" s="17">
        <f ca="1">G33*(1+Kalkulacka!$D$11/12)+D34</f>
        <v>0</v>
      </c>
      <c r="F34" s="17">
        <f ca="1">IF(A34&gt;12*Kalkulacka!$D$7,IF(A34&lt;=12*(Kalkulacka!$D$7+Kalkulacka!$B$7),0,IF(E34&gt;0,MIN(Kalkulacka!$D$15,E34),0)),0)</f>
        <v>0</v>
      </c>
      <c r="G34" s="17">
        <f t="shared" ca="1" si="1"/>
        <v>0</v>
      </c>
    </row>
    <row r="35" spans="1:7" x14ac:dyDescent="0.25">
      <c r="A35">
        <f t="shared" si="0"/>
        <v>33</v>
      </c>
      <c r="B35" s="16">
        <f ca="1">IF(A35&gt;12*Kalkulacka!$D$7,IF(A35&lt;=12*(Kalkulacka!$D$7+Kalkulacka!$B$7),Kalkulacka!$D$15,IF(E35&gt;0,MIN(Kalkulacka!$D$15,E35),0)),0)</f>
        <v>0</v>
      </c>
      <c r="C35" s="12">
        <f ca="1">-PV(Kalkulacka!$I$4/12,$A35,0,B35)</f>
        <v>0</v>
      </c>
      <c r="D35" s="17">
        <f ca="1">IF(A35&gt;12*Kalkulacka!$D$7,IF(OR(A35&lt;=12*(Kalkulacka!$D$7+Kalkulacka!$B$7),G34&gt;0),IF(MOD(A35,12)=0,Kalkulacka!$D$17+Kalkulacka!$D$19+Kalkulacka!$D$20,Kalkulacka!$D$17),0),0)</f>
        <v>0</v>
      </c>
      <c r="E35" s="17">
        <f ca="1">G34*(1+Kalkulacka!$D$11/12)+D35</f>
        <v>0</v>
      </c>
      <c r="F35" s="17">
        <f ca="1">IF(A35&gt;12*Kalkulacka!$D$7,IF(A35&lt;=12*(Kalkulacka!$D$7+Kalkulacka!$B$7),0,IF(E35&gt;0,MIN(Kalkulacka!$D$15,E35),0)),0)</f>
        <v>0</v>
      </c>
      <c r="G35" s="17">
        <f t="shared" ca="1" si="1"/>
        <v>0</v>
      </c>
    </row>
    <row r="36" spans="1:7" x14ac:dyDescent="0.25">
      <c r="A36">
        <f t="shared" si="0"/>
        <v>34</v>
      </c>
      <c r="B36" s="16">
        <f ca="1">IF(A36&gt;12*Kalkulacka!$D$7,IF(A36&lt;=12*(Kalkulacka!$D$7+Kalkulacka!$B$7),Kalkulacka!$D$15,IF(E36&gt;0,MIN(Kalkulacka!$D$15,E36),0)),0)</f>
        <v>0</v>
      </c>
      <c r="C36" s="12">
        <f ca="1">-PV(Kalkulacka!$I$4/12,$A36,0,B36)</f>
        <v>0</v>
      </c>
      <c r="D36" s="17">
        <f ca="1">IF(A36&gt;12*Kalkulacka!$D$7,IF(OR(A36&lt;=12*(Kalkulacka!$D$7+Kalkulacka!$B$7),G35&gt;0),IF(MOD(A36,12)=0,Kalkulacka!$D$17+Kalkulacka!$D$19+Kalkulacka!$D$20,Kalkulacka!$D$17),0),0)</f>
        <v>0</v>
      </c>
      <c r="E36" s="17">
        <f ca="1">G35*(1+Kalkulacka!$D$11/12)+D36</f>
        <v>0</v>
      </c>
      <c r="F36" s="17">
        <f ca="1">IF(A36&gt;12*Kalkulacka!$D$7,IF(A36&lt;=12*(Kalkulacka!$D$7+Kalkulacka!$B$7),0,IF(E36&gt;0,MIN(Kalkulacka!$D$15,E36),0)),0)</f>
        <v>0</v>
      </c>
      <c r="G36" s="17">
        <f t="shared" ca="1" si="1"/>
        <v>0</v>
      </c>
    </row>
    <row r="37" spans="1:7" x14ac:dyDescent="0.25">
      <c r="A37">
        <f t="shared" si="0"/>
        <v>35</v>
      </c>
      <c r="B37" s="16">
        <f ca="1">IF(A37&gt;12*Kalkulacka!$D$7,IF(A37&lt;=12*(Kalkulacka!$D$7+Kalkulacka!$B$7),Kalkulacka!$D$15,IF(E37&gt;0,MIN(Kalkulacka!$D$15,E37),0)),0)</f>
        <v>0</v>
      </c>
      <c r="C37" s="12">
        <f ca="1">-PV(Kalkulacka!$I$4/12,$A37,0,B37)</f>
        <v>0</v>
      </c>
      <c r="D37" s="17">
        <f ca="1">IF(A37&gt;12*Kalkulacka!$D$7,IF(OR(A37&lt;=12*(Kalkulacka!$D$7+Kalkulacka!$B$7),G36&gt;0),IF(MOD(A37,12)=0,Kalkulacka!$D$17+Kalkulacka!$D$19+Kalkulacka!$D$20,Kalkulacka!$D$17),0),0)</f>
        <v>0</v>
      </c>
      <c r="E37" s="17">
        <f ca="1">G36*(1+Kalkulacka!$D$11/12)+D37</f>
        <v>0</v>
      </c>
      <c r="F37" s="17">
        <f ca="1">IF(A37&gt;12*Kalkulacka!$D$7,IF(A37&lt;=12*(Kalkulacka!$D$7+Kalkulacka!$B$7),0,IF(E37&gt;0,MIN(Kalkulacka!$D$15,E37),0)),0)</f>
        <v>0</v>
      </c>
      <c r="G37" s="17">
        <f t="shared" ca="1" si="1"/>
        <v>0</v>
      </c>
    </row>
    <row r="38" spans="1:7" x14ac:dyDescent="0.25">
      <c r="A38">
        <f t="shared" si="0"/>
        <v>36</v>
      </c>
      <c r="B38" s="16">
        <f ca="1">IF(A38&gt;12*Kalkulacka!$D$7,IF(A38&lt;=12*(Kalkulacka!$D$7+Kalkulacka!$B$7),Kalkulacka!$D$15,IF(E38&gt;0,MIN(Kalkulacka!$D$15,E38),0)),0)</f>
        <v>0</v>
      </c>
      <c r="C38" s="12">
        <f ca="1">-PV(Kalkulacka!$I$4/12,$A38,0,B38)</f>
        <v>0</v>
      </c>
      <c r="D38" s="17">
        <f ca="1">IF(A38&gt;12*Kalkulacka!$D$7,IF(OR(A38&lt;=12*(Kalkulacka!$D$7+Kalkulacka!$B$7),G37&gt;0),IF(MOD(A38,12)=0,Kalkulacka!$D$17+Kalkulacka!$D$19+Kalkulacka!$D$20,Kalkulacka!$D$17),0),0)</f>
        <v>0</v>
      </c>
      <c r="E38" s="17">
        <f ca="1">G37*(1+Kalkulacka!$D$11/12)+D38</f>
        <v>0</v>
      </c>
      <c r="F38" s="17">
        <f ca="1">IF(A38&gt;12*Kalkulacka!$D$7,IF(A38&lt;=12*(Kalkulacka!$D$7+Kalkulacka!$B$7),0,IF(E38&gt;0,MIN(Kalkulacka!$D$15,E38),0)),0)</f>
        <v>0</v>
      </c>
      <c r="G38" s="17">
        <f t="shared" ca="1" si="1"/>
        <v>0</v>
      </c>
    </row>
    <row r="39" spans="1:7" x14ac:dyDescent="0.25">
      <c r="A39">
        <f t="shared" si="0"/>
        <v>37</v>
      </c>
      <c r="B39" s="16">
        <f ca="1">IF(A39&gt;12*Kalkulacka!$D$7,IF(A39&lt;=12*(Kalkulacka!$D$7+Kalkulacka!$B$7),Kalkulacka!$D$15,IF(E39&gt;0,MIN(Kalkulacka!$D$15,E39),0)),0)</f>
        <v>0</v>
      </c>
      <c r="C39" s="12">
        <f ca="1">-PV(Kalkulacka!$I$4/12,$A39,0,B39)</f>
        <v>0</v>
      </c>
      <c r="D39" s="17">
        <f ca="1">IF(A39&gt;12*Kalkulacka!$D$7,IF(OR(A39&lt;=12*(Kalkulacka!$D$7+Kalkulacka!$B$7),G38&gt;0),IF(MOD(A39,12)=0,Kalkulacka!$D$17+Kalkulacka!$D$19+Kalkulacka!$D$20,Kalkulacka!$D$17),0),0)</f>
        <v>0</v>
      </c>
      <c r="E39" s="17">
        <f ca="1">G38*(1+Kalkulacka!$D$11/12)+D39</f>
        <v>0</v>
      </c>
      <c r="F39" s="17">
        <f ca="1">IF(A39&gt;12*Kalkulacka!$D$7,IF(A39&lt;=12*(Kalkulacka!$D$7+Kalkulacka!$B$7),0,IF(E39&gt;0,MIN(Kalkulacka!$D$15,E39),0)),0)</f>
        <v>0</v>
      </c>
      <c r="G39" s="17">
        <f t="shared" ca="1" si="1"/>
        <v>0</v>
      </c>
    </row>
    <row r="40" spans="1:7" x14ac:dyDescent="0.25">
      <c r="A40">
        <f t="shared" si="0"/>
        <v>38</v>
      </c>
      <c r="B40" s="16">
        <f ca="1">IF(A40&gt;12*Kalkulacka!$D$7,IF(A40&lt;=12*(Kalkulacka!$D$7+Kalkulacka!$B$7),Kalkulacka!$D$15,IF(E40&gt;0,MIN(Kalkulacka!$D$15,E40),0)),0)</f>
        <v>0</v>
      </c>
      <c r="C40" s="12">
        <f ca="1">-PV(Kalkulacka!$I$4/12,$A40,0,B40)</f>
        <v>0</v>
      </c>
      <c r="D40" s="17">
        <f ca="1">IF(A40&gt;12*Kalkulacka!$D$7,IF(OR(A40&lt;=12*(Kalkulacka!$D$7+Kalkulacka!$B$7),G39&gt;0),IF(MOD(A40,12)=0,Kalkulacka!$D$17+Kalkulacka!$D$19+Kalkulacka!$D$20,Kalkulacka!$D$17),0),0)</f>
        <v>0</v>
      </c>
      <c r="E40" s="17">
        <f ca="1">G39*(1+Kalkulacka!$D$11/12)+D40</f>
        <v>0</v>
      </c>
      <c r="F40" s="17">
        <f ca="1">IF(A40&gt;12*Kalkulacka!$D$7,IF(A40&lt;=12*(Kalkulacka!$D$7+Kalkulacka!$B$7),0,IF(E40&gt;0,MIN(Kalkulacka!$D$15,E40),0)),0)</f>
        <v>0</v>
      </c>
      <c r="G40" s="17">
        <f t="shared" ca="1" si="1"/>
        <v>0</v>
      </c>
    </row>
    <row r="41" spans="1:7" x14ac:dyDescent="0.25">
      <c r="A41">
        <f t="shared" si="0"/>
        <v>39</v>
      </c>
      <c r="B41" s="16">
        <f ca="1">IF(A41&gt;12*Kalkulacka!$D$7,IF(A41&lt;=12*(Kalkulacka!$D$7+Kalkulacka!$B$7),Kalkulacka!$D$15,IF(E41&gt;0,MIN(Kalkulacka!$D$15,E41),0)),0)</f>
        <v>0</v>
      </c>
      <c r="C41" s="12">
        <f ca="1">-PV(Kalkulacka!$I$4/12,$A41,0,B41)</f>
        <v>0</v>
      </c>
      <c r="D41" s="17">
        <f ca="1">IF(A41&gt;12*Kalkulacka!$D$7,IF(OR(A41&lt;=12*(Kalkulacka!$D$7+Kalkulacka!$B$7),G40&gt;0),IF(MOD(A41,12)=0,Kalkulacka!$D$17+Kalkulacka!$D$19+Kalkulacka!$D$20,Kalkulacka!$D$17),0),0)</f>
        <v>0</v>
      </c>
      <c r="E41" s="17">
        <f ca="1">G40*(1+Kalkulacka!$D$11/12)+D41</f>
        <v>0</v>
      </c>
      <c r="F41" s="17">
        <f ca="1">IF(A41&gt;12*Kalkulacka!$D$7,IF(A41&lt;=12*(Kalkulacka!$D$7+Kalkulacka!$B$7),0,IF(E41&gt;0,MIN(Kalkulacka!$D$15,E41),0)),0)</f>
        <v>0</v>
      </c>
      <c r="G41" s="17">
        <f t="shared" ca="1" si="1"/>
        <v>0</v>
      </c>
    </row>
    <row r="42" spans="1:7" x14ac:dyDescent="0.25">
      <c r="A42">
        <f t="shared" si="0"/>
        <v>40</v>
      </c>
      <c r="B42" s="16">
        <f ca="1">IF(A42&gt;12*Kalkulacka!$D$7,IF(A42&lt;=12*(Kalkulacka!$D$7+Kalkulacka!$B$7),Kalkulacka!$D$15,IF(E42&gt;0,MIN(Kalkulacka!$D$15,E42),0)),0)</f>
        <v>0</v>
      </c>
      <c r="C42" s="12">
        <f ca="1">-PV(Kalkulacka!$I$4/12,$A42,0,B42)</f>
        <v>0</v>
      </c>
      <c r="D42" s="17">
        <f ca="1">IF(A42&gt;12*Kalkulacka!$D$7,IF(OR(A42&lt;=12*(Kalkulacka!$D$7+Kalkulacka!$B$7),G41&gt;0),IF(MOD(A42,12)=0,Kalkulacka!$D$17+Kalkulacka!$D$19+Kalkulacka!$D$20,Kalkulacka!$D$17),0),0)</f>
        <v>0</v>
      </c>
      <c r="E42" s="17">
        <f ca="1">G41*(1+Kalkulacka!$D$11/12)+D42</f>
        <v>0</v>
      </c>
      <c r="F42" s="17">
        <f ca="1">IF(A42&gt;12*Kalkulacka!$D$7,IF(A42&lt;=12*(Kalkulacka!$D$7+Kalkulacka!$B$7),0,IF(E42&gt;0,MIN(Kalkulacka!$D$15,E42),0)),0)</f>
        <v>0</v>
      </c>
      <c r="G42" s="17">
        <f t="shared" ca="1" si="1"/>
        <v>0</v>
      </c>
    </row>
    <row r="43" spans="1:7" x14ac:dyDescent="0.25">
      <c r="A43">
        <f t="shared" si="0"/>
        <v>41</v>
      </c>
      <c r="B43" s="16">
        <f ca="1">IF(A43&gt;12*Kalkulacka!$D$7,IF(A43&lt;=12*(Kalkulacka!$D$7+Kalkulacka!$B$7),Kalkulacka!$D$15,IF(E43&gt;0,MIN(Kalkulacka!$D$15,E43),0)),0)</f>
        <v>0</v>
      </c>
      <c r="C43" s="12">
        <f ca="1">-PV(Kalkulacka!$I$4/12,$A43,0,B43)</f>
        <v>0</v>
      </c>
      <c r="D43" s="17">
        <f ca="1">IF(A43&gt;12*Kalkulacka!$D$7,IF(OR(A43&lt;=12*(Kalkulacka!$D$7+Kalkulacka!$B$7),G42&gt;0),IF(MOD(A43,12)=0,Kalkulacka!$D$17+Kalkulacka!$D$19+Kalkulacka!$D$20,Kalkulacka!$D$17),0),0)</f>
        <v>0</v>
      </c>
      <c r="E43" s="17">
        <f ca="1">G42*(1+Kalkulacka!$D$11/12)+D43</f>
        <v>0</v>
      </c>
      <c r="F43" s="17">
        <f ca="1">IF(A43&gt;12*Kalkulacka!$D$7,IF(A43&lt;=12*(Kalkulacka!$D$7+Kalkulacka!$B$7),0,IF(E43&gt;0,MIN(Kalkulacka!$D$15,E43),0)),0)</f>
        <v>0</v>
      </c>
      <c r="G43" s="17">
        <f t="shared" ca="1" si="1"/>
        <v>0</v>
      </c>
    </row>
    <row r="44" spans="1:7" x14ac:dyDescent="0.25">
      <c r="A44">
        <f t="shared" si="0"/>
        <v>42</v>
      </c>
      <c r="B44" s="16">
        <f ca="1">IF(A44&gt;12*Kalkulacka!$D$7,IF(A44&lt;=12*(Kalkulacka!$D$7+Kalkulacka!$B$7),Kalkulacka!$D$15,IF(E44&gt;0,MIN(Kalkulacka!$D$15,E44),0)),0)</f>
        <v>0</v>
      </c>
      <c r="C44" s="12">
        <f ca="1">-PV(Kalkulacka!$I$4/12,$A44,0,B44)</f>
        <v>0</v>
      </c>
      <c r="D44" s="17">
        <f ca="1">IF(A44&gt;12*Kalkulacka!$D$7,IF(OR(A44&lt;=12*(Kalkulacka!$D$7+Kalkulacka!$B$7),G43&gt;0),IF(MOD(A44,12)=0,Kalkulacka!$D$17+Kalkulacka!$D$19+Kalkulacka!$D$20,Kalkulacka!$D$17),0),0)</f>
        <v>0</v>
      </c>
      <c r="E44" s="17">
        <f ca="1">G43*(1+Kalkulacka!$D$11/12)+D44</f>
        <v>0</v>
      </c>
      <c r="F44" s="17">
        <f ca="1">IF(A44&gt;12*Kalkulacka!$D$7,IF(A44&lt;=12*(Kalkulacka!$D$7+Kalkulacka!$B$7),0,IF(E44&gt;0,MIN(Kalkulacka!$D$15,E44),0)),0)</f>
        <v>0</v>
      </c>
      <c r="G44" s="17">
        <f t="shared" ca="1" si="1"/>
        <v>0</v>
      </c>
    </row>
    <row r="45" spans="1:7" x14ac:dyDescent="0.25">
      <c r="A45">
        <f t="shared" si="0"/>
        <v>43</v>
      </c>
      <c r="B45" s="16">
        <f ca="1">IF(A45&gt;12*Kalkulacka!$D$7,IF(A45&lt;=12*(Kalkulacka!$D$7+Kalkulacka!$B$7),Kalkulacka!$D$15,IF(E45&gt;0,MIN(Kalkulacka!$D$15,E45),0)),0)</f>
        <v>0</v>
      </c>
      <c r="C45" s="12">
        <f ca="1">-PV(Kalkulacka!$I$4/12,$A45,0,B45)</f>
        <v>0</v>
      </c>
      <c r="D45" s="17">
        <f ca="1">IF(A45&gt;12*Kalkulacka!$D$7,IF(OR(A45&lt;=12*(Kalkulacka!$D$7+Kalkulacka!$B$7),G44&gt;0),IF(MOD(A45,12)=0,Kalkulacka!$D$17+Kalkulacka!$D$19+Kalkulacka!$D$20,Kalkulacka!$D$17),0),0)</f>
        <v>0</v>
      </c>
      <c r="E45" s="17">
        <f ca="1">G44*(1+Kalkulacka!$D$11/12)+D45</f>
        <v>0</v>
      </c>
      <c r="F45" s="17">
        <f ca="1">IF(A45&gt;12*Kalkulacka!$D$7,IF(A45&lt;=12*(Kalkulacka!$D$7+Kalkulacka!$B$7),0,IF(E45&gt;0,MIN(Kalkulacka!$D$15,E45),0)),0)</f>
        <v>0</v>
      </c>
      <c r="G45" s="17">
        <f t="shared" ca="1" si="1"/>
        <v>0</v>
      </c>
    </row>
    <row r="46" spans="1:7" x14ac:dyDescent="0.25">
      <c r="A46">
        <f t="shared" si="0"/>
        <v>44</v>
      </c>
      <c r="B46" s="16">
        <f ca="1">IF(A46&gt;12*Kalkulacka!$D$7,IF(A46&lt;=12*(Kalkulacka!$D$7+Kalkulacka!$B$7),Kalkulacka!$D$15,IF(E46&gt;0,MIN(Kalkulacka!$D$15,E46),0)),0)</f>
        <v>0</v>
      </c>
      <c r="C46" s="12">
        <f ca="1">-PV(Kalkulacka!$I$4/12,$A46,0,B46)</f>
        <v>0</v>
      </c>
      <c r="D46" s="17">
        <f ca="1">IF(A46&gt;12*Kalkulacka!$D$7,IF(OR(A46&lt;=12*(Kalkulacka!$D$7+Kalkulacka!$B$7),G45&gt;0),IF(MOD(A46,12)=0,Kalkulacka!$D$17+Kalkulacka!$D$19+Kalkulacka!$D$20,Kalkulacka!$D$17),0),0)</f>
        <v>0</v>
      </c>
      <c r="E46" s="17">
        <f ca="1">G45*(1+Kalkulacka!$D$11/12)+D46</f>
        <v>0</v>
      </c>
      <c r="F46" s="17">
        <f ca="1">IF(A46&gt;12*Kalkulacka!$D$7,IF(A46&lt;=12*(Kalkulacka!$D$7+Kalkulacka!$B$7),0,IF(E46&gt;0,MIN(Kalkulacka!$D$15,E46),0)),0)</f>
        <v>0</v>
      </c>
      <c r="G46" s="17">
        <f t="shared" ca="1" si="1"/>
        <v>0</v>
      </c>
    </row>
    <row r="47" spans="1:7" x14ac:dyDescent="0.25">
      <c r="A47">
        <f t="shared" si="0"/>
        <v>45</v>
      </c>
      <c r="B47" s="16">
        <f ca="1">IF(A47&gt;12*Kalkulacka!$D$7,IF(A47&lt;=12*(Kalkulacka!$D$7+Kalkulacka!$B$7),Kalkulacka!$D$15,IF(E47&gt;0,MIN(Kalkulacka!$D$15,E47),0)),0)</f>
        <v>0</v>
      </c>
      <c r="C47" s="12">
        <f ca="1">-PV(Kalkulacka!$I$4/12,$A47,0,B47)</f>
        <v>0</v>
      </c>
      <c r="D47" s="17">
        <f ca="1">IF(A47&gt;12*Kalkulacka!$D$7,IF(OR(A47&lt;=12*(Kalkulacka!$D$7+Kalkulacka!$B$7),G46&gt;0),IF(MOD(A47,12)=0,Kalkulacka!$D$17+Kalkulacka!$D$19+Kalkulacka!$D$20,Kalkulacka!$D$17),0),0)</f>
        <v>0</v>
      </c>
      <c r="E47" s="17">
        <f ca="1">G46*(1+Kalkulacka!$D$11/12)+D47</f>
        <v>0</v>
      </c>
      <c r="F47" s="17">
        <f ca="1">IF(A47&gt;12*Kalkulacka!$D$7,IF(A47&lt;=12*(Kalkulacka!$D$7+Kalkulacka!$B$7),0,IF(E47&gt;0,MIN(Kalkulacka!$D$15,E47),0)),0)</f>
        <v>0</v>
      </c>
      <c r="G47" s="17">
        <f t="shared" ca="1" si="1"/>
        <v>0</v>
      </c>
    </row>
    <row r="48" spans="1:7" x14ac:dyDescent="0.25">
      <c r="A48">
        <f t="shared" si="0"/>
        <v>46</v>
      </c>
      <c r="B48" s="16">
        <f ca="1">IF(A48&gt;12*Kalkulacka!$D$7,IF(A48&lt;=12*(Kalkulacka!$D$7+Kalkulacka!$B$7),Kalkulacka!$D$15,IF(E48&gt;0,MIN(Kalkulacka!$D$15,E48),0)),0)</f>
        <v>0</v>
      </c>
      <c r="C48" s="12">
        <f ca="1">-PV(Kalkulacka!$I$4/12,$A48,0,B48)</f>
        <v>0</v>
      </c>
      <c r="D48" s="17">
        <f ca="1">IF(A48&gt;12*Kalkulacka!$D$7,IF(OR(A48&lt;=12*(Kalkulacka!$D$7+Kalkulacka!$B$7),G47&gt;0),IF(MOD(A48,12)=0,Kalkulacka!$D$17+Kalkulacka!$D$19+Kalkulacka!$D$20,Kalkulacka!$D$17),0),0)</f>
        <v>0</v>
      </c>
      <c r="E48" s="17">
        <f ca="1">G47*(1+Kalkulacka!$D$11/12)+D48</f>
        <v>0</v>
      </c>
      <c r="F48" s="17">
        <f ca="1">IF(A48&gt;12*Kalkulacka!$D$7,IF(A48&lt;=12*(Kalkulacka!$D$7+Kalkulacka!$B$7),0,IF(E48&gt;0,MIN(Kalkulacka!$D$15,E48),0)),0)</f>
        <v>0</v>
      </c>
      <c r="G48" s="17">
        <f t="shared" ca="1" si="1"/>
        <v>0</v>
      </c>
    </row>
    <row r="49" spans="1:7" x14ac:dyDescent="0.25">
      <c r="A49">
        <f t="shared" si="0"/>
        <v>47</v>
      </c>
      <c r="B49" s="16">
        <f ca="1">IF(A49&gt;12*Kalkulacka!$D$7,IF(A49&lt;=12*(Kalkulacka!$D$7+Kalkulacka!$B$7),Kalkulacka!$D$15,IF(E49&gt;0,MIN(Kalkulacka!$D$15,E49),0)),0)</f>
        <v>0</v>
      </c>
      <c r="C49" s="12">
        <f ca="1">-PV(Kalkulacka!$I$4/12,$A49,0,B49)</f>
        <v>0</v>
      </c>
      <c r="D49" s="17">
        <f ca="1">IF(A49&gt;12*Kalkulacka!$D$7,IF(OR(A49&lt;=12*(Kalkulacka!$D$7+Kalkulacka!$B$7),G48&gt;0),IF(MOD(A49,12)=0,Kalkulacka!$D$17+Kalkulacka!$D$19+Kalkulacka!$D$20,Kalkulacka!$D$17),0),0)</f>
        <v>0</v>
      </c>
      <c r="E49" s="17">
        <f ca="1">G48*(1+Kalkulacka!$D$11/12)+D49</f>
        <v>0</v>
      </c>
      <c r="F49" s="17">
        <f ca="1">IF(A49&gt;12*Kalkulacka!$D$7,IF(A49&lt;=12*(Kalkulacka!$D$7+Kalkulacka!$B$7),0,IF(E49&gt;0,MIN(Kalkulacka!$D$15,E49),0)),0)</f>
        <v>0</v>
      </c>
      <c r="G49" s="17">
        <f t="shared" ca="1" si="1"/>
        <v>0</v>
      </c>
    </row>
    <row r="50" spans="1:7" x14ac:dyDescent="0.25">
      <c r="A50">
        <f t="shared" si="0"/>
        <v>48</v>
      </c>
      <c r="B50" s="16">
        <f ca="1">IF(A50&gt;12*Kalkulacka!$D$7,IF(A50&lt;=12*(Kalkulacka!$D$7+Kalkulacka!$B$7),Kalkulacka!$D$15,IF(E50&gt;0,MIN(Kalkulacka!$D$15,E50),0)),0)</f>
        <v>0</v>
      </c>
      <c r="C50" s="12">
        <f ca="1">-PV(Kalkulacka!$I$4/12,$A50,0,B50)</f>
        <v>0</v>
      </c>
      <c r="D50" s="17">
        <f ca="1">IF(A50&gt;12*Kalkulacka!$D$7,IF(OR(A50&lt;=12*(Kalkulacka!$D$7+Kalkulacka!$B$7),G49&gt;0),IF(MOD(A50,12)=0,Kalkulacka!$D$17+Kalkulacka!$D$19+Kalkulacka!$D$20,Kalkulacka!$D$17),0),0)</f>
        <v>0</v>
      </c>
      <c r="E50" s="17">
        <f ca="1">G49*(1+Kalkulacka!$D$11/12)+D50</f>
        <v>0</v>
      </c>
      <c r="F50" s="17">
        <f ca="1">IF(A50&gt;12*Kalkulacka!$D$7,IF(A50&lt;=12*(Kalkulacka!$D$7+Kalkulacka!$B$7),0,IF(E50&gt;0,MIN(Kalkulacka!$D$15,E50),0)),0)</f>
        <v>0</v>
      </c>
      <c r="G50" s="17">
        <f t="shared" ca="1" si="1"/>
        <v>0</v>
      </c>
    </row>
    <row r="51" spans="1:7" x14ac:dyDescent="0.25">
      <c r="A51">
        <f t="shared" si="0"/>
        <v>49</v>
      </c>
      <c r="B51" s="16">
        <f ca="1">IF(A51&gt;12*Kalkulacka!$D$7,IF(A51&lt;=12*(Kalkulacka!$D$7+Kalkulacka!$B$7),Kalkulacka!$D$15,IF(E51&gt;0,MIN(Kalkulacka!$D$15,E51),0)),0)</f>
        <v>0</v>
      </c>
      <c r="C51" s="12">
        <f ca="1">-PV(Kalkulacka!$I$4/12,$A51,0,B51)</f>
        <v>0</v>
      </c>
      <c r="D51" s="17">
        <f ca="1">IF(A51&gt;12*Kalkulacka!$D$7,IF(OR(A51&lt;=12*(Kalkulacka!$D$7+Kalkulacka!$B$7),G50&gt;0),IF(MOD(A51,12)=0,Kalkulacka!$D$17+Kalkulacka!$D$19+Kalkulacka!$D$20,Kalkulacka!$D$17),0),0)</f>
        <v>0</v>
      </c>
      <c r="E51" s="17">
        <f ca="1">G50*(1+Kalkulacka!$D$11/12)+D51</f>
        <v>0</v>
      </c>
      <c r="F51" s="17">
        <f ca="1">IF(A51&gt;12*Kalkulacka!$D$7,IF(A51&lt;=12*(Kalkulacka!$D$7+Kalkulacka!$B$7),0,IF(E51&gt;0,MIN(Kalkulacka!$D$15,E51),0)),0)</f>
        <v>0</v>
      </c>
      <c r="G51" s="17">
        <f t="shared" ca="1" si="1"/>
        <v>0</v>
      </c>
    </row>
    <row r="52" spans="1:7" x14ac:dyDescent="0.25">
      <c r="A52">
        <f t="shared" si="0"/>
        <v>50</v>
      </c>
      <c r="B52" s="16">
        <f ca="1">IF(A52&gt;12*Kalkulacka!$D$7,IF(A52&lt;=12*(Kalkulacka!$D$7+Kalkulacka!$B$7),Kalkulacka!$D$15,IF(E52&gt;0,MIN(Kalkulacka!$D$15,E52),0)),0)</f>
        <v>0</v>
      </c>
      <c r="C52" s="12">
        <f ca="1">-PV(Kalkulacka!$I$4/12,$A52,0,B52)</f>
        <v>0</v>
      </c>
      <c r="D52" s="17">
        <f ca="1">IF(A52&gt;12*Kalkulacka!$D$7,IF(OR(A52&lt;=12*(Kalkulacka!$D$7+Kalkulacka!$B$7),G51&gt;0),IF(MOD(A52,12)=0,Kalkulacka!$D$17+Kalkulacka!$D$19+Kalkulacka!$D$20,Kalkulacka!$D$17),0),0)</f>
        <v>0</v>
      </c>
      <c r="E52" s="17">
        <f ca="1">G51*(1+Kalkulacka!$D$11/12)+D52</f>
        <v>0</v>
      </c>
      <c r="F52" s="17">
        <f ca="1">IF(A52&gt;12*Kalkulacka!$D$7,IF(A52&lt;=12*(Kalkulacka!$D$7+Kalkulacka!$B$7),0,IF(E52&gt;0,MIN(Kalkulacka!$D$15,E52),0)),0)</f>
        <v>0</v>
      </c>
      <c r="G52" s="17">
        <f t="shared" ca="1" si="1"/>
        <v>0</v>
      </c>
    </row>
    <row r="53" spans="1:7" x14ac:dyDescent="0.25">
      <c r="A53">
        <f t="shared" si="0"/>
        <v>51</v>
      </c>
      <c r="B53" s="16">
        <f ca="1">IF(A53&gt;12*Kalkulacka!$D$7,IF(A53&lt;=12*(Kalkulacka!$D$7+Kalkulacka!$B$7),Kalkulacka!$D$15,IF(E53&gt;0,MIN(Kalkulacka!$D$15,E53),0)),0)</f>
        <v>0</v>
      </c>
      <c r="C53" s="12">
        <f ca="1">-PV(Kalkulacka!$I$4/12,$A53,0,B53)</f>
        <v>0</v>
      </c>
      <c r="D53" s="17">
        <f ca="1">IF(A53&gt;12*Kalkulacka!$D$7,IF(OR(A53&lt;=12*(Kalkulacka!$D$7+Kalkulacka!$B$7),G52&gt;0),IF(MOD(A53,12)=0,Kalkulacka!$D$17+Kalkulacka!$D$19+Kalkulacka!$D$20,Kalkulacka!$D$17),0),0)</f>
        <v>0</v>
      </c>
      <c r="E53" s="17">
        <f ca="1">G52*(1+Kalkulacka!$D$11/12)+D53</f>
        <v>0</v>
      </c>
      <c r="F53" s="17">
        <f ca="1">IF(A53&gt;12*Kalkulacka!$D$7,IF(A53&lt;=12*(Kalkulacka!$D$7+Kalkulacka!$B$7),0,IF(E53&gt;0,MIN(Kalkulacka!$D$15,E53),0)),0)</f>
        <v>0</v>
      </c>
      <c r="G53" s="17">
        <f t="shared" ca="1" si="1"/>
        <v>0</v>
      </c>
    </row>
    <row r="54" spans="1:7" x14ac:dyDescent="0.25">
      <c r="A54">
        <f t="shared" si="0"/>
        <v>52</v>
      </c>
      <c r="B54" s="16">
        <f ca="1">IF(A54&gt;12*Kalkulacka!$D$7,IF(A54&lt;=12*(Kalkulacka!$D$7+Kalkulacka!$B$7),Kalkulacka!$D$15,IF(E54&gt;0,MIN(Kalkulacka!$D$15,E54),0)),0)</f>
        <v>0</v>
      </c>
      <c r="C54" s="12">
        <f ca="1">-PV(Kalkulacka!$I$4/12,$A54,0,B54)</f>
        <v>0</v>
      </c>
      <c r="D54" s="17">
        <f ca="1">IF(A54&gt;12*Kalkulacka!$D$7,IF(OR(A54&lt;=12*(Kalkulacka!$D$7+Kalkulacka!$B$7),G53&gt;0),IF(MOD(A54,12)=0,Kalkulacka!$D$17+Kalkulacka!$D$19+Kalkulacka!$D$20,Kalkulacka!$D$17),0),0)</f>
        <v>0</v>
      </c>
      <c r="E54" s="17">
        <f ca="1">G53*(1+Kalkulacka!$D$11/12)+D54</f>
        <v>0</v>
      </c>
      <c r="F54" s="17">
        <f ca="1">IF(A54&gt;12*Kalkulacka!$D$7,IF(A54&lt;=12*(Kalkulacka!$D$7+Kalkulacka!$B$7),0,IF(E54&gt;0,MIN(Kalkulacka!$D$15,E54),0)),0)</f>
        <v>0</v>
      </c>
      <c r="G54" s="17">
        <f t="shared" ca="1" si="1"/>
        <v>0</v>
      </c>
    </row>
    <row r="55" spans="1:7" x14ac:dyDescent="0.25">
      <c r="A55">
        <f t="shared" si="0"/>
        <v>53</v>
      </c>
      <c r="B55" s="16">
        <f ca="1">IF(A55&gt;12*Kalkulacka!$D$7,IF(A55&lt;=12*(Kalkulacka!$D$7+Kalkulacka!$B$7),Kalkulacka!$D$15,IF(E55&gt;0,MIN(Kalkulacka!$D$15,E55),0)),0)</f>
        <v>0</v>
      </c>
      <c r="C55" s="12">
        <f ca="1">-PV(Kalkulacka!$I$4/12,$A55,0,B55)</f>
        <v>0</v>
      </c>
      <c r="D55" s="17">
        <f ca="1">IF(A55&gt;12*Kalkulacka!$D$7,IF(OR(A55&lt;=12*(Kalkulacka!$D$7+Kalkulacka!$B$7),G54&gt;0),IF(MOD(A55,12)=0,Kalkulacka!$D$17+Kalkulacka!$D$19+Kalkulacka!$D$20,Kalkulacka!$D$17),0),0)</f>
        <v>0</v>
      </c>
      <c r="E55" s="17">
        <f ca="1">G54*(1+Kalkulacka!$D$11/12)+D55</f>
        <v>0</v>
      </c>
      <c r="F55" s="17">
        <f ca="1">IF(A55&gt;12*Kalkulacka!$D$7,IF(A55&lt;=12*(Kalkulacka!$D$7+Kalkulacka!$B$7),0,IF(E55&gt;0,MIN(Kalkulacka!$D$15,E55),0)),0)</f>
        <v>0</v>
      </c>
      <c r="G55" s="17">
        <f t="shared" ca="1" si="1"/>
        <v>0</v>
      </c>
    </row>
    <row r="56" spans="1:7" x14ac:dyDescent="0.25">
      <c r="A56">
        <f t="shared" si="0"/>
        <v>54</v>
      </c>
      <c r="B56" s="16">
        <f ca="1">IF(A56&gt;12*Kalkulacka!$D$7,IF(A56&lt;=12*(Kalkulacka!$D$7+Kalkulacka!$B$7),Kalkulacka!$D$15,IF(E56&gt;0,MIN(Kalkulacka!$D$15,E56),0)),0)</f>
        <v>0</v>
      </c>
      <c r="C56" s="12">
        <f ca="1">-PV(Kalkulacka!$I$4/12,$A56,0,B56)</f>
        <v>0</v>
      </c>
      <c r="D56" s="17">
        <f ca="1">IF(A56&gt;12*Kalkulacka!$D$7,IF(OR(A56&lt;=12*(Kalkulacka!$D$7+Kalkulacka!$B$7),G55&gt;0),IF(MOD(A56,12)=0,Kalkulacka!$D$17+Kalkulacka!$D$19+Kalkulacka!$D$20,Kalkulacka!$D$17),0),0)</f>
        <v>0</v>
      </c>
      <c r="E56" s="17">
        <f ca="1">G55*(1+Kalkulacka!$D$11/12)+D56</f>
        <v>0</v>
      </c>
      <c r="F56" s="17">
        <f ca="1">IF(A56&gt;12*Kalkulacka!$D$7,IF(A56&lt;=12*(Kalkulacka!$D$7+Kalkulacka!$B$7),0,IF(E56&gt;0,MIN(Kalkulacka!$D$15,E56),0)),0)</f>
        <v>0</v>
      </c>
      <c r="G56" s="17">
        <f t="shared" ca="1" si="1"/>
        <v>0</v>
      </c>
    </row>
    <row r="57" spans="1:7" x14ac:dyDescent="0.25">
      <c r="A57">
        <f t="shared" si="0"/>
        <v>55</v>
      </c>
      <c r="B57" s="16">
        <f ca="1">IF(A57&gt;12*Kalkulacka!$D$7,IF(A57&lt;=12*(Kalkulacka!$D$7+Kalkulacka!$B$7),Kalkulacka!$D$15,IF(E57&gt;0,MIN(Kalkulacka!$D$15,E57),0)),0)</f>
        <v>0</v>
      </c>
      <c r="C57" s="12">
        <f ca="1">-PV(Kalkulacka!$I$4/12,$A57,0,B57)</f>
        <v>0</v>
      </c>
      <c r="D57" s="17">
        <f ca="1">IF(A57&gt;12*Kalkulacka!$D$7,IF(OR(A57&lt;=12*(Kalkulacka!$D$7+Kalkulacka!$B$7),G56&gt;0),IF(MOD(A57,12)=0,Kalkulacka!$D$17+Kalkulacka!$D$19+Kalkulacka!$D$20,Kalkulacka!$D$17),0),0)</f>
        <v>0</v>
      </c>
      <c r="E57" s="17">
        <f ca="1">G56*(1+Kalkulacka!$D$11/12)+D57</f>
        <v>0</v>
      </c>
      <c r="F57" s="17">
        <f ca="1">IF(A57&gt;12*Kalkulacka!$D$7,IF(A57&lt;=12*(Kalkulacka!$D$7+Kalkulacka!$B$7),0,IF(E57&gt;0,MIN(Kalkulacka!$D$15,E57),0)),0)</f>
        <v>0</v>
      </c>
      <c r="G57" s="17">
        <f t="shared" ca="1" si="1"/>
        <v>0</v>
      </c>
    </row>
    <row r="58" spans="1:7" x14ac:dyDescent="0.25">
      <c r="A58">
        <f t="shared" si="0"/>
        <v>56</v>
      </c>
      <c r="B58" s="16">
        <f ca="1">IF(A58&gt;12*Kalkulacka!$D$7,IF(A58&lt;=12*(Kalkulacka!$D$7+Kalkulacka!$B$7),Kalkulacka!$D$15,IF(E58&gt;0,MIN(Kalkulacka!$D$15,E58),0)),0)</f>
        <v>0</v>
      </c>
      <c r="C58" s="12">
        <f ca="1">-PV(Kalkulacka!$I$4/12,$A58,0,B58)</f>
        <v>0</v>
      </c>
      <c r="D58" s="17">
        <f ca="1">IF(A58&gt;12*Kalkulacka!$D$7,IF(OR(A58&lt;=12*(Kalkulacka!$D$7+Kalkulacka!$B$7),G57&gt;0),IF(MOD(A58,12)=0,Kalkulacka!$D$17+Kalkulacka!$D$19+Kalkulacka!$D$20,Kalkulacka!$D$17),0),0)</f>
        <v>0</v>
      </c>
      <c r="E58" s="17">
        <f ca="1">G57*(1+Kalkulacka!$D$11/12)+D58</f>
        <v>0</v>
      </c>
      <c r="F58" s="17">
        <f ca="1">IF(A58&gt;12*Kalkulacka!$D$7,IF(A58&lt;=12*(Kalkulacka!$D$7+Kalkulacka!$B$7),0,IF(E58&gt;0,MIN(Kalkulacka!$D$15,E58),0)),0)</f>
        <v>0</v>
      </c>
      <c r="G58" s="17">
        <f t="shared" ca="1" si="1"/>
        <v>0</v>
      </c>
    </row>
    <row r="59" spans="1:7" x14ac:dyDescent="0.25">
      <c r="A59">
        <f t="shared" si="0"/>
        <v>57</v>
      </c>
      <c r="B59" s="16">
        <f ca="1">IF(A59&gt;12*Kalkulacka!$D$7,IF(A59&lt;=12*(Kalkulacka!$D$7+Kalkulacka!$B$7),Kalkulacka!$D$15,IF(E59&gt;0,MIN(Kalkulacka!$D$15,E59),0)),0)</f>
        <v>0</v>
      </c>
      <c r="C59" s="12">
        <f ca="1">-PV(Kalkulacka!$I$4/12,$A59,0,B59)</f>
        <v>0</v>
      </c>
      <c r="D59" s="17">
        <f ca="1">IF(A59&gt;12*Kalkulacka!$D$7,IF(OR(A59&lt;=12*(Kalkulacka!$D$7+Kalkulacka!$B$7),G58&gt;0),IF(MOD(A59,12)=0,Kalkulacka!$D$17+Kalkulacka!$D$19+Kalkulacka!$D$20,Kalkulacka!$D$17),0),0)</f>
        <v>0</v>
      </c>
      <c r="E59" s="17">
        <f ca="1">G58*(1+Kalkulacka!$D$11/12)+D59</f>
        <v>0</v>
      </c>
      <c r="F59" s="17">
        <f ca="1">IF(A59&gt;12*Kalkulacka!$D$7,IF(A59&lt;=12*(Kalkulacka!$D$7+Kalkulacka!$B$7),0,IF(E59&gt;0,MIN(Kalkulacka!$D$15,E59),0)),0)</f>
        <v>0</v>
      </c>
      <c r="G59" s="17">
        <f t="shared" ca="1" si="1"/>
        <v>0</v>
      </c>
    </row>
    <row r="60" spans="1:7" x14ac:dyDescent="0.25">
      <c r="A60">
        <f t="shared" si="0"/>
        <v>58</v>
      </c>
      <c r="B60" s="16">
        <f ca="1">IF(A60&gt;12*Kalkulacka!$D$7,IF(A60&lt;=12*(Kalkulacka!$D$7+Kalkulacka!$B$7),Kalkulacka!$D$15,IF(E60&gt;0,MIN(Kalkulacka!$D$15,E60),0)),0)</f>
        <v>0</v>
      </c>
      <c r="C60" s="12">
        <f ca="1">-PV(Kalkulacka!$I$4/12,$A60,0,B60)</f>
        <v>0</v>
      </c>
      <c r="D60" s="17">
        <f ca="1">IF(A60&gt;12*Kalkulacka!$D$7,IF(OR(A60&lt;=12*(Kalkulacka!$D$7+Kalkulacka!$B$7),G59&gt;0),IF(MOD(A60,12)=0,Kalkulacka!$D$17+Kalkulacka!$D$19+Kalkulacka!$D$20,Kalkulacka!$D$17),0),0)</f>
        <v>0</v>
      </c>
      <c r="E60" s="17">
        <f ca="1">G59*(1+Kalkulacka!$D$11/12)+D60</f>
        <v>0</v>
      </c>
      <c r="F60" s="17">
        <f ca="1">IF(A60&gt;12*Kalkulacka!$D$7,IF(A60&lt;=12*(Kalkulacka!$D$7+Kalkulacka!$B$7),0,IF(E60&gt;0,MIN(Kalkulacka!$D$15,E60),0)),0)</f>
        <v>0</v>
      </c>
      <c r="G60" s="17">
        <f t="shared" ca="1" si="1"/>
        <v>0</v>
      </c>
    </row>
    <row r="61" spans="1:7" x14ac:dyDescent="0.25">
      <c r="A61">
        <f t="shared" si="0"/>
        <v>59</v>
      </c>
      <c r="B61" s="16">
        <f ca="1">IF(A61&gt;12*Kalkulacka!$D$7,IF(A61&lt;=12*(Kalkulacka!$D$7+Kalkulacka!$B$7),Kalkulacka!$D$15,IF(E61&gt;0,MIN(Kalkulacka!$D$15,E61),0)),0)</f>
        <v>0</v>
      </c>
      <c r="C61" s="12">
        <f ca="1">-PV(Kalkulacka!$I$4/12,$A61,0,B61)</f>
        <v>0</v>
      </c>
      <c r="D61" s="17">
        <f ca="1">IF(A61&gt;12*Kalkulacka!$D$7,IF(OR(A61&lt;=12*(Kalkulacka!$D$7+Kalkulacka!$B$7),G60&gt;0),IF(MOD(A61,12)=0,Kalkulacka!$D$17+Kalkulacka!$D$19+Kalkulacka!$D$20,Kalkulacka!$D$17),0),0)</f>
        <v>0</v>
      </c>
      <c r="E61" s="17">
        <f ca="1">G60*(1+Kalkulacka!$D$11/12)+D61</f>
        <v>0</v>
      </c>
      <c r="F61" s="17">
        <f ca="1">IF(A61&gt;12*Kalkulacka!$D$7,IF(A61&lt;=12*(Kalkulacka!$D$7+Kalkulacka!$B$7),0,IF(E61&gt;0,MIN(Kalkulacka!$D$15,E61),0)),0)</f>
        <v>0</v>
      </c>
      <c r="G61" s="17">
        <f t="shared" ca="1" si="1"/>
        <v>0</v>
      </c>
    </row>
    <row r="62" spans="1:7" x14ac:dyDescent="0.25">
      <c r="A62">
        <f t="shared" si="0"/>
        <v>60</v>
      </c>
      <c r="B62" s="16">
        <f ca="1">IF(A62&gt;12*Kalkulacka!$D$7,IF(A62&lt;=12*(Kalkulacka!$D$7+Kalkulacka!$B$7),Kalkulacka!$D$15,IF(E62&gt;0,MIN(Kalkulacka!$D$15,E62),0)),0)</f>
        <v>0</v>
      </c>
      <c r="C62" s="12">
        <f ca="1">-PV(Kalkulacka!$I$4/12,$A62,0,B62)</f>
        <v>0</v>
      </c>
      <c r="D62" s="17">
        <f ca="1">IF(A62&gt;12*Kalkulacka!$D$7,IF(OR(A62&lt;=12*(Kalkulacka!$D$7+Kalkulacka!$B$7),G61&gt;0),IF(MOD(A62,12)=0,Kalkulacka!$D$17+Kalkulacka!$D$19+Kalkulacka!$D$20,Kalkulacka!$D$17),0),0)</f>
        <v>0</v>
      </c>
      <c r="E62" s="17">
        <f ca="1">G61*(1+Kalkulacka!$D$11/12)+D62</f>
        <v>0</v>
      </c>
      <c r="F62" s="17">
        <f ca="1">IF(A62&gt;12*Kalkulacka!$D$7,IF(A62&lt;=12*(Kalkulacka!$D$7+Kalkulacka!$B$7),0,IF(E62&gt;0,MIN(Kalkulacka!$D$15,E62),0)),0)</f>
        <v>0</v>
      </c>
      <c r="G62" s="17">
        <f t="shared" ca="1" si="1"/>
        <v>0</v>
      </c>
    </row>
    <row r="63" spans="1:7" x14ac:dyDescent="0.25">
      <c r="A63">
        <f t="shared" si="0"/>
        <v>61</v>
      </c>
      <c r="B63" s="16">
        <f ca="1">IF(A63&gt;12*Kalkulacka!$D$7,IF(A63&lt;=12*(Kalkulacka!$D$7+Kalkulacka!$B$7),Kalkulacka!$D$15,IF(E63&gt;0,MIN(Kalkulacka!$D$15,E63),0)),0)</f>
        <v>16.585017953644858</v>
      </c>
      <c r="C63" s="12">
        <f ca="1">-PV(Kalkulacka!$I$4/12,$A63,0,B63)</f>
        <v>14.241924763240965</v>
      </c>
      <c r="D63" s="17">
        <f ca="1">IF(A63&gt;12*Kalkulacka!$D$7,IF(OR(A63&lt;=12*(Kalkulacka!$D$7+Kalkulacka!$B$7),G62&gt;0),IF(MOD(A63,12)=0,Kalkulacka!$D$17+Kalkulacka!$D$19+Kalkulacka!$D$20,Kalkulacka!$D$17),0),0)</f>
        <v>1</v>
      </c>
      <c r="E63" s="17">
        <f ca="1">G62*(1+Kalkulacka!$D$11/12)+D63</f>
        <v>1</v>
      </c>
      <c r="F63" s="17">
        <f ca="1">IF(A63&gt;12*Kalkulacka!$D$7,IF(A63&lt;=12*(Kalkulacka!$D$7+Kalkulacka!$B$7),0,IF(E63&gt;0,MIN(Kalkulacka!$D$15,E63),0)),0)</f>
        <v>0</v>
      </c>
      <c r="G63" s="17">
        <f t="shared" ca="1" si="1"/>
        <v>1</v>
      </c>
    </row>
    <row r="64" spans="1:7" x14ac:dyDescent="0.25">
      <c r="A64">
        <f t="shared" si="0"/>
        <v>62</v>
      </c>
      <c r="B64" s="16">
        <f ca="1">IF(A64&gt;12*Kalkulacka!$D$7,IF(A64&lt;=12*(Kalkulacka!$D$7+Kalkulacka!$B$7),Kalkulacka!$D$15,IF(E64&gt;0,MIN(Kalkulacka!$D$15,E64),0)),0)</f>
        <v>16.585017953644858</v>
      </c>
      <c r="C64" s="12">
        <f ca="1">-PV(Kalkulacka!$I$4/12,$A64,0,B64)</f>
        <v>14.2064087413875</v>
      </c>
      <c r="D64" s="17">
        <f ca="1">IF(A64&gt;12*Kalkulacka!$D$7,IF(OR(A64&lt;=12*(Kalkulacka!$D$7+Kalkulacka!$B$7),G63&gt;0),IF(MOD(A64,12)=0,Kalkulacka!$D$17+Kalkulacka!$D$19+Kalkulacka!$D$20,Kalkulacka!$D$17),0),0)</f>
        <v>1</v>
      </c>
      <c r="E64" s="17">
        <f ca="1">G63*(1+Kalkulacka!$D$11/12)+D64</f>
        <v>2.0037500000000001</v>
      </c>
      <c r="F64" s="17">
        <f ca="1">IF(A64&gt;12*Kalkulacka!$D$7,IF(A64&lt;=12*(Kalkulacka!$D$7+Kalkulacka!$B$7),0,IF(E64&gt;0,MIN(Kalkulacka!$D$15,E64),0)),0)</f>
        <v>0</v>
      </c>
      <c r="G64" s="17">
        <f t="shared" ca="1" si="1"/>
        <v>2.0037500000000001</v>
      </c>
    </row>
    <row r="65" spans="1:7" x14ac:dyDescent="0.25">
      <c r="A65">
        <f t="shared" si="0"/>
        <v>63</v>
      </c>
      <c r="B65" s="16">
        <f ca="1">IF(A65&gt;12*Kalkulacka!$D$7,IF(A65&lt;=12*(Kalkulacka!$D$7+Kalkulacka!$B$7),Kalkulacka!$D$15,IF(E65&gt;0,MIN(Kalkulacka!$D$15,E65),0)),0)</f>
        <v>16.585017953644858</v>
      </c>
      <c r="C65" s="12">
        <f ca="1">-PV(Kalkulacka!$I$4/12,$A65,0,B65)</f>
        <v>14.170981288167086</v>
      </c>
      <c r="D65" s="17">
        <f ca="1">IF(A65&gt;12*Kalkulacka!$D$7,IF(OR(A65&lt;=12*(Kalkulacka!$D$7+Kalkulacka!$B$7),G64&gt;0),IF(MOD(A65,12)=0,Kalkulacka!$D$17+Kalkulacka!$D$19+Kalkulacka!$D$20,Kalkulacka!$D$17),0),0)</f>
        <v>1</v>
      </c>
      <c r="E65" s="17">
        <f ca="1">G64*(1+Kalkulacka!$D$11/12)+D65</f>
        <v>3.0112640625</v>
      </c>
      <c r="F65" s="17">
        <f ca="1">IF(A65&gt;12*Kalkulacka!$D$7,IF(A65&lt;=12*(Kalkulacka!$D$7+Kalkulacka!$B$7),0,IF(E65&gt;0,MIN(Kalkulacka!$D$15,E65),0)),0)</f>
        <v>0</v>
      </c>
      <c r="G65" s="17">
        <f t="shared" ca="1" si="1"/>
        <v>3.0112640625</v>
      </c>
    </row>
    <row r="66" spans="1:7" x14ac:dyDescent="0.25">
      <c r="A66">
        <f t="shared" si="0"/>
        <v>64</v>
      </c>
      <c r="B66" s="16">
        <f ca="1">IF(A66&gt;12*Kalkulacka!$D$7,IF(A66&lt;=12*(Kalkulacka!$D$7+Kalkulacka!$B$7),Kalkulacka!$D$15,IF(E66&gt;0,MIN(Kalkulacka!$D$15,E66),0)),0)</f>
        <v>16.585017953644858</v>
      </c>
      <c r="C66" s="12">
        <f ca="1">-PV(Kalkulacka!$I$4/12,$A66,0,B66)</f>
        <v>14.135642182710308</v>
      </c>
      <c r="D66" s="17">
        <f ca="1">IF(A66&gt;12*Kalkulacka!$D$7,IF(OR(A66&lt;=12*(Kalkulacka!$D$7+Kalkulacka!$B$7),G65&gt;0),IF(MOD(A66,12)=0,Kalkulacka!$D$17+Kalkulacka!$D$19+Kalkulacka!$D$20,Kalkulacka!$D$17),0),0)</f>
        <v>1</v>
      </c>
      <c r="E66" s="17">
        <f ca="1">G65*(1+Kalkulacka!$D$11/12)+D66</f>
        <v>4.0225563027343743</v>
      </c>
      <c r="F66" s="17">
        <f ca="1">IF(A66&gt;12*Kalkulacka!$D$7,IF(A66&lt;=12*(Kalkulacka!$D$7+Kalkulacka!$B$7),0,IF(E66&gt;0,MIN(Kalkulacka!$D$15,E66),0)),0)</f>
        <v>0</v>
      </c>
      <c r="G66" s="17">
        <f t="shared" ca="1" si="1"/>
        <v>4.0225563027343743</v>
      </c>
    </row>
    <row r="67" spans="1:7" x14ac:dyDescent="0.25">
      <c r="A67">
        <f t="shared" si="0"/>
        <v>65</v>
      </c>
      <c r="B67" s="16">
        <f ca="1">IF(A67&gt;12*Kalkulacka!$D$7,IF(A67&lt;=12*(Kalkulacka!$D$7+Kalkulacka!$B$7),Kalkulacka!$D$15,IF(E67&gt;0,MIN(Kalkulacka!$D$15,E67),0)),0)</f>
        <v>16.585017953644858</v>
      </c>
      <c r="C67" s="12">
        <f ca="1">-PV(Kalkulacka!$I$4/12,$A67,0,B67)</f>
        <v>14.10039120469856</v>
      </c>
      <c r="D67" s="17">
        <f ca="1">IF(A67&gt;12*Kalkulacka!$D$7,IF(OR(A67&lt;=12*(Kalkulacka!$D$7+Kalkulacka!$B$7),G66&gt;0),IF(MOD(A67,12)=0,Kalkulacka!$D$17+Kalkulacka!$D$19+Kalkulacka!$D$20,Kalkulacka!$D$17),0),0)</f>
        <v>1</v>
      </c>
      <c r="E67" s="17">
        <f ca="1">G66*(1+Kalkulacka!$D$11/12)+D67</f>
        <v>5.0376408888696282</v>
      </c>
      <c r="F67" s="17">
        <f ca="1">IF(A67&gt;12*Kalkulacka!$D$7,IF(A67&lt;=12*(Kalkulacka!$D$7+Kalkulacka!$B$7),0,IF(E67&gt;0,MIN(Kalkulacka!$D$15,E67),0)),0)</f>
        <v>0</v>
      </c>
      <c r="G67" s="17">
        <f t="shared" ca="1" si="1"/>
        <v>5.0376408888696282</v>
      </c>
    </row>
    <row r="68" spans="1:7" x14ac:dyDescent="0.25">
      <c r="A68">
        <f t="shared" ref="A68:A131" si="2">A67+1</f>
        <v>66</v>
      </c>
      <c r="B68" s="16">
        <f ca="1">IF(A68&gt;12*Kalkulacka!$D$7,IF(A68&lt;=12*(Kalkulacka!$D$7+Kalkulacka!$B$7),Kalkulacka!$D$15,IF(E68&gt;0,MIN(Kalkulacka!$D$15,E68),0)),0)</f>
        <v>16.585017953644858</v>
      </c>
      <c r="C68" s="12">
        <f ca="1">-PV(Kalkulacka!$I$4/12,$A68,0,B68)</f>
        <v>14.065228134362656</v>
      </c>
      <c r="D68" s="17">
        <f ca="1">IF(A68&gt;12*Kalkulacka!$D$7,IF(OR(A68&lt;=12*(Kalkulacka!$D$7+Kalkulacka!$B$7),G67&gt;0),IF(MOD(A68,12)=0,Kalkulacka!$D$17+Kalkulacka!$D$19+Kalkulacka!$D$20,Kalkulacka!$D$17),0),0)</f>
        <v>1</v>
      </c>
      <c r="E68" s="17">
        <f ca="1">G67*(1+Kalkulacka!$D$11/12)+D68</f>
        <v>6.056532042202889</v>
      </c>
      <c r="F68" s="17">
        <f ca="1">IF(A68&gt;12*Kalkulacka!$D$7,IF(A68&lt;=12*(Kalkulacka!$D$7+Kalkulacka!$B$7),0,IF(E68&gt;0,MIN(Kalkulacka!$D$15,E68),0)),0)</f>
        <v>0</v>
      </c>
      <c r="G68" s="17">
        <f t="shared" ref="G68:G131" ca="1" si="3">E68-F68</f>
        <v>6.056532042202889</v>
      </c>
    </row>
    <row r="69" spans="1:7" x14ac:dyDescent="0.25">
      <c r="A69">
        <f t="shared" si="2"/>
        <v>67</v>
      </c>
      <c r="B69" s="16">
        <f ca="1">IF(A69&gt;12*Kalkulacka!$D$7,IF(A69&lt;=12*(Kalkulacka!$D$7+Kalkulacka!$B$7),Kalkulacka!$D$15,IF(E69&gt;0,MIN(Kalkulacka!$D$15,E69),0)),0)</f>
        <v>16.585017953644858</v>
      </c>
      <c r="C69" s="12">
        <f ca="1">-PV(Kalkulacka!$I$4/12,$A69,0,B69)</f>
        <v>14.030152752481454</v>
      </c>
      <c r="D69" s="17">
        <f ca="1">IF(A69&gt;12*Kalkulacka!$D$7,IF(OR(A69&lt;=12*(Kalkulacka!$D$7+Kalkulacka!$B$7),G68&gt;0),IF(MOD(A69,12)=0,Kalkulacka!$D$17+Kalkulacka!$D$19+Kalkulacka!$D$20,Kalkulacka!$D$17),0),0)</f>
        <v>1</v>
      </c>
      <c r="E69" s="17">
        <f ca="1">G68*(1+Kalkulacka!$D$11/12)+D69</f>
        <v>7.0792440373611489</v>
      </c>
      <c r="F69" s="17">
        <f ca="1">IF(A69&gt;12*Kalkulacka!$D$7,IF(A69&lt;=12*(Kalkulacka!$D$7+Kalkulacka!$B$7),0,IF(E69&gt;0,MIN(Kalkulacka!$D$15,E69),0)),0)</f>
        <v>0</v>
      </c>
      <c r="G69" s="17">
        <f t="shared" ca="1" si="3"/>
        <v>7.0792440373611489</v>
      </c>
    </row>
    <row r="70" spans="1:7" x14ac:dyDescent="0.25">
      <c r="A70">
        <f t="shared" si="2"/>
        <v>68</v>
      </c>
      <c r="B70" s="16">
        <f ca="1">IF(A70&gt;12*Kalkulacka!$D$7,IF(A70&lt;=12*(Kalkulacka!$D$7+Kalkulacka!$B$7),Kalkulacka!$D$15,IF(E70&gt;0,MIN(Kalkulacka!$D$15,E70),0)),0)</f>
        <v>16.585017953644858</v>
      </c>
      <c r="C70" s="12">
        <f ca="1">-PV(Kalkulacka!$I$4/12,$A70,0,B70)</f>
        <v>13.995164840380502</v>
      </c>
      <c r="D70" s="17">
        <f ca="1">IF(A70&gt;12*Kalkulacka!$D$7,IF(OR(A70&lt;=12*(Kalkulacka!$D$7+Kalkulacka!$B$7),G69&gt;0),IF(MOD(A70,12)=0,Kalkulacka!$D$17+Kalkulacka!$D$19+Kalkulacka!$D$20,Kalkulacka!$D$17),0),0)</f>
        <v>1</v>
      </c>
      <c r="E70" s="17">
        <f ca="1">G69*(1+Kalkulacka!$D$11/12)+D70</f>
        <v>8.1057912025012531</v>
      </c>
      <c r="F70" s="17">
        <f ca="1">IF(A70&gt;12*Kalkulacka!$D$7,IF(A70&lt;=12*(Kalkulacka!$D$7+Kalkulacka!$B$7),0,IF(E70&gt;0,MIN(Kalkulacka!$D$15,E70),0)),0)</f>
        <v>0</v>
      </c>
      <c r="G70" s="17">
        <f t="shared" ca="1" si="3"/>
        <v>8.1057912025012531</v>
      </c>
    </row>
    <row r="71" spans="1:7" x14ac:dyDescent="0.25">
      <c r="A71">
        <f t="shared" si="2"/>
        <v>69</v>
      </c>
      <c r="B71" s="16">
        <f ca="1">IF(A71&gt;12*Kalkulacka!$D$7,IF(A71&lt;=12*(Kalkulacka!$D$7+Kalkulacka!$B$7),Kalkulacka!$D$15,IF(E71&gt;0,MIN(Kalkulacka!$D$15,E71),0)),0)</f>
        <v>16.585017953644858</v>
      </c>
      <c r="C71" s="12">
        <f ca="1">-PV(Kalkulacka!$I$4/12,$A71,0,B71)</f>
        <v>13.960264179930675</v>
      </c>
      <c r="D71" s="17">
        <f ca="1">IF(A71&gt;12*Kalkulacka!$D$7,IF(OR(A71&lt;=12*(Kalkulacka!$D$7+Kalkulacka!$B$7),G70&gt;0),IF(MOD(A71,12)=0,Kalkulacka!$D$17+Kalkulacka!$D$19+Kalkulacka!$D$20,Kalkulacka!$D$17),0),0)</f>
        <v>1</v>
      </c>
      <c r="E71" s="17">
        <f ca="1">G70*(1+Kalkulacka!$D$11/12)+D71</f>
        <v>9.1361879195106326</v>
      </c>
      <c r="F71" s="17">
        <f ca="1">IF(A71&gt;12*Kalkulacka!$D$7,IF(A71&lt;=12*(Kalkulacka!$D$7+Kalkulacka!$B$7),0,IF(E71&gt;0,MIN(Kalkulacka!$D$15,E71),0)),0)</f>
        <v>0</v>
      </c>
      <c r="G71" s="17">
        <f t="shared" ca="1" si="3"/>
        <v>9.1361879195106326</v>
      </c>
    </row>
    <row r="72" spans="1:7" x14ac:dyDescent="0.25">
      <c r="A72">
        <f t="shared" si="2"/>
        <v>70</v>
      </c>
      <c r="B72" s="16">
        <f ca="1">IF(A72&gt;12*Kalkulacka!$D$7,IF(A72&lt;=12*(Kalkulacka!$D$7+Kalkulacka!$B$7),Kalkulacka!$D$15,IF(E72&gt;0,MIN(Kalkulacka!$D$15,E72),0)),0)</f>
        <v>16.585017953644858</v>
      </c>
      <c r="C72" s="12">
        <f ca="1">-PV(Kalkulacka!$I$4/12,$A72,0,B72)</f>
        <v>13.925450553546812</v>
      </c>
      <c r="D72" s="17">
        <f ca="1">IF(A72&gt;12*Kalkulacka!$D$7,IF(OR(A72&lt;=12*(Kalkulacka!$D$7+Kalkulacka!$B$7),G71&gt;0),IF(MOD(A72,12)=0,Kalkulacka!$D$17+Kalkulacka!$D$19+Kalkulacka!$D$20,Kalkulacka!$D$17),0),0)</f>
        <v>1</v>
      </c>
      <c r="E72" s="17">
        <f ca="1">G71*(1+Kalkulacka!$D$11/12)+D72</f>
        <v>10.170448624208797</v>
      </c>
      <c r="F72" s="17">
        <f ca="1">IF(A72&gt;12*Kalkulacka!$D$7,IF(A72&lt;=12*(Kalkulacka!$D$7+Kalkulacka!$B$7),0,IF(E72&gt;0,MIN(Kalkulacka!$D$15,E72),0)),0)</f>
        <v>0</v>
      </c>
      <c r="G72" s="17">
        <f t="shared" ca="1" si="3"/>
        <v>10.170448624208797</v>
      </c>
    </row>
    <row r="73" spans="1:7" x14ac:dyDescent="0.25">
      <c r="A73">
        <f t="shared" si="2"/>
        <v>71</v>
      </c>
      <c r="B73" s="16">
        <f ca="1">IF(A73&gt;12*Kalkulacka!$D$7,IF(A73&lt;=12*(Kalkulacka!$D$7+Kalkulacka!$B$7),Kalkulacka!$D$15,IF(E73&gt;0,MIN(Kalkulacka!$D$15,E73),0)),0)</f>
        <v>16.585017953644858</v>
      </c>
      <c r="C73" s="12">
        <f ca="1">-PV(Kalkulacka!$I$4/12,$A73,0,B73)</f>
        <v>13.890723744186348</v>
      </c>
      <c r="D73" s="17">
        <f ca="1">IF(A73&gt;12*Kalkulacka!$D$7,IF(OR(A73&lt;=12*(Kalkulacka!$D$7+Kalkulacka!$B$7),G72&gt;0),IF(MOD(A73,12)=0,Kalkulacka!$D$17+Kalkulacka!$D$19+Kalkulacka!$D$20,Kalkulacka!$D$17),0),0)</f>
        <v>1</v>
      </c>
      <c r="E73" s="17">
        <f ca="1">G72*(1+Kalkulacka!$D$11/12)+D73</f>
        <v>11.208587806549579</v>
      </c>
      <c r="F73" s="17">
        <f ca="1">IF(A73&gt;12*Kalkulacka!$D$7,IF(A73&lt;=12*(Kalkulacka!$D$7+Kalkulacka!$B$7),0,IF(E73&gt;0,MIN(Kalkulacka!$D$15,E73),0)),0)</f>
        <v>0</v>
      </c>
      <c r="G73" s="17">
        <f t="shared" ca="1" si="3"/>
        <v>11.208587806549579</v>
      </c>
    </row>
    <row r="74" spans="1:7" x14ac:dyDescent="0.25">
      <c r="A74">
        <f t="shared" si="2"/>
        <v>72</v>
      </c>
      <c r="B74" s="16">
        <f ca="1">IF(A74&gt;12*Kalkulacka!$D$7,IF(A74&lt;=12*(Kalkulacka!$D$7+Kalkulacka!$B$7),Kalkulacka!$D$15,IF(E74&gt;0,MIN(Kalkulacka!$D$15,E74),0)),0)</f>
        <v>16.585017953644858</v>
      </c>
      <c r="C74" s="12">
        <f ca="1">-PV(Kalkulacka!$I$4/12,$A74,0,B74)</f>
        <v>13.856083535347977</v>
      </c>
      <c r="D74" s="17">
        <f ca="1">IF(A74&gt;12*Kalkulacka!$D$7,IF(OR(A74&lt;=12*(Kalkulacka!$D$7+Kalkulacka!$B$7),G73&gt;0),IF(MOD(A74,12)=0,Kalkulacka!$D$17+Kalkulacka!$D$19+Kalkulacka!$D$20,Kalkulacka!$D$17),0),0)</f>
        <v>6.6479999999999997</v>
      </c>
      <c r="E74" s="17">
        <f ca="1">G73*(1+Kalkulacka!$D$11/12)+D74</f>
        <v>17.898620010824139</v>
      </c>
      <c r="F74" s="17">
        <f ca="1">IF(A74&gt;12*Kalkulacka!$D$7,IF(A74&lt;=12*(Kalkulacka!$D$7+Kalkulacka!$B$7),0,IF(E74&gt;0,MIN(Kalkulacka!$D$15,E74),0)),0)</f>
        <v>0</v>
      </c>
      <c r="G74" s="17">
        <f t="shared" ca="1" si="3"/>
        <v>17.898620010824139</v>
      </c>
    </row>
    <row r="75" spans="1:7" x14ac:dyDescent="0.25">
      <c r="A75">
        <f t="shared" si="2"/>
        <v>73</v>
      </c>
      <c r="B75" s="16">
        <f ca="1">IF(A75&gt;12*Kalkulacka!$D$7,IF(A75&lt;=12*(Kalkulacka!$D$7+Kalkulacka!$B$7),Kalkulacka!$D$15,IF(E75&gt;0,MIN(Kalkulacka!$D$15,E75),0)),0)</f>
        <v>16.585017953644858</v>
      </c>
      <c r="C75" s="12">
        <f ca="1">-PV(Kalkulacka!$I$4/12,$A75,0,B75)</f>
        <v>13.821529711070301</v>
      </c>
      <c r="D75" s="17">
        <f ca="1">IF(A75&gt;12*Kalkulacka!$D$7,IF(OR(A75&lt;=12*(Kalkulacka!$D$7+Kalkulacka!$B$7),G74&gt;0),IF(MOD(A75,12)=0,Kalkulacka!$D$17+Kalkulacka!$D$19+Kalkulacka!$D$20,Kalkulacka!$D$17),0),0)</f>
        <v>1</v>
      </c>
      <c r="E75" s="17">
        <f ca="1">G74*(1+Kalkulacka!$D$11/12)+D75</f>
        <v>18.965739835864728</v>
      </c>
      <c r="F75" s="17">
        <f ca="1">IF(A75&gt;12*Kalkulacka!$D$7,IF(A75&lt;=12*(Kalkulacka!$D$7+Kalkulacka!$B$7),0,IF(E75&gt;0,MIN(Kalkulacka!$D$15,E75),0)),0)</f>
        <v>0</v>
      </c>
      <c r="G75" s="17">
        <f t="shared" ca="1" si="3"/>
        <v>18.965739835864728</v>
      </c>
    </row>
    <row r="76" spans="1:7" x14ac:dyDescent="0.25">
      <c r="A76">
        <f t="shared" si="2"/>
        <v>74</v>
      </c>
      <c r="B76" s="16">
        <f ca="1">IF(A76&gt;12*Kalkulacka!$D$7,IF(A76&lt;=12*(Kalkulacka!$D$7+Kalkulacka!$B$7),Kalkulacka!$D$15,IF(E76&gt;0,MIN(Kalkulacka!$D$15,E76),0)),0)</f>
        <v>16.585017953644858</v>
      </c>
      <c r="C76" s="12">
        <f ca="1">-PV(Kalkulacka!$I$4/12,$A76,0,B76)</f>
        <v>13.787062055930475</v>
      </c>
      <c r="D76" s="17">
        <f ca="1">IF(A76&gt;12*Kalkulacka!$D$7,IF(OR(A76&lt;=12*(Kalkulacka!$D$7+Kalkulacka!$B$7),G75&gt;0),IF(MOD(A76,12)=0,Kalkulacka!$D$17+Kalkulacka!$D$19+Kalkulacka!$D$20,Kalkulacka!$D$17),0),0)</f>
        <v>1</v>
      </c>
      <c r="E76" s="17">
        <f ca="1">G75*(1+Kalkulacka!$D$11/12)+D76</f>
        <v>20.036861360249219</v>
      </c>
      <c r="F76" s="17">
        <f ca="1">IF(A76&gt;12*Kalkulacka!$D$7,IF(A76&lt;=12*(Kalkulacka!$D$7+Kalkulacka!$B$7),0,IF(E76&gt;0,MIN(Kalkulacka!$D$15,E76),0)),0)</f>
        <v>0</v>
      </c>
      <c r="G76" s="17">
        <f t="shared" ca="1" si="3"/>
        <v>20.036861360249219</v>
      </c>
    </row>
    <row r="77" spans="1:7" x14ac:dyDescent="0.25">
      <c r="A77">
        <f t="shared" si="2"/>
        <v>75</v>
      </c>
      <c r="B77" s="16">
        <f ca="1">IF(A77&gt;12*Kalkulacka!$D$7,IF(A77&lt;=12*(Kalkulacka!$D$7+Kalkulacka!$B$7),Kalkulacka!$D$15,IF(E77&gt;0,MIN(Kalkulacka!$D$15,E77),0)),0)</f>
        <v>16.585017953644858</v>
      </c>
      <c r="C77" s="12">
        <f ca="1">-PV(Kalkulacka!$I$4/12,$A77,0,B77)</f>
        <v>13.752680355042871</v>
      </c>
      <c r="D77" s="17">
        <f ca="1">IF(A77&gt;12*Kalkulacka!$D$7,IF(OR(A77&lt;=12*(Kalkulacka!$D$7+Kalkulacka!$B$7),G76&gt;0),IF(MOD(A77,12)=0,Kalkulacka!$D$17+Kalkulacka!$D$19+Kalkulacka!$D$20,Kalkulacka!$D$17),0),0)</f>
        <v>1</v>
      </c>
      <c r="E77" s="17">
        <f ca="1">G76*(1+Kalkulacka!$D$11/12)+D77</f>
        <v>21.111999590350152</v>
      </c>
      <c r="F77" s="17">
        <f ca="1">IF(A77&gt;12*Kalkulacka!$D$7,IF(A77&lt;=12*(Kalkulacka!$D$7+Kalkulacka!$B$7),0,IF(E77&gt;0,MIN(Kalkulacka!$D$15,E77),0)),0)</f>
        <v>0</v>
      </c>
      <c r="G77" s="17">
        <f t="shared" ca="1" si="3"/>
        <v>21.111999590350152</v>
      </c>
    </row>
    <row r="78" spans="1:7" x14ac:dyDescent="0.25">
      <c r="A78">
        <f t="shared" si="2"/>
        <v>76</v>
      </c>
      <c r="B78" s="16">
        <f ca="1">IF(A78&gt;12*Kalkulacka!$D$7,IF(A78&lt;=12*(Kalkulacka!$D$7+Kalkulacka!$B$7),Kalkulacka!$D$15,IF(E78&gt;0,MIN(Kalkulacka!$D$15,E78),0)),0)</f>
        <v>16.585017953644858</v>
      </c>
      <c r="C78" s="12">
        <f ca="1">-PV(Kalkulacka!$I$4/12,$A78,0,B78)</f>
        <v>13.718384394057725</v>
      </c>
      <c r="D78" s="17">
        <f ca="1">IF(A78&gt;12*Kalkulacka!$D$7,IF(OR(A78&lt;=12*(Kalkulacka!$D$7+Kalkulacka!$B$7),G77&gt;0),IF(MOD(A78,12)=0,Kalkulacka!$D$17+Kalkulacka!$D$19+Kalkulacka!$D$20,Kalkulacka!$D$17),0),0)</f>
        <v>1</v>
      </c>
      <c r="E78" s="17">
        <f ca="1">G77*(1+Kalkulacka!$D$11/12)+D78</f>
        <v>22.191169588813963</v>
      </c>
      <c r="F78" s="17">
        <f ca="1">IF(A78&gt;12*Kalkulacka!$D$7,IF(A78&lt;=12*(Kalkulacka!$D$7+Kalkulacka!$B$7),0,IF(E78&gt;0,MIN(Kalkulacka!$D$15,E78),0)),0)</f>
        <v>0</v>
      </c>
      <c r="G78" s="17">
        <f t="shared" ca="1" si="3"/>
        <v>22.191169588813963</v>
      </c>
    </row>
    <row r="79" spans="1:7" x14ac:dyDescent="0.25">
      <c r="A79">
        <f t="shared" si="2"/>
        <v>77</v>
      </c>
      <c r="B79" s="16">
        <f ca="1">IF(A79&gt;12*Kalkulacka!$D$7,IF(A79&lt;=12*(Kalkulacka!$D$7+Kalkulacka!$B$7),Kalkulacka!$D$15,IF(E79&gt;0,MIN(Kalkulacka!$D$15,E79),0)),0)</f>
        <v>16.585017953644858</v>
      </c>
      <c r="C79" s="12">
        <f ca="1">-PV(Kalkulacka!$I$4/12,$A79,0,B79)</f>
        <v>13.684173959159823</v>
      </c>
      <c r="D79" s="17">
        <f ca="1">IF(A79&gt;12*Kalkulacka!$D$7,IF(OR(A79&lt;=12*(Kalkulacka!$D$7+Kalkulacka!$B$7),G78&gt;0),IF(MOD(A79,12)=0,Kalkulacka!$D$17+Kalkulacka!$D$19+Kalkulacka!$D$20,Kalkulacka!$D$17),0),0)</f>
        <v>1</v>
      </c>
      <c r="E79" s="17">
        <f ca="1">G78*(1+Kalkulacka!$D$11/12)+D79</f>
        <v>23.274386474772015</v>
      </c>
      <c r="F79" s="17">
        <f ca="1">IF(A79&gt;12*Kalkulacka!$D$7,IF(A79&lt;=12*(Kalkulacka!$D$7+Kalkulacka!$B$7),0,IF(E79&gt;0,MIN(Kalkulacka!$D$15,E79),0)),0)</f>
        <v>0</v>
      </c>
      <c r="G79" s="17">
        <f t="shared" ca="1" si="3"/>
        <v>23.274386474772015</v>
      </c>
    </row>
    <row r="80" spans="1:7" x14ac:dyDescent="0.25">
      <c r="A80">
        <f t="shared" si="2"/>
        <v>78</v>
      </c>
      <c r="B80" s="16">
        <f ca="1">IF(A80&gt;12*Kalkulacka!$D$7,IF(A80&lt;=12*(Kalkulacka!$D$7+Kalkulacka!$B$7),Kalkulacka!$D$15,IF(E80&gt;0,MIN(Kalkulacka!$D$15,E80),0)),0)</f>
        <v>16.585017953644858</v>
      </c>
      <c r="C80" s="12">
        <f ca="1">-PV(Kalkulacka!$I$4/12,$A80,0,B80)</f>
        <v>13.65004883706716</v>
      </c>
      <c r="D80" s="17">
        <f ca="1">IF(A80&gt;12*Kalkulacka!$D$7,IF(OR(A80&lt;=12*(Kalkulacka!$D$7+Kalkulacka!$B$7),G79&gt;0),IF(MOD(A80,12)=0,Kalkulacka!$D$17+Kalkulacka!$D$19+Kalkulacka!$D$20,Kalkulacka!$D$17),0),0)</f>
        <v>1</v>
      </c>
      <c r="E80" s="17">
        <f ca="1">G79*(1+Kalkulacka!$D$11/12)+D80</f>
        <v>24.361665424052408</v>
      </c>
      <c r="F80" s="17">
        <f ca="1">IF(A80&gt;12*Kalkulacka!$D$7,IF(A80&lt;=12*(Kalkulacka!$D$7+Kalkulacka!$B$7),0,IF(E80&gt;0,MIN(Kalkulacka!$D$15,E80),0)),0)</f>
        <v>0</v>
      </c>
      <c r="G80" s="17">
        <f t="shared" ca="1" si="3"/>
        <v>24.361665424052408</v>
      </c>
    </row>
    <row r="81" spans="1:7" x14ac:dyDescent="0.25">
      <c r="A81">
        <f t="shared" si="2"/>
        <v>79</v>
      </c>
      <c r="B81" s="16">
        <f ca="1">IF(A81&gt;12*Kalkulacka!$D$7,IF(A81&lt;=12*(Kalkulacka!$D$7+Kalkulacka!$B$7),Kalkulacka!$D$15,IF(E81&gt;0,MIN(Kalkulacka!$D$15,E81),0)),0)</f>
        <v>16.585017953644858</v>
      </c>
      <c r="C81" s="12">
        <f ca="1">-PV(Kalkulacka!$I$4/12,$A81,0,B81)</f>
        <v>13.616008815029588</v>
      </c>
      <c r="D81" s="17">
        <f ca="1">IF(A81&gt;12*Kalkulacka!$D$7,IF(OR(A81&lt;=12*(Kalkulacka!$D$7+Kalkulacka!$B$7),G80&gt;0),IF(MOD(A81,12)=0,Kalkulacka!$D$17+Kalkulacka!$D$19+Kalkulacka!$D$20,Kalkulacka!$D$17),0),0)</f>
        <v>1</v>
      </c>
      <c r="E81" s="17">
        <f ca="1">G80*(1+Kalkulacka!$D$11/12)+D81</f>
        <v>25.453021669392601</v>
      </c>
      <c r="F81" s="17">
        <f ca="1">IF(A81&gt;12*Kalkulacka!$D$7,IF(A81&lt;=12*(Kalkulacka!$D$7+Kalkulacka!$B$7),0,IF(E81&gt;0,MIN(Kalkulacka!$D$15,E81),0)),0)</f>
        <v>0</v>
      </c>
      <c r="G81" s="17">
        <f t="shared" ca="1" si="3"/>
        <v>25.453021669392601</v>
      </c>
    </row>
    <row r="82" spans="1:7" x14ac:dyDescent="0.25">
      <c r="A82">
        <f t="shared" si="2"/>
        <v>80</v>
      </c>
      <c r="B82" s="16">
        <f ca="1">IF(A82&gt;12*Kalkulacka!$D$7,IF(A82&lt;=12*(Kalkulacka!$D$7+Kalkulacka!$B$7),Kalkulacka!$D$15,IF(E82&gt;0,MIN(Kalkulacka!$D$15,E82),0)),0)</f>
        <v>16.585017953644858</v>
      </c>
      <c r="C82" s="12">
        <f ca="1">-PV(Kalkulacka!$I$4/12,$A82,0,B82)</f>
        <v>13.582053680827517</v>
      </c>
      <c r="D82" s="17">
        <f ca="1">IF(A82&gt;12*Kalkulacka!$D$7,IF(OR(A82&lt;=12*(Kalkulacka!$D$7+Kalkulacka!$B$7),G81&gt;0),IF(MOD(A82,12)=0,Kalkulacka!$D$17+Kalkulacka!$D$19+Kalkulacka!$D$20,Kalkulacka!$D$17),0),0)</f>
        <v>1</v>
      </c>
      <c r="E82" s="17">
        <f ca="1">G81*(1+Kalkulacka!$D$11/12)+D82</f>
        <v>26.548470500652822</v>
      </c>
      <c r="F82" s="17">
        <f ca="1">IF(A82&gt;12*Kalkulacka!$D$7,IF(A82&lt;=12*(Kalkulacka!$D$7+Kalkulacka!$B$7),0,IF(E82&gt;0,MIN(Kalkulacka!$D$15,E82),0)),0)</f>
        <v>0</v>
      </c>
      <c r="G82" s="17">
        <f t="shared" ca="1" si="3"/>
        <v>26.548470500652822</v>
      </c>
    </row>
    <row r="83" spans="1:7" x14ac:dyDescent="0.25">
      <c r="A83">
        <f t="shared" si="2"/>
        <v>81</v>
      </c>
      <c r="B83" s="16">
        <f ca="1">IF(A83&gt;12*Kalkulacka!$D$7,IF(A83&lt;=12*(Kalkulacka!$D$7+Kalkulacka!$B$7),Kalkulacka!$D$15,IF(E83&gt;0,MIN(Kalkulacka!$D$15,E83),0)),0)</f>
        <v>16.585017953644858</v>
      </c>
      <c r="C83" s="12">
        <f ca="1">-PV(Kalkulacka!$I$4/12,$A83,0,B83)</f>
        <v>13.548183222770593</v>
      </c>
      <c r="D83" s="17">
        <f ca="1">IF(A83&gt;12*Kalkulacka!$D$7,IF(OR(A83&lt;=12*(Kalkulacka!$D$7+Kalkulacka!$B$7),G82&gt;0),IF(MOD(A83,12)=0,Kalkulacka!$D$17+Kalkulacka!$D$19+Kalkulacka!$D$20,Kalkulacka!$D$17),0),0)</f>
        <v>1</v>
      </c>
      <c r="E83" s="17">
        <f ca="1">G82*(1+Kalkulacka!$D$11/12)+D83</f>
        <v>27.648027265030269</v>
      </c>
      <c r="F83" s="17">
        <f ca="1">IF(A83&gt;12*Kalkulacka!$D$7,IF(A83&lt;=12*(Kalkulacka!$D$7+Kalkulacka!$B$7),0,IF(E83&gt;0,MIN(Kalkulacka!$D$15,E83),0)),0)</f>
        <v>0</v>
      </c>
      <c r="G83" s="17">
        <f t="shared" ca="1" si="3"/>
        <v>27.648027265030269</v>
      </c>
    </row>
    <row r="84" spans="1:7" x14ac:dyDescent="0.25">
      <c r="A84">
        <f t="shared" si="2"/>
        <v>82</v>
      </c>
      <c r="B84" s="16">
        <f ca="1">IF(A84&gt;12*Kalkulacka!$D$7,IF(A84&lt;=12*(Kalkulacka!$D$7+Kalkulacka!$B$7),Kalkulacka!$D$15,IF(E84&gt;0,MIN(Kalkulacka!$D$15,E84),0)),0)</f>
        <v>16.585017953644858</v>
      </c>
      <c r="C84" s="12">
        <f ca="1">-PV(Kalkulacka!$I$4/12,$A84,0,B84)</f>
        <v>13.51439722969635</v>
      </c>
      <c r="D84" s="17">
        <f ca="1">IF(A84&gt;12*Kalkulacka!$D$7,IF(OR(A84&lt;=12*(Kalkulacka!$D$7+Kalkulacka!$B$7),G83&gt;0),IF(MOD(A84,12)=0,Kalkulacka!$D$17+Kalkulacka!$D$19+Kalkulacka!$D$20,Kalkulacka!$D$17),0),0)</f>
        <v>1</v>
      </c>
      <c r="E84" s="17">
        <f ca="1">G83*(1+Kalkulacka!$D$11/12)+D84</f>
        <v>28.751707367274129</v>
      </c>
      <c r="F84" s="17">
        <f ca="1">IF(A84&gt;12*Kalkulacka!$D$7,IF(A84&lt;=12*(Kalkulacka!$D$7+Kalkulacka!$B$7),0,IF(E84&gt;0,MIN(Kalkulacka!$D$15,E84),0)),0)</f>
        <v>0</v>
      </c>
      <c r="G84" s="17">
        <f t="shared" ca="1" si="3"/>
        <v>28.751707367274129</v>
      </c>
    </row>
    <row r="85" spans="1:7" x14ac:dyDescent="0.25">
      <c r="A85">
        <f t="shared" si="2"/>
        <v>83</v>
      </c>
      <c r="B85" s="16">
        <f ca="1">IF(A85&gt;12*Kalkulacka!$D$7,IF(A85&lt;=12*(Kalkulacka!$D$7+Kalkulacka!$B$7),Kalkulacka!$D$15,IF(E85&gt;0,MIN(Kalkulacka!$D$15,E85),0)),0)</f>
        <v>16.585017953644858</v>
      </c>
      <c r="C85" s="12">
        <f ca="1">-PV(Kalkulacka!$I$4/12,$A85,0,B85)</f>
        <v>13.480695490968928</v>
      </c>
      <c r="D85" s="17">
        <f ca="1">IF(A85&gt;12*Kalkulacka!$D$7,IF(OR(A85&lt;=12*(Kalkulacka!$D$7+Kalkulacka!$B$7),G84&gt;0),IF(MOD(A85,12)=0,Kalkulacka!$D$17+Kalkulacka!$D$19+Kalkulacka!$D$20,Kalkulacka!$D$17),0),0)</f>
        <v>1</v>
      </c>
      <c r="E85" s="17">
        <f ca="1">G84*(1+Kalkulacka!$D$11/12)+D85</f>
        <v>29.859526269901405</v>
      </c>
      <c r="F85" s="17">
        <f ca="1">IF(A85&gt;12*Kalkulacka!$D$7,IF(A85&lt;=12*(Kalkulacka!$D$7+Kalkulacka!$B$7),0,IF(E85&gt;0,MIN(Kalkulacka!$D$15,E85),0)),0)</f>
        <v>0</v>
      </c>
      <c r="G85" s="17">
        <f t="shared" ca="1" si="3"/>
        <v>29.859526269901405</v>
      </c>
    </row>
    <row r="86" spans="1:7" x14ac:dyDescent="0.25">
      <c r="A86">
        <f t="shared" si="2"/>
        <v>84</v>
      </c>
      <c r="B86" s="16">
        <f ca="1">IF(A86&gt;12*Kalkulacka!$D$7,IF(A86&lt;=12*(Kalkulacka!$D$7+Kalkulacka!$B$7),Kalkulacka!$D$15,IF(E86&gt;0,MIN(Kalkulacka!$D$15,E86),0)),0)</f>
        <v>16.585017953644858</v>
      </c>
      <c r="C86" s="12">
        <f ca="1">-PV(Kalkulacka!$I$4/12,$A86,0,B86)</f>
        <v>13.447077796477735</v>
      </c>
      <c r="D86" s="17">
        <f ca="1">IF(A86&gt;12*Kalkulacka!$D$7,IF(OR(A86&lt;=12*(Kalkulacka!$D$7+Kalkulacka!$B$7),G85&gt;0),IF(MOD(A86,12)=0,Kalkulacka!$D$17+Kalkulacka!$D$19+Kalkulacka!$D$20,Kalkulacka!$D$17),0),0)</f>
        <v>6.6479999999999997</v>
      </c>
      <c r="E86" s="17">
        <f ca="1">G85*(1+Kalkulacka!$D$11/12)+D86</f>
        <v>36.619499493413528</v>
      </c>
      <c r="F86" s="17">
        <f ca="1">IF(A86&gt;12*Kalkulacka!$D$7,IF(A86&lt;=12*(Kalkulacka!$D$7+Kalkulacka!$B$7),0,IF(E86&gt;0,MIN(Kalkulacka!$D$15,E86),0)),0)</f>
        <v>0</v>
      </c>
      <c r="G86" s="17">
        <f t="shared" ca="1" si="3"/>
        <v>36.619499493413528</v>
      </c>
    </row>
    <row r="87" spans="1:7" x14ac:dyDescent="0.25">
      <c r="A87">
        <f t="shared" si="2"/>
        <v>85</v>
      </c>
      <c r="B87" s="16">
        <f ca="1">IF(A87&gt;12*Kalkulacka!$D$7,IF(A87&lt;=12*(Kalkulacka!$D$7+Kalkulacka!$B$7),Kalkulacka!$D$15,IF(E87&gt;0,MIN(Kalkulacka!$D$15,E87),0)),0)</f>
        <v>16.585017953644858</v>
      </c>
      <c r="C87" s="12">
        <f ca="1">-PV(Kalkulacka!$I$4/12,$A87,0,B87)</f>
        <v>13.413543936636145</v>
      </c>
      <c r="D87" s="17">
        <f ca="1">IF(A87&gt;12*Kalkulacka!$D$7,IF(OR(A87&lt;=12*(Kalkulacka!$D$7+Kalkulacka!$B$7),G86&gt;0),IF(MOD(A87,12)=0,Kalkulacka!$D$17+Kalkulacka!$D$19+Kalkulacka!$D$20,Kalkulacka!$D$17),0),0)</f>
        <v>1</v>
      </c>
      <c r="E87" s="17">
        <f ca="1">G86*(1+Kalkulacka!$D$11/12)+D87</f>
        <v>37.756822616513823</v>
      </c>
      <c r="F87" s="17">
        <f ca="1">IF(A87&gt;12*Kalkulacka!$D$7,IF(A87&lt;=12*(Kalkulacka!$D$7+Kalkulacka!$B$7),0,IF(E87&gt;0,MIN(Kalkulacka!$D$15,E87),0)),0)</f>
        <v>0</v>
      </c>
      <c r="G87" s="17">
        <f t="shared" ca="1" si="3"/>
        <v>37.756822616513823</v>
      </c>
    </row>
    <row r="88" spans="1:7" x14ac:dyDescent="0.25">
      <c r="A88">
        <f t="shared" si="2"/>
        <v>86</v>
      </c>
      <c r="B88" s="16">
        <f ca="1">IF(A88&gt;12*Kalkulacka!$D$7,IF(A88&lt;=12*(Kalkulacka!$D$7+Kalkulacka!$B$7),Kalkulacka!$D$15,IF(E88&gt;0,MIN(Kalkulacka!$D$15,E88),0)),0)</f>
        <v>16.585017953644858</v>
      </c>
      <c r="C88" s="12">
        <f ca="1">-PV(Kalkulacka!$I$4/12,$A88,0,B88)</f>
        <v>13.380093702380199</v>
      </c>
      <c r="D88" s="17">
        <f ca="1">IF(A88&gt;12*Kalkulacka!$D$7,IF(OR(A88&lt;=12*(Kalkulacka!$D$7+Kalkulacka!$B$7),G87&gt;0),IF(MOD(A88,12)=0,Kalkulacka!$D$17+Kalkulacka!$D$19+Kalkulacka!$D$20,Kalkulacka!$D$17),0),0)</f>
        <v>1</v>
      </c>
      <c r="E88" s="17">
        <f ca="1">G87*(1+Kalkulacka!$D$11/12)+D88</f>
        <v>38.898410701325744</v>
      </c>
      <c r="F88" s="17">
        <f ca="1">IF(A88&gt;12*Kalkulacka!$D$7,IF(A88&lt;=12*(Kalkulacka!$D$7+Kalkulacka!$B$7),0,IF(E88&gt;0,MIN(Kalkulacka!$D$15,E88),0)),0)</f>
        <v>0</v>
      </c>
      <c r="G88" s="17">
        <f t="shared" ca="1" si="3"/>
        <v>38.898410701325744</v>
      </c>
    </row>
    <row r="89" spans="1:7" x14ac:dyDescent="0.25">
      <c r="A89">
        <f t="shared" si="2"/>
        <v>87</v>
      </c>
      <c r="B89" s="16">
        <f ca="1">IF(A89&gt;12*Kalkulacka!$D$7,IF(A89&lt;=12*(Kalkulacka!$D$7+Kalkulacka!$B$7),Kalkulacka!$D$15,IF(E89&gt;0,MIN(Kalkulacka!$D$15,E89),0)),0)</f>
        <v>16.585017953644858</v>
      </c>
      <c r="C89" s="12">
        <f ca="1">-PV(Kalkulacka!$I$4/12,$A89,0,B89)</f>
        <v>13.346726885167278</v>
      </c>
      <c r="D89" s="17">
        <f ca="1">IF(A89&gt;12*Kalkulacka!$D$7,IF(OR(A89&lt;=12*(Kalkulacka!$D$7+Kalkulacka!$B$7),G88&gt;0),IF(MOD(A89,12)=0,Kalkulacka!$D$17+Kalkulacka!$D$19+Kalkulacka!$D$20,Kalkulacka!$D$17),0),0)</f>
        <v>1</v>
      </c>
      <c r="E89" s="17">
        <f ca="1">G88*(1+Kalkulacka!$D$11/12)+D89</f>
        <v>40.044279741455711</v>
      </c>
      <c r="F89" s="17">
        <f ca="1">IF(A89&gt;12*Kalkulacka!$D$7,IF(A89&lt;=12*(Kalkulacka!$D$7+Kalkulacka!$B$7),0,IF(E89&gt;0,MIN(Kalkulacka!$D$15,E89),0)),0)</f>
        <v>0</v>
      </c>
      <c r="G89" s="17">
        <f t="shared" ca="1" si="3"/>
        <v>40.044279741455711</v>
      </c>
    </row>
    <row r="90" spans="1:7" x14ac:dyDescent="0.25">
      <c r="A90">
        <f t="shared" si="2"/>
        <v>88</v>
      </c>
      <c r="B90" s="16">
        <f ca="1">IF(A90&gt;12*Kalkulacka!$D$7,IF(A90&lt;=12*(Kalkulacka!$D$7+Kalkulacka!$B$7),Kalkulacka!$D$15,IF(E90&gt;0,MIN(Kalkulacka!$D$15,E90),0)),0)</f>
        <v>16.585017953644858</v>
      </c>
      <c r="C90" s="12">
        <f ca="1">-PV(Kalkulacka!$I$4/12,$A90,0,B90)</f>
        <v>13.313443276974843</v>
      </c>
      <c r="D90" s="17">
        <f ca="1">IF(A90&gt;12*Kalkulacka!$D$7,IF(OR(A90&lt;=12*(Kalkulacka!$D$7+Kalkulacka!$B$7),G89&gt;0),IF(MOD(A90,12)=0,Kalkulacka!$D$17+Kalkulacka!$D$19+Kalkulacka!$D$20,Kalkulacka!$D$17),0),0)</f>
        <v>1</v>
      </c>
      <c r="E90" s="17">
        <f ca="1">G89*(1+Kalkulacka!$D$11/12)+D90</f>
        <v>41.194445790486164</v>
      </c>
      <c r="F90" s="17">
        <f ca="1">IF(A90&gt;12*Kalkulacka!$D$7,IF(A90&lt;=12*(Kalkulacka!$D$7+Kalkulacka!$B$7),0,IF(E90&gt;0,MIN(Kalkulacka!$D$15,E90),0)),0)</f>
        <v>0</v>
      </c>
      <c r="G90" s="17">
        <f t="shared" ca="1" si="3"/>
        <v>41.194445790486164</v>
      </c>
    </row>
    <row r="91" spans="1:7" x14ac:dyDescent="0.25">
      <c r="A91">
        <f t="shared" si="2"/>
        <v>89</v>
      </c>
      <c r="B91" s="16">
        <f ca="1">IF(A91&gt;12*Kalkulacka!$D$7,IF(A91&lt;=12*(Kalkulacka!$D$7+Kalkulacka!$B$7),Kalkulacka!$D$15,IF(E91&gt;0,MIN(Kalkulacka!$D$15,E91),0)),0)</f>
        <v>16.585017953644858</v>
      </c>
      <c r="C91" s="12">
        <f ca="1">-PV(Kalkulacka!$I$4/12,$A91,0,B91)</f>
        <v>13.280242670299094</v>
      </c>
      <c r="D91" s="17">
        <f ca="1">IF(A91&gt;12*Kalkulacka!$D$7,IF(OR(A91&lt;=12*(Kalkulacka!$D$7+Kalkulacka!$B$7),G90&gt;0),IF(MOD(A91,12)=0,Kalkulacka!$D$17+Kalkulacka!$D$19+Kalkulacka!$D$20,Kalkulacka!$D$17),0),0)</f>
        <v>1</v>
      </c>
      <c r="E91" s="17">
        <f ca="1">G90*(1+Kalkulacka!$D$11/12)+D91</f>
        <v>42.348924962200485</v>
      </c>
      <c r="F91" s="17">
        <f ca="1">IF(A91&gt;12*Kalkulacka!$D$7,IF(A91&lt;=12*(Kalkulacka!$D$7+Kalkulacka!$B$7),0,IF(E91&gt;0,MIN(Kalkulacka!$D$15,E91),0)),0)</f>
        <v>0</v>
      </c>
      <c r="G91" s="17">
        <f t="shared" ca="1" si="3"/>
        <v>42.348924962200485</v>
      </c>
    </row>
    <row r="92" spans="1:7" x14ac:dyDescent="0.25">
      <c r="A92">
        <f t="shared" si="2"/>
        <v>90</v>
      </c>
      <c r="B92" s="16">
        <f ca="1">IF(A92&gt;12*Kalkulacka!$D$7,IF(A92&lt;=12*(Kalkulacka!$D$7+Kalkulacka!$B$7),Kalkulacka!$D$15,IF(E92&gt;0,MIN(Kalkulacka!$D$15,E92),0)),0)</f>
        <v>16.585017953644858</v>
      </c>
      <c r="C92" s="12">
        <f ca="1">-PV(Kalkulacka!$I$4/12,$A92,0,B92)</f>
        <v>13.247124858153709</v>
      </c>
      <c r="D92" s="17">
        <f ca="1">IF(A92&gt;12*Kalkulacka!$D$7,IF(OR(A92&lt;=12*(Kalkulacka!$D$7+Kalkulacka!$B$7),G91&gt;0),IF(MOD(A92,12)=0,Kalkulacka!$D$17+Kalkulacka!$D$19+Kalkulacka!$D$20,Kalkulacka!$D$17),0),0)</f>
        <v>1</v>
      </c>
      <c r="E92" s="17">
        <f ca="1">G91*(1+Kalkulacka!$D$11/12)+D92</f>
        <v>43.507733430808734</v>
      </c>
      <c r="F92" s="17">
        <f ca="1">IF(A92&gt;12*Kalkulacka!$D$7,IF(A92&lt;=12*(Kalkulacka!$D$7+Kalkulacka!$B$7),0,IF(E92&gt;0,MIN(Kalkulacka!$D$15,E92),0)),0)</f>
        <v>0</v>
      </c>
      <c r="G92" s="17">
        <f t="shared" ca="1" si="3"/>
        <v>43.507733430808734</v>
      </c>
    </row>
    <row r="93" spans="1:7" x14ac:dyDescent="0.25">
      <c r="A93">
        <f t="shared" si="2"/>
        <v>91</v>
      </c>
      <c r="B93" s="16">
        <f ca="1">IF(A93&gt;12*Kalkulacka!$D$7,IF(A93&lt;=12*(Kalkulacka!$D$7+Kalkulacka!$B$7),Kalkulacka!$D$15,IF(E93&gt;0,MIN(Kalkulacka!$D$15,E93),0)),0)</f>
        <v>16.585017953644858</v>
      </c>
      <c r="C93" s="12">
        <f ca="1">-PV(Kalkulacka!$I$4/12,$A93,0,B93)</f>
        <v>13.214089634068539</v>
      </c>
      <c r="D93" s="17">
        <f ca="1">IF(A93&gt;12*Kalkulacka!$D$7,IF(OR(A93&lt;=12*(Kalkulacka!$D$7+Kalkulacka!$B$7),G92&gt;0),IF(MOD(A93,12)=0,Kalkulacka!$D$17+Kalkulacka!$D$19+Kalkulacka!$D$20,Kalkulacka!$D$17),0),0)</f>
        <v>1</v>
      </c>
      <c r="E93" s="17">
        <f ca="1">G92*(1+Kalkulacka!$D$11/12)+D93</f>
        <v>44.670887431174265</v>
      </c>
      <c r="F93" s="17">
        <f ca="1">IF(A93&gt;12*Kalkulacka!$D$7,IF(A93&lt;=12*(Kalkulacka!$D$7+Kalkulacka!$B$7),0,IF(E93&gt;0,MIN(Kalkulacka!$D$15,E93),0)),0)</f>
        <v>0</v>
      </c>
      <c r="G93" s="17">
        <f t="shared" ca="1" si="3"/>
        <v>44.670887431174265</v>
      </c>
    </row>
    <row r="94" spans="1:7" x14ac:dyDescent="0.25">
      <c r="A94">
        <f t="shared" si="2"/>
        <v>92</v>
      </c>
      <c r="B94" s="16">
        <f ca="1">IF(A94&gt;12*Kalkulacka!$D$7,IF(A94&lt;=12*(Kalkulacka!$D$7+Kalkulacka!$B$7),Kalkulacka!$D$15,IF(E94&gt;0,MIN(Kalkulacka!$D$15,E94),0)),0)</f>
        <v>16.585017953644858</v>
      </c>
      <c r="C94" s="12">
        <f ca="1">-PV(Kalkulacka!$I$4/12,$A94,0,B94)</f>
        <v>13.181136792088321</v>
      </c>
      <c r="D94" s="17">
        <f ca="1">IF(A94&gt;12*Kalkulacka!$D$7,IF(OR(A94&lt;=12*(Kalkulacka!$D$7+Kalkulacka!$B$7),G93&gt;0),IF(MOD(A94,12)=0,Kalkulacka!$D$17+Kalkulacka!$D$19+Kalkulacka!$D$20,Kalkulacka!$D$17),0),0)</f>
        <v>1</v>
      </c>
      <c r="E94" s="17">
        <f ca="1">G93*(1+Kalkulacka!$D$11/12)+D94</f>
        <v>45.838403259041165</v>
      </c>
      <c r="F94" s="17">
        <f ca="1">IF(A94&gt;12*Kalkulacka!$D$7,IF(A94&lt;=12*(Kalkulacka!$D$7+Kalkulacka!$B$7),0,IF(E94&gt;0,MIN(Kalkulacka!$D$15,E94),0)),0)</f>
        <v>0</v>
      </c>
      <c r="G94" s="17">
        <f t="shared" ca="1" si="3"/>
        <v>45.838403259041165</v>
      </c>
    </row>
    <row r="95" spans="1:7" x14ac:dyDescent="0.25">
      <c r="A95">
        <f t="shared" si="2"/>
        <v>93</v>
      </c>
      <c r="B95" s="16">
        <f ca="1">IF(A95&gt;12*Kalkulacka!$D$7,IF(A95&lt;=12*(Kalkulacka!$D$7+Kalkulacka!$B$7),Kalkulacka!$D$15,IF(E95&gt;0,MIN(Kalkulacka!$D$15,E95),0)),0)</f>
        <v>16.585017953644858</v>
      </c>
      <c r="C95" s="12">
        <f ca="1">-PV(Kalkulacka!$I$4/12,$A95,0,B95)</f>
        <v>13.148266126771388</v>
      </c>
      <c r="D95" s="17">
        <f ca="1">IF(A95&gt;12*Kalkulacka!$D$7,IF(OR(A95&lt;=12*(Kalkulacka!$D$7+Kalkulacka!$B$7),G94&gt;0),IF(MOD(A95,12)=0,Kalkulacka!$D$17+Kalkulacka!$D$19+Kalkulacka!$D$20,Kalkulacka!$D$17),0),0)</f>
        <v>1</v>
      </c>
      <c r="E95" s="17">
        <f ca="1">G94*(1+Kalkulacka!$D$11/12)+D95</f>
        <v>47.010297271262566</v>
      </c>
      <c r="F95" s="17">
        <f ca="1">IF(A95&gt;12*Kalkulacka!$D$7,IF(A95&lt;=12*(Kalkulacka!$D$7+Kalkulacka!$B$7),0,IF(E95&gt;0,MIN(Kalkulacka!$D$15,E95),0)),0)</f>
        <v>0</v>
      </c>
      <c r="G95" s="17">
        <f t="shared" ca="1" si="3"/>
        <v>47.010297271262566</v>
      </c>
    </row>
    <row r="96" spans="1:7" x14ac:dyDescent="0.25">
      <c r="A96">
        <f t="shared" si="2"/>
        <v>94</v>
      </c>
      <c r="B96" s="16">
        <f ca="1">IF(A96&gt;12*Kalkulacka!$D$7,IF(A96&lt;=12*(Kalkulacka!$D$7+Kalkulacka!$B$7),Kalkulacka!$D$15,IF(E96&gt;0,MIN(Kalkulacka!$D$15,E96),0)),0)</f>
        <v>16.585017953644858</v>
      </c>
      <c r="C96" s="12">
        <f ca="1">-PV(Kalkulacka!$I$4/12,$A96,0,B96)</f>
        <v>13.115477433188422</v>
      </c>
      <c r="D96" s="17">
        <f ca="1">IF(A96&gt;12*Kalkulacka!$D$7,IF(OR(A96&lt;=12*(Kalkulacka!$D$7+Kalkulacka!$B$7),G95&gt;0),IF(MOD(A96,12)=0,Kalkulacka!$D$17+Kalkulacka!$D$19+Kalkulacka!$D$20,Kalkulacka!$D$17),0),0)</f>
        <v>1</v>
      </c>
      <c r="E96" s="17">
        <f ca="1">G95*(1+Kalkulacka!$D$11/12)+D96</f>
        <v>48.186585886029796</v>
      </c>
      <c r="F96" s="17">
        <f ca="1">IF(A96&gt;12*Kalkulacka!$D$7,IF(A96&lt;=12*(Kalkulacka!$D$7+Kalkulacka!$B$7),0,IF(E96&gt;0,MIN(Kalkulacka!$D$15,E96),0)),0)</f>
        <v>0</v>
      </c>
      <c r="G96" s="17">
        <f t="shared" ca="1" si="3"/>
        <v>48.186585886029796</v>
      </c>
    </row>
    <row r="97" spans="1:7" x14ac:dyDescent="0.25">
      <c r="A97">
        <f t="shared" si="2"/>
        <v>95</v>
      </c>
      <c r="B97" s="16">
        <f ca="1">IF(A97&gt;12*Kalkulacka!$D$7,IF(A97&lt;=12*(Kalkulacka!$D$7+Kalkulacka!$B$7),Kalkulacka!$D$15,IF(E97&gt;0,MIN(Kalkulacka!$D$15,E97),0)),0)</f>
        <v>16.585017953644858</v>
      </c>
      <c r="C97" s="12">
        <f ca="1">-PV(Kalkulacka!$I$4/12,$A97,0,B97)</f>
        <v>13.08277050692112</v>
      </c>
      <c r="D97" s="17">
        <f ca="1">IF(A97&gt;12*Kalkulacka!$D$7,IF(OR(A97&lt;=12*(Kalkulacka!$D$7+Kalkulacka!$B$7),G96&gt;0),IF(MOD(A97,12)=0,Kalkulacka!$D$17+Kalkulacka!$D$19+Kalkulacka!$D$20,Kalkulacka!$D$17),0),0)</f>
        <v>1</v>
      </c>
      <c r="E97" s="17">
        <f ca="1">G96*(1+Kalkulacka!$D$11/12)+D97</f>
        <v>49.367285583102401</v>
      </c>
      <c r="F97" s="17">
        <f ca="1">IF(A97&gt;12*Kalkulacka!$D$7,IF(A97&lt;=12*(Kalkulacka!$D$7+Kalkulacka!$B$7),0,IF(E97&gt;0,MIN(Kalkulacka!$D$15,E97),0)),0)</f>
        <v>0</v>
      </c>
      <c r="G97" s="17">
        <f t="shared" ca="1" si="3"/>
        <v>49.367285583102401</v>
      </c>
    </row>
    <row r="98" spans="1:7" x14ac:dyDescent="0.25">
      <c r="A98">
        <f t="shared" si="2"/>
        <v>96</v>
      </c>
      <c r="B98" s="16">
        <f ca="1">IF(A98&gt;12*Kalkulacka!$D$7,IF(A98&lt;=12*(Kalkulacka!$D$7+Kalkulacka!$B$7),Kalkulacka!$D$15,IF(E98&gt;0,MIN(Kalkulacka!$D$15,E98),0)),0)</f>
        <v>16.585017953644858</v>
      </c>
      <c r="C98" s="12">
        <f ca="1">-PV(Kalkulacka!$I$4/12,$A98,0,B98)</f>
        <v>13.050145144060966</v>
      </c>
      <c r="D98" s="17">
        <f ca="1">IF(A98&gt;12*Kalkulacka!$D$7,IF(OR(A98&lt;=12*(Kalkulacka!$D$7+Kalkulacka!$B$7),G97&gt;0),IF(MOD(A98,12)=0,Kalkulacka!$D$17+Kalkulacka!$D$19+Kalkulacka!$D$20,Kalkulacka!$D$17),0),0)</f>
        <v>6.6479999999999997</v>
      </c>
      <c r="E98" s="17">
        <f ca="1">G97*(1+Kalkulacka!$D$11/12)+D98</f>
        <v>56.200412904039027</v>
      </c>
      <c r="F98" s="17">
        <f ca="1">IF(A98&gt;12*Kalkulacka!$D$7,IF(A98&lt;=12*(Kalkulacka!$D$7+Kalkulacka!$B$7),0,IF(E98&gt;0,MIN(Kalkulacka!$D$15,E98),0)),0)</f>
        <v>0</v>
      </c>
      <c r="G98" s="17">
        <f t="shared" ca="1" si="3"/>
        <v>56.200412904039027</v>
      </c>
    </row>
    <row r="99" spans="1:7" x14ac:dyDescent="0.25">
      <c r="A99">
        <f t="shared" si="2"/>
        <v>97</v>
      </c>
      <c r="B99" s="16">
        <f ca="1">IF(A99&gt;12*Kalkulacka!$D$7,IF(A99&lt;=12*(Kalkulacka!$D$7+Kalkulacka!$B$7),Kalkulacka!$D$15,IF(E99&gt;0,MIN(Kalkulacka!$D$15,E99),0)),0)</f>
        <v>16.585017953644858</v>
      </c>
      <c r="C99" s="12">
        <f ca="1">-PV(Kalkulacka!$I$4/12,$A99,0,B99)</f>
        <v>13.017601141207946</v>
      </c>
      <c r="D99" s="17">
        <f ca="1">IF(A99&gt;12*Kalkulacka!$D$7,IF(OR(A99&lt;=12*(Kalkulacka!$D$7+Kalkulacka!$B$7),G98&gt;0),IF(MOD(A99,12)=0,Kalkulacka!$D$17+Kalkulacka!$D$19+Kalkulacka!$D$20,Kalkulacka!$D$17),0),0)</f>
        <v>1</v>
      </c>
      <c r="E99" s="17">
        <f ca="1">G98*(1+Kalkulacka!$D$11/12)+D99</f>
        <v>57.411164452429169</v>
      </c>
      <c r="F99" s="17">
        <f ca="1">IF(A99&gt;12*Kalkulacka!$D$7,IF(A99&lt;=12*(Kalkulacka!$D$7+Kalkulacka!$B$7),0,IF(E99&gt;0,MIN(Kalkulacka!$D$15,E99),0)),0)</f>
        <v>0</v>
      </c>
      <c r="G99" s="17">
        <f t="shared" ca="1" si="3"/>
        <v>57.411164452429169</v>
      </c>
    </row>
    <row r="100" spans="1:7" x14ac:dyDescent="0.25">
      <c r="A100">
        <f t="shared" si="2"/>
        <v>98</v>
      </c>
      <c r="B100" s="16">
        <f ca="1">IF(A100&gt;12*Kalkulacka!$D$7,IF(A100&lt;=12*(Kalkulacka!$D$7+Kalkulacka!$B$7),Kalkulacka!$D$15,IF(E100&gt;0,MIN(Kalkulacka!$D$15,E100),0)),0)</f>
        <v>16.585017953644858</v>
      </c>
      <c r="C100" s="12">
        <f ca="1">-PV(Kalkulacka!$I$4/12,$A100,0,B100)</f>
        <v>12.985138295469277</v>
      </c>
      <c r="D100" s="17">
        <f ca="1">IF(A100&gt;12*Kalkulacka!$D$7,IF(OR(A100&lt;=12*(Kalkulacka!$D$7+Kalkulacka!$B$7),G99&gt;0),IF(MOD(A100,12)=0,Kalkulacka!$D$17+Kalkulacka!$D$19+Kalkulacka!$D$20,Kalkulacka!$D$17),0),0)</f>
        <v>1</v>
      </c>
      <c r="E100" s="17">
        <f ca="1">G99*(1+Kalkulacka!$D$11/12)+D100</f>
        <v>58.626456319125772</v>
      </c>
      <c r="F100" s="17">
        <f ca="1">IF(A100&gt;12*Kalkulacka!$D$7,IF(A100&lt;=12*(Kalkulacka!$D$7+Kalkulacka!$B$7),0,IF(E100&gt;0,MIN(Kalkulacka!$D$15,E100),0)),0)</f>
        <v>0</v>
      </c>
      <c r="G100" s="17">
        <f t="shared" ca="1" si="3"/>
        <v>58.626456319125772</v>
      </c>
    </row>
    <row r="101" spans="1:7" x14ac:dyDescent="0.25">
      <c r="A101">
        <f t="shared" si="2"/>
        <v>99</v>
      </c>
      <c r="B101" s="16">
        <f ca="1">IF(A101&gt;12*Kalkulacka!$D$7,IF(A101&lt;=12*(Kalkulacka!$D$7+Kalkulacka!$B$7),Kalkulacka!$D$15,IF(E101&gt;0,MIN(Kalkulacka!$D$15,E101),0)),0)</f>
        <v>16.585017953644858</v>
      </c>
      <c r="C101" s="12">
        <f ca="1">-PV(Kalkulacka!$I$4/12,$A101,0,B101)</f>
        <v>12.952756404458132</v>
      </c>
      <c r="D101" s="17">
        <f ca="1">IF(A101&gt;12*Kalkulacka!$D$7,IF(OR(A101&lt;=12*(Kalkulacka!$D$7+Kalkulacka!$B$7),G100&gt;0),IF(MOD(A101,12)=0,Kalkulacka!$D$17+Kalkulacka!$D$19+Kalkulacka!$D$20,Kalkulacka!$D$17),0),0)</f>
        <v>1</v>
      </c>
      <c r="E101" s="17">
        <f ca="1">G100*(1+Kalkulacka!$D$11/12)+D101</f>
        <v>59.846305530322489</v>
      </c>
      <c r="F101" s="17">
        <f ca="1">IF(A101&gt;12*Kalkulacka!$D$7,IF(A101&lt;=12*(Kalkulacka!$D$7+Kalkulacka!$B$7),0,IF(E101&gt;0,MIN(Kalkulacka!$D$15,E101),0)),0)</f>
        <v>0</v>
      </c>
      <c r="G101" s="17">
        <f t="shared" ca="1" si="3"/>
        <v>59.846305530322489</v>
      </c>
    </row>
    <row r="102" spans="1:7" x14ac:dyDescent="0.25">
      <c r="A102">
        <f t="shared" si="2"/>
        <v>100</v>
      </c>
      <c r="B102" s="16">
        <f ca="1">IF(A102&gt;12*Kalkulacka!$D$7,IF(A102&lt;=12*(Kalkulacka!$D$7+Kalkulacka!$B$7),Kalkulacka!$D$15,IF(E102&gt;0,MIN(Kalkulacka!$D$15,E102),0)),0)</f>
        <v>16.585017953644858</v>
      </c>
      <c r="C102" s="12">
        <f ca="1">-PV(Kalkulacka!$I$4/12,$A102,0,B102)</f>
        <v>12.920455266292398</v>
      </c>
      <c r="D102" s="17">
        <f ca="1">IF(A102&gt;12*Kalkulacka!$D$7,IF(OR(A102&lt;=12*(Kalkulacka!$D$7+Kalkulacka!$B$7),G101&gt;0),IF(MOD(A102,12)=0,Kalkulacka!$D$17+Kalkulacka!$D$19+Kalkulacka!$D$20,Kalkulacka!$D$17),0),0)</f>
        <v>1</v>
      </c>
      <c r="E102" s="17">
        <f ca="1">G101*(1+Kalkulacka!$D$11/12)+D102</f>
        <v>61.070729176061192</v>
      </c>
      <c r="F102" s="17">
        <f ca="1">IF(A102&gt;12*Kalkulacka!$D$7,IF(A102&lt;=12*(Kalkulacka!$D$7+Kalkulacka!$B$7),0,IF(E102&gt;0,MIN(Kalkulacka!$D$15,E102),0)),0)</f>
        <v>0</v>
      </c>
      <c r="G102" s="17">
        <f t="shared" ca="1" si="3"/>
        <v>61.070729176061192</v>
      </c>
    </row>
    <row r="103" spans="1:7" x14ac:dyDescent="0.25">
      <c r="A103">
        <f t="shared" si="2"/>
        <v>101</v>
      </c>
      <c r="B103" s="16">
        <f ca="1">IF(A103&gt;12*Kalkulacka!$D$7,IF(A103&lt;=12*(Kalkulacka!$D$7+Kalkulacka!$B$7),Kalkulacka!$D$15,IF(E103&gt;0,MIN(Kalkulacka!$D$15,E103),0)),0)</f>
        <v>16.585017953644858</v>
      </c>
      <c r="C103" s="12">
        <f ca="1">-PV(Kalkulacka!$I$4/12,$A103,0,B103)</f>
        <v>12.888234679593415</v>
      </c>
      <c r="D103" s="17">
        <f ca="1">IF(A103&gt;12*Kalkulacka!$D$7,IF(OR(A103&lt;=12*(Kalkulacka!$D$7+Kalkulacka!$B$7),G102&gt;0),IF(MOD(A103,12)=0,Kalkulacka!$D$17+Kalkulacka!$D$19+Kalkulacka!$D$20,Kalkulacka!$D$17),0),0)</f>
        <v>1</v>
      </c>
      <c r="E103" s="17">
        <f ca="1">G102*(1+Kalkulacka!$D$11/12)+D103</f>
        <v>62.299744410471419</v>
      </c>
      <c r="F103" s="17">
        <f ca="1">IF(A103&gt;12*Kalkulacka!$D$7,IF(A103&lt;=12*(Kalkulacka!$D$7+Kalkulacka!$B$7),0,IF(E103&gt;0,MIN(Kalkulacka!$D$15,E103),0)),0)</f>
        <v>0</v>
      </c>
      <c r="G103" s="17">
        <f t="shared" ca="1" si="3"/>
        <v>62.299744410471419</v>
      </c>
    </row>
    <row r="104" spans="1:7" x14ac:dyDescent="0.25">
      <c r="A104">
        <f t="shared" si="2"/>
        <v>102</v>
      </c>
      <c r="B104" s="16">
        <f ca="1">IF(A104&gt;12*Kalkulacka!$D$7,IF(A104&lt;=12*(Kalkulacka!$D$7+Kalkulacka!$B$7),Kalkulacka!$D$15,IF(E104&gt;0,MIN(Kalkulacka!$D$15,E104),0)),0)</f>
        <v>16.585017953644858</v>
      </c>
      <c r="C104" s="12">
        <f ca="1">-PV(Kalkulacka!$I$4/12,$A104,0,B104)</f>
        <v>12.856094443484707</v>
      </c>
      <c r="D104" s="17">
        <f ca="1">IF(A104&gt;12*Kalkulacka!$D$7,IF(OR(A104&lt;=12*(Kalkulacka!$D$7+Kalkulacka!$B$7),G103&gt;0),IF(MOD(A104,12)=0,Kalkulacka!$D$17+Kalkulacka!$D$19+Kalkulacka!$D$20,Kalkulacka!$D$17),0),0)</f>
        <v>1</v>
      </c>
      <c r="E104" s="17">
        <f ca="1">G103*(1+Kalkulacka!$D$11/12)+D104</f>
        <v>63.533368452010684</v>
      </c>
      <c r="F104" s="17">
        <f ca="1">IF(A104&gt;12*Kalkulacka!$D$7,IF(A104&lt;=12*(Kalkulacka!$D$7+Kalkulacka!$B$7),0,IF(E104&gt;0,MIN(Kalkulacka!$D$15,E104),0)),0)</f>
        <v>0</v>
      </c>
      <c r="G104" s="17">
        <f t="shared" ca="1" si="3"/>
        <v>63.533368452010684</v>
      </c>
    </row>
    <row r="105" spans="1:7" x14ac:dyDescent="0.25">
      <c r="A105">
        <f t="shared" si="2"/>
        <v>103</v>
      </c>
      <c r="B105" s="16">
        <f ca="1">IF(A105&gt;12*Kalkulacka!$D$7,IF(A105&lt;=12*(Kalkulacka!$D$7+Kalkulacka!$B$7),Kalkulacka!$D$15,IF(E105&gt;0,MIN(Kalkulacka!$D$15,E105),0)),0)</f>
        <v>16.585017953644858</v>
      </c>
      <c r="C105" s="12">
        <f ca="1">-PV(Kalkulacka!$I$4/12,$A105,0,B105)</f>
        <v>12.82403435759073</v>
      </c>
      <c r="D105" s="17">
        <f ca="1">IF(A105&gt;12*Kalkulacka!$D$7,IF(OR(A105&lt;=12*(Kalkulacka!$D$7+Kalkulacka!$B$7),G104&gt;0),IF(MOD(A105,12)=0,Kalkulacka!$D$17+Kalkulacka!$D$19+Kalkulacka!$D$20,Kalkulacka!$D$17),0),0)</f>
        <v>1</v>
      </c>
      <c r="E105" s="17">
        <f ca="1">G104*(1+Kalkulacka!$D$11/12)+D105</f>
        <v>64.771618583705717</v>
      </c>
      <c r="F105" s="17">
        <f ca="1">IF(A105&gt;12*Kalkulacka!$D$7,IF(A105&lt;=12*(Kalkulacka!$D$7+Kalkulacka!$B$7),0,IF(E105&gt;0,MIN(Kalkulacka!$D$15,E105),0)),0)</f>
        <v>0</v>
      </c>
      <c r="G105" s="17">
        <f t="shared" ca="1" si="3"/>
        <v>64.771618583705717</v>
      </c>
    </row>
    <row r="106" spans="1:7" x14ac:dyDescent="0.25">
      <c r="A106">
        <f t="shared" si="2"/>
        <v>104</v>
      </c>
      <c r="B106" s="16">
        <f ca="1">IF(A106&gt;12*Kalkulacka!$D$7,IF(A106&lt;=12*(Kalkulacka!$D$7+Kalkulacka!$B$7),Kalkulacka!$D$15,IF(E106&gt;0,MIN(Kalkulacka!$D$15,E106),0)),0)</f>
        <v>16.585017953644858</v>
      </c>
      <c r="C106" s="12">
        <f ca="1">-PV(Kalkulacka!$I$4/12,$A106,0,B106)</f>
        <v>12.79205422203564</v>
      </c>
      <c r="D106" s="17">
        <f ca="1">IF(A106&gt;12*Kalkulacka!$D$7,IF(OR(A106&lt;=12*(Kalkulacka!$D$7+Kalkulacka!$B$7),G105&gt;0),IF(MOD(A106,12)=0,Kalkulacka!$D$17+Kalkulacka!$D$19+Kalkulacka!$D$20,Kalkulacka!$D$17),0),0)</f>
        <v>1</v>
      </c>
      <c r="E106" s="17">
        <f ca="1">G105*(1+Kalkulacka!$D$11/12)+D106</f>
        <v>66.014512153394605</v>
      </c>
      <c r="F106" s="17">
        <f ca="1">IF(A106&gt;12*Kalkulacka!$D$7,IF(A106&lt;=12*(Kalkulacka!$D$7+Kalkulacka!$B$7),0,IF(E106&gt;0,MIN(Kalkulacka!$D$15,E106),0)),0)</f>
        <v>0</v>
      </c>
      <c r="G106" s="17">
        <f t="shared" ca="1" si="3"/>
        <v>66.014512153394605</v>
      </c>
    </row>
    <row r="107" spans="1:7" x14ac:dyDescent="0.25">
      <c r="A107">
        <f t="shared" si="2"/>
        <v>105</v>
      </c>
      <c r="B107" s="16">
        <f ca="1">IF(A107&gt;12*Kalkulacka!$D$7,IF(A107&lt;=12*(Kalkulacka!$D$7+Kalkulacka!$B$7),Kalkulacka!$D$15,IF(E107&gt;0,MIN(Kalkulacka!$D$15,E107),0)),0)</f>
        <v>16.585017953644858</v>
      </c>
      <c r="C107" s="12">
        <f ca="1">-PV(Kalkulacka!$I$4/12,$A107,0,B107)</f>
        <v>12.760153837442036</v>
      </c>
      <c r="D107" s="17">
        <f ca="1">IF(A107&gt;12*Kalkulacka!$D$7,IF(OR(A107&lt;=12*(Kalkulacka!$D$7+Kalkulacka!$B$7),G106&gt;0),IF(MOD(A107,12)=0,Kalkulacka!$D$17+Kalkulacka!$D$19+Kalkulacka!$D$20,Kalkulacka!$D$17),0),0)</f>
        <v>1</v>
      </c>
      <c r="E107" s="17">
        <f ca="1">G106*(1+Kalkulacka!$D$11/12)+D107</f>
        <v>67.262066573969832</v>
      </c>
      <c r="F107" s="17">
        <f ca="1">IF(A107&gt;12*Kalkulacka!$D$7,IF(A107&lt;=12*(Kalkulacka!$D$7+Kalkulacka!$B$7),0,IF(E107&gt;0,MIN(Kalkulacka!$D$15,E107),0)),0)</f>
        <v>0</v>
      </c>
      <c r="G107" s="17">
        <f t="shared" ca="1" si="3"/>
        <v>67.262066573969832</v>
      </c>
    </row>
    <row r="108" spans="1:7" x14ac:dyDescent="0.25">
      <c r="A108">
        <f t="shared" si="2"/>
        <v>106</v>
      </c>
      <c r="B108" s="16">
        <f ca="1">IF(A108&gt;12*Kalkulacka!$D$7,IF(A108&lt;=12*(Kalkulacka!$D$7+Kalkulacka!$B$7),Kalkulacka!$D$15,IF(E108&gt;0,MIN(Kalkulacka!$D$15,E108),0)),0)</f>
        <v>16.585017953644858</v>
      </c>
      <c r="C108" s="12">
        <f ca="1">-PV(Kalkulacka!$I$4/12,$A108,0,B108)</f>
        <v>12.728333004929715</v>
      </c>
      <c r="D108" s="17">
        <f ca="1">IF(A108&gt;12*Kalkulacka!$D$7,IF(OR(A108&lt;=12*(Kalkulacka!$D$7+Kalkulacka!$B$7),G107&gt;0),IF(MOD(A108,12)=0,Kalkulacka!$D$17+Kalkulacka!$D$19+Kalkulacka!$D$20,Kalkulacka!$D$17),0),0)</f>
        <v>1</v>
      </c>
      <c r="E108" s="17">
        <f ca="1">G107*(1+Kalkulacka!$D$11/12)+D108</f>
        <v>68.514299323622211</v>
      </c>
      <c r="F108" s="17">
        <f ca="1">IF(A108&gt;12*Kalkulacka!$D$7,IF(A108&lt;=12*(Kalkulacka!$D$7+Kalkulacka!$B$7),0,IF(E108&gt;0,MIN(Kalkulacka!$D$15,E108),0)),0)</f>
        <v>0</v>
      </c>
      <c r="G108" s="17">
        <f t="shared" ca="1" si="3"/>
        <v>68.514299323622211</v>
      </c>
    </row>
    <row r="109" spans="1:7" x14ac:dyDescent="0.25">
      <c r="A109">
        <f t="shared" si="2"/>
        <v>107</v>
      </c>
      <c r="B109" s="16">
        <f ca="1">IF(A109&gt;12*Kalkulacka!$D$7,IF(A109&lt;=12*(Kalkulacka!$D$7+Kalkulacka!$B$7),Kalkulacka!$D$15,IF(E109&gt;0,MIN(Kalkulacka!$D$15,E109),0)),0)</f>
        <v>16.585017953644858</v>
      </c>
      <c r="C109" s="12">
        <f ca="1">-PV(Kalkulacka!$I$4/12,$A109,0,B109)</f>
        <v>12.696591526114428</v>
      </c>
      <c r="D109" s="17">
        <f ca="1">IF(A109&gt;12*Kalkulacka!$D$7,IF(OR(A109&lt;=12*(Kalkulacka!$D$7+Kalkulacka!$B$7),G108&gt;0),IF(MOD(A109,12)=0,Kalkulacka!$D$17+Kalkulacka!$D$19+Kalkulacka!$D$20,Kalkulacka!$D$17),0),0)</f>
        <v>1</v>
      </c>
      <c r="E109" s="17">
        <f ca="1">G108*(1+Kalkulacka!$D$11/12)+D109</f>
        <v>69.771227946085787</v>
      </c>
      <c r="F109" s="17">
        <f ca="1">IF(A109&gt;12*Kalkulacka!$D$7,IF(A109&lt;=12*(Kalkulacka!$D$7+Kalkulacka!$B$7),0,IF(E109&gt;0,MIN(Kalkulacka!$D$15,E109),0)),0)</f>
        <v>0</v>
      </c>
      <c r="G109" s="17">
        <f t="shared" ca="1" si="3"/>
        <v>69.771227946085787</v>
      </c>
    </row>
    <row r="110" spans="1:7" x14ac:dyDescent="0.25">
      <c r="A110">
        <f t="shared" si="2"/>
        <v>108</v>
      </c>
      <c r="B110" s="16">
        <f ca="1">IF(A110&gt;12*Kalkulacka!$D$7,IF(A110&lt;=12*(Kalkulacka!$D$7+Kalkulacka!$B$7),Kalkulacka!$D$15,IF(E110&gt;0,MIN(Kalkulacka!$D$15,E110),0)),0)</f>
        <v>16.585017953644858</v>
      </c>
      <c r="C110" s="12">
        <f ca="1">-PV(Kalkulacka!$I$4/12,$A110,0,B110)</f>
        <v>12.664929203106663</v>
      </c>
      <c r="D110" s="17">
        <f ca="1">IF(A110&gt;12*Kalkulacka!$D$7,IF(OR(A110&lt;=12*(Kalkulacka!$D$7+Kalkulacka!$B$7),G109&gt;0),IF(MOD(A110,12)=0,Kalkulacka!$D$17+Kalkulacka!$D$19+Kalkulacka!$D$20,Kalkulacka!$D$17),0),0)</f>
        <v>6.6479999999999997</v>
      </c>
      <c r="E110" s="17">
        <f ca="1">G109*(1+Kalkulacka!$D$11/12)+D110</f>
        <v>76.680870050883598</v>
      </c>
      <c r="F110" s="17">
        <f ca="1">IF(A110&gt;12*Kalkulacka!$D$7,IF(A110&lt;=12*(Kalkulacka!$D$7+Kalkulacka!$B$7),0,IF(E110&gt;0,MIN(Kalkulacka!$D$15,E110),0)),0)</f>
        <v>0</v>
      </c>
      <c r="G110" s="17">
        <f t="shared" ca="1" si="3"/>
        <v>76.680870050883598</v>
      </c>
    </row>
    <row r="111" spans="1:7" x14ac:dyDescent="0.25">
      <c r="A111">
        <f t="shared" si="2"/>
        <v>109</v>
      </c>
      <c r="B111" s="16">
        <f ca="1">IF(A111&gt;12*Kalkulacka!$D$7,IF(A111&lt;=12*(Kalkulacka!$D$7+Kalkulacka!$B$7),Kalkulacka!$D$15,IF(E111&gt;0,MIN(Kalkulacka!$D$15,E111),0)),0)</f>
        <v>16.585017953644858</v>
      </c>
      <c r="C111" s="12">
        <f ca="1">-PV(Kalkulacka!$I$4/12,$A111,0,B111)</f>
        <v>12.633345838510385</v>
      </c>
      <c r="D111" s="17">
        <f ca="1">IF(A111&gt;12*Kalkulacka!$D$7,IF(OR(A111&lt;=12*(Kalkulacka!$D$7+Kalkulacka!$B$7),G110&gt;0),IF(MOD(A111,12)=0,Kalkulacka!$D$17+Kalkulacka!$D$19+Kalkulacka!$D$20,Kalkulacka!$D$17),0),0)</f>
        <v>1</v>
      </c>
      <c r="E111" s="17">
        <f ca="1">G110*(1+Kalkulacka!$D$11/12)+D111</f>
        <v>77.968423313574405</v>
      </c>
      <c r="F111" s="17">
        <f ca="1">IF(A111&gt;12*Kalkulacka!$D$7,IF(A111&lt;=12*(Kalkulacka!$D$7+Kalkulacka!$B$7),0,IF(E111&gt;0,MIN(Kalkulacka!$D$15,E111),0)),0)</f>
        <v>0</v>
      </c>
      <c r="G111" s="17">
        <f t="shared" ca="1" si="3"/>
        <v>77.968423313574405</v>
      </c>
    </row>
    <row r="112" spans="1:7" x14ac:dyDescent="0.25">
      <c r="A112">
        <f t="shared" si="2"/>
        <v>110</v>
      </c>
      <c r="B112" s="16">
        <f ca="1">IF(A112&gt;12*Kalkulacka!$D$7,IF(A112&lt;=12*(Kalkulacka!$D$7+Kalkulacka!$B$7),Kalkulacka!$D$15,IF(E112&gt;0,MIN(Kalkulacka!$D$15,E112),0)),0)</f>
        <v>16.585017953644858</v>
      </c>
      <c r="C112" s="12">
        <f ca="1">-PV(Kalkulacka!$I$4/12,$A112,0,B112)</f>
        <v>12.601841235421835</v>
      </c>
      <c r="D112" s="17">
        <f ca="1">IF(A112&gt;12*Kalkulacka!$D$7,IF(OR(A112&lt;=12*(Kalkulacka!$D$7+Kalkulacka!$B$7),G111&gt;0),IF(MOD(A112,12)=0,Kalkulacka!$D$17+Kalkulacka!$D$19+Kalkulacka!$D$20,Kalkulacka!$D$17),0),0)</f>
        <v>1</v>
      </c>
      <c r="E112" s="17">
        <f ca="1">G111*(1+Kalkulacka!$D$11/12)+D112</f>
        <v>79.260804901000299</v>
      </c>
      <c r="F112" s="17">
        <f ca="1">IF(A112&gt;12*Kalkulacka!$D$7,IF(A112&lt;=12*(Kalkulacka!$D$7+Kalkulacka!$B$7),0,IF(E112&gt;0,MIN(Kalkulacka!$D$15,E112),0)),0)</f>
        <v>0</v>
      </c>
      <c r="G112" s="17">
        <f t="shared" ca="1" si="3"/>
        <v>79.260804901000299</v>
      </c>
    </row>
    <row r="113" spans="1:7" x14ac:dyDescent="0.25">
      <c r="A113">
        <f t="shared" si="2"/>
        <v>111</v>
      </c>
      <c r="B113" s="16">
        <f ca="1">IF(A113&gt;12*Kalkulacka!$D$7,IF(A113&lt;=12*(Kalkulacka!$D$7+Kalkulacka!$B$7),Kalkulacka!$D$15,IF(E113&gt;0,MIN(Kalkulacka!$D$15,E113),0)),0)</f>
        <v>16.585017953644858</v>
      </c>
      <c r="C113" s="12">
        <f ca="1">-PV(Kalkulacka!$I$4/12,$A113,0,B113)</f>
        <v>12.570415197428265</v>
      </c>
      <c r="D113" s="17">
        <f ca="1">IF(A113&gt;12*Kalkulacka!$D$7,IF(OR(A113&lt;=12*(Kalkulacka!$D$7+Kalkulacka!$B$7),G112&gt;0),IF(MOD(A113,12)=0,Kalkulacka!$D$17+Kalkulacka!$D$19+Kalkulacka!$D$20,Kalkulacka!$D$17),0),0)</f>
        <v>1</v>
      </c>
      <c r="E113" s="17">
        <f ca="1">G112*(1+Kalkulacka!$D$11/12)+D113</f>
        <v>80.558032919379045</v>
      </c>
      <c r="F113" s="17">
        <f ca="1">IF(A113&gt;12*Kalkulacka!$D$7,IF(A113&lt;=12*(Kalkulacka!$D$7+Kalkulacka!$B$7),0,IF(E113&gt;0,MIN(Kalkulacka!$D$15,E113),0)),0)</f>
        <v>0</v>
      </c>
      <c r="G113" s="17">
        <f t="shared" ca="1" si="3"/>
        <v>80.558032919379045</v>
      </c>
    </row>
    <row r="114" spans="1:7" x14ac:dyDescent="0.25">
      <c r="A114">
        <f t="shared" si="2"/>
        <v>112</v>
      </c>
      <c r="B114" s="16">
        <f ca="1">IF(A114&gt;12*Kalkulacka!$D$7,IF(A114&lt;=12*(Kalkulacka!$D$7+Kalkulacka!$B$7),Kalkulacka!$D$15,IF(E114&gt;0,MIN(Kalkulacka!$D$15,E114),0)),0)</f>
        <v>16.585017953644858</v>
      </c>
      <c r="C114" s="12">
        <f ca="1">-PV(Kalkulacka!$I$4/12,$A114,0,B114)</f>
        <v>12.539067528606743</v>
      </c>
      <c r="D114" s="17">
        <f ca="1">IF(A114&gt;12*Kalkulacka!$D$7,IF(OR(A114&lt;=12*(Kalkulacka!$D$7+Kalkulacka!$B$7),G113&gt;0),IF(MOD(A114,12)=0,Kalkulacka!$D$17+Kalkulacka!$D$19+Kalkulacka!$D$20,Kalkulacka!$D$17),0),0)</f>
        <v>1</v>
      </c>
      <c r="E114" s="17">
        <f ca="1">G113*(1+Kalkulacka!$D$11/12)+D114</f>
        <v>81.860125542826708</v>
      </c>
      <c r="F114" s="17">
        <f ca="1">IF(A114&gt;12*Kalkulacka!$D$7,IF(A114&lt;=12*(Kalkulacka!$D$7+Kalkulacka!$B$7),0,IF(E114&gt;0,MIN(Kalkulacka!$D$15,E114),0)),0)</f>
        <v>0</v>
      </c>
      <c r="G114" s="17">
        <f t="shared" ca="1" si="3"/>
        <v>81.860125542826708</v>
      </c>
    </row>
    <row r="115" spans="1:7" x14ac:dyDescent="0.25">
      <c r="A115">
        <f t="shared" si="2"/>
        <v>113</v>
      </c>
      <c r="B115" s="16">
        <f ca="1">IF(A115&gt;12*Kalkulacka!$D$7,IF(A115&lt;=12*(Kalkulacka!$D$7+Kalkulacka!$B$7),Kalkulacka!$D$15,IF(E115&gt;0,MIN(Kalkulacka!$D$15,E115),0)),0)</f>
        <v>16.585017953644858</v>
      </c>
      <c r="C115" s="12">
        <f ca="1">-PV(Kalkulacka!$I$4/12,$A115,0,B115)</f>
        <v>12.50779803352294</v>
      </c>
      <c r="D115" s="17">
        <f ca="1">IF(A115&gt;12*Kalkulacka!$D$7,IF(OR(A115&lt;=12*(Kalkulacka!$D$7+Kalkulacka!$B$7),G114&gt;0),IF(MOD(A115,12)=0,Kalkulacka!$D$17+Kalkulacka!$D$19+Kalkulacka!$D$20,Kalkulacka!$D$17),0),0)</f>
        <v>1</v>
      </c>
      <c r="E115" s="17">
        <f ca="1">G114*(1+Kalkulacka!$D$11/12)+D115</f>
        <v>83.167101013612296</v>
      </c>
      <c r="F115" s="17">
        <f ca="1">IF(A115&gt;12*Kalkulacka!$D$7,IF(A115&lt;=12*(Kalkulacka!$D$7+Kalkulacka!$B$7),0,IF(E115&gt;0,MIN(Kalkulacka!$D$15,E115),0)),0)</f>
        <v>0</v>
      </c>
      <c r="G115" s="17">
        <f t="shared" ca="1" si="3"/>
        <v>83.167101013612296</v>
      </c>
    </row>
    <row r="116" spans="1:7" x14ac:dyDescent="0.25">
      <c r="A116">
        <f t="shared" si="2"/>
        <v>114</v>
      </c>
      <c r="B116" s="16">
        <f ca="1">IF(A116&gt;12*Kalkulacka!$D$7,IF(A116&lt;=12*(Kalkulacka!$D$7+Kalkulacka!$B$7),Kalkulacka!$D$15,IF(E116&gt;0,MIN(Kalkulacka!$D$15,E116),0)),0)</f>
        <v>16.585017953644858</v>
      </c>
      <c r="C116" s="12">
        <f ca="1">-PV(Kalkulacka!$I$4/12,$A116,0,B116)</f>
        <v>12.476606517229863</v>
      </c>
      <c r="D116" s="17">
        <f ca="1">IF(A116&gt;12*Kalkulacka!$D$7,IF(OR(A116&lt;=12*(Kalkulacka!$D$7+Kalkulacka!$B$7),G115&gt;0),IF(MOD(A116,12)=0,Kalkulacka!$D$17+Kalkulacka!$D$19+Kalkulacka!$D$20,Kalkulacka!$D$17),0),0)</f>
        <v>1</v>
      </c>
      <c r="E116" s="17">
        <f ca="1">G115*(1+Kalkulacka!$D$11/12)+D116</f>
        <v>84.478977642413341</v>
      </c>
      <c r="F116" s="17">
        <f ca="1">IF(A116&gt;12*Kalkulacka!$D$7,IF(A116&lt;=12*(Kalkulacka!$D$7+Kalkulacka!$B$7),0,IF(E116&gt;0,MIN(Kalkulacka!$D$15,E116),0)),0)</f>
        <v>0</v>
      </c>
      <c r="G116" s="17">
        <f t="shared" ca="1" si="3"/>
        <v>84.478977642413341</v>
      </c>
    </row>
    <row r="117" spans="1:7" x14ac:dyDescent="0.25">
      <c r="A117">
        <f t="shared" si="2"/>
        <v>115</v>
      </c>
      <c r="B117" s="16">
        <f ca="1">IF(A117&gt;12*Kalkulacka!$D$7,IF(A117&lt;=12*(Kalkulacka!$D$7+Kalkulacka!$B$7),Kalkulacka!$D$15,IF(E117&gt;0,MIN(Kalkulacka!$D$15,E117),0)),0)</f>
        <v>16.585017953644858</v>
      </c>
      <c r="C117" s="12">
        <f ca="1">-PV(Kalkulacka!$I$4/12,$A117,0,B117)</f>
        <v>12.445492785266699</v>
      </c>
      <c r="D117" s="17">
        <f ca="1">IF(A117&gt;12*Kalkulacka!$D$7,IF(OR(A117&lt;=12*(Kalkulacka!$D$7+Kalkulacka!$B$7),G116&gt;0),IF(MOD(A117,12)=0,Kalkulacka!$D$17+Kalkulacka!$D$19+Kalkulacka!$D$20,Kalkulacka!$D$17),0),0)</f>
        <v>1</v>
      </c>
      <c r="E117" s="17">
        <f ca="1">G116*(1+Kalkulacka!$D$11/12)+D117</f>
        <v>85.795773808572378</v>
      </c>
      <c r="F117" s="17">
        <f ca="1">IF(A117&gt;12*Kalkulacka!$D$7,IF(A117&lt;=12*(Kalkulacka!$D$7+Kalkulacka!$B$7),0,IF(E117&gt;0,MIN(Kalkulacka!$D$15,E117),0)),0)</f>
        <v>0</v>
      </c>
      <c r="G117" s="17">
        <f t="shared" ca="1" si="3"/>
        <v>85.795773808572378</v>
      </c>
    </row>
    <row r="118" spans="1:7" x14ac:dyDescent="0.25">
      <c r="A118">
        <f t="shared" si="2"/>
        <v>116</v>
      </c>
      <c r="B118" s="16">
        <f ca="1">IF(A118&gt;12*Kalkulacka!$D$7,IF(A118&lt;=12*(Kalkulacka!$D$7+Kalkulacka!$B$7),Kalkulacka!$D$15,IF(E118&gt;0,MIN(Kalkulacka!$D$15,E118),0)),0)</f>
        <v>16.585017953644858</v>
      </c>
      <c r="C118" s="12">
        <f ca="1">-PV(Kalkulacka!$I$4/12,$A118,0,B118)</f>
        <v>12.414456643657555</v>
      </c>
      <c r="D118" s="17">
        <f ca="1">IF(A118&gt;12*Kalkulacka!$D$7,IF(OR(A118&lt;=12*(Kalkulacka!$D$7+Kalkulacka!$B$7),G117&gt;0),IF(MOD(A118,12)=0,Kalkulacka!$D$17+Kalkulacka!$D$19+Kalkulacka!$D$20,Kalkulacka!$D$17),0),0)</f>
        <v>1</v>
      </c>
      <c r="E118" s="17">
        <f ca="1">G117*(1+Kalkulacka!$D$11/12)+D118</f>
        <v>87.117507960354516</v>
      </c>
      <c r="F118" s="17">
        <f ca="1">IF(A118&gt;12*Kalkulacka!$D$7,IF(A118&lt;=12*(Kalkulacka!$D$7+Kalkulacka!$B$7),0,IF(E118&gt;0,MIN(Kalkulacka!$D$15,E118),0)),0)</f>
        <v>0</v>
      </c>
      <c r="G118" s="17">
        <f t="shared" ca="1" si="3"/>
        <v>87.117507960354516</v>
      </c>
    </row>
    <row r="119" spans="1:7" x14ac:dyDescent="0.25">
      <c r="A119">
        <f t="shared" si="2"/>
        <v>117</v>
      </c>
      <c r="B119" s="16">
        <f ca="1">IF(A119&gt;12*Kalkulacka!$D$7,IF(A119&lt;=12*(Kalkulacka!$D$7+Kalkulacka!$B$7),Kalkulacka!$D$15,IF(E119&gt;0,MIN(Kalkulacka!$D$15,E119),0)),0)</f>
        <v>16.585017953644858</v>
      </c>
      <c r="C119" s="12">
        <f ca="1">-PV(Kalkulacka!$I$4/12,$A119,0,B119)</f>
        <v>12.38349789891028</v>
      </c>
      <c r="D119" s="17">
        <f ca="1">IF(A119&gt;12*Kalkulacka!$D$7,IF(OR(A119&lt;=12*(Kalkulacka!$D$7+Kalkulacka!$B$7),G118&gt;0),IF(MOD(A119,12)=0,Kalkulacka!$D$17+Kalkulacka!$D$19+Kalkulacka!$D$20,Kalkulacka!$D$17),0),0)</f>
        <v>1</v>
      </c>
      <c r="E119" s="17">
        <f ca="1">G118*(1+Kalkulacka!$D$11/12)+D119</f>
        <v>88.444198615205835</v>
      </c>
      <c r="F119" s="17">
        <f ca="1">IF(A119&gt;12*Kalkulacka!$D$7,IF(A119&lt;=12*(Kalkulacka!$D$7+Kalkulacka!$B$7),0,IF(E119&gt;0,MIN(Kalkulacka!$D$15,E119),0)),0)</f>
        <v>0</v>
      </c>
      <c r="G119" s="17">
        <f t="shared" ca="1" si="3"/>
        <v>88.444198615205835</v>
      </c>
    </row>
    <row r="120" spans="1:7" x14ac:dyDescent="0.25">
      <c r="A120">
        <f t="shared" si="2"/>
        <v>118</v>
      </c>
      <c r="B120" s="16">
        <f ca="1">IF(A120&gt;12*Kalkulacka!$D$7,IF(A120&lt;=12*(Kalkulacka!$D$7+Kalkulacka!$B$7),Kalkulacka!$D$15,IF(E120&gt;0,MIN(Kalkulacka!$D$15,E120),0)),0)</f>
        <v>16.585017953644858</v>
      </c>
      <c r="C120" s="12">
        <f ca="1">-PV(Kalkulacka!$I$4/12,$A120,0,B120)</f>
        <v>12.352616358015245</v>
      </c>
      <c r="D120" s="17">
        <f ca="1">IF(A120&gt;12*Kalkulacka!$D$7,IF(OR(A120&lt;=12*(Kalkulacka!$D$7+Kalkulacka!$B$7),G119&gt;0),IF(MOD(A120,12)=0,Kalkulacka!$D$17+Kalkulacka!$D$19+Kalkulacka!$D$20,Kalkulacka!$D$17),0),0)</f>
        <v>1</v>
      </c>
      <c r="E120" s="17">
        <f ca="1">G119*(1+Kalkulacka!$D$11/12)+D120</f>
        <v>89.775864360012847</v>
      </c>
      <c r="F120" s="17">
        <f ca="1">IF(A120&gt;12*Kalkulacka!$D$7,IF(A120&lt;=12*(Kalkulacka!$D$7+Kalkulacka!$B$7),0,IF(E120&gt;0,MIN(Kalkulacka!$D$15,E120),0)),0)</f>
        <v>0</v>
      </c>
      <c r="G120" s="17">
        <f t="shared" ca="1" si="3"/>
        <v>89.775864360012847</v>
      </c>
    </row>
    <row r="121" spans="1:7" x14ac:dyDescent="0.25">
      <c r="A121">
        <f t="shared" si="2"/>
        <v>119</v>
      </c>
      <c r="B121" s="16">
        <f ca="1">IF(A121&gt;12*Kalkulacka!$D$7,IF(A121&lt;=12*(Kalkulacka!$D$7+Kalkulacka!$B$7),Kalkulacka!$D$15,IF(E121&gt;0,MIN(Kalkulacka!$D$15,E121),0)),0)</f>
        <v>16.585017953644858</v>
      </c>
      <c r="C121" s="12">
        <f ca="1">-PV(Kalkulacka!$I$4/12,$A121,0,B121)</f>
        <v>12.321811828444135</v>
      </c>
      <c r="D121" s="17">
        <f ca="1">IF(A121&gt;12*Kalkulacka!$D$7,IF(OR(A121&lt;=12*(Kalkulacka!$D$7+Kalkulacka!$B$7),G120&gt;0),IF(MOD(A121,12)=0,Kalkulacka!$D$17+Kalkulacka!$D$19+Kalkulacka!$D$20,Kalkulacka!$D$17),0),0)</f>
        <v>1</v>
      </c>
      <c r="E121" s="17">
        <f ca="1">G120*(1+Kalkulacka!$D$11/12)+D121</f>
        <v>91.112523851362894</v>
      </c>
      <c r="F121" s="17">
        <f ca="1">IF(A121&gt;12*Kalkulacka!$D$7,IF(A121&lt;=12*(Kalkulacka!$D$7+Kalkulacka!$B$7),0,IF(E121&gt;0,MIN(Kalkulacka!$D$15,E121),0)),0)</f>
        <v>0</v>
      </c>
      <c r="G121" s="17">
        <f t="shared" ca="1" si="3"/>
        <v>91.112523851362894</v>
      </c>
    </row>
    <row r="122" spans="1:7" x14ac:dyDescent="0.25">
      <c r="A122">
        <f t="shared" si="2"/>
        <v>120</v>
      </c>
      <c r="B122" s="16">
        <f ca="1">IF(A122&gt;12*Kalkulacka!$D$7,IF(A122&lt;=12*(Kalkulacka!$D$7+Kalkulacka!$B$7),Kalkulacka!$D$15,IF(E122&gt;0,MIN(Kalkulacka!$D$15,E122),0)),0)</f>
        <v>16.585017953644858</v>
      </c>
      <c r="C122" s="12">
        <f ca="1">-PV(Kalkulacka!$I$4/12,$A122,0,B122)</f>
        <v>12.291084118148763</v>
      </c>
      <c r="D122" s="17">
        <f ca="1">IF(A122&gt;12*Kalkulacka!$D$7,IF(OR(A122&lt;=12*(Kalkulacka!$D$7+Kalkulacka!$B$7),G121&gt;0),IF(MOD(A122,12)=0,Kalkulacka!$D$17+Kalkulacka!$D$19+Kalkulacka!$D$20,Kalkulacka!$D$17),0),0)</f>
        <v>6.6479999999999997</v>
      </c>
      <c r="E122" s="17">
        <f ca="1">G121*(1+Kalkulacka!$D$11/12)+D122</f>
        <v>98.102195815805487</v>
      </c>
      <c r="F122" s="17">
        <f ca="1">IF(A122&gt;12*Kalkulacka!$D$7,IF(A122&lt;=12*(Kalkulacka!$D$7+Kalkulacka!$B$7),0,IF(E122&gt;0,MIN(Kalkulacka!$D$15,E122),0)),0)</f>
        <v>0</v>
      </c>
      <c r="G122" s="17">
        <f t="shared" ca="1" si="3"/>
        <v>98.102195815805487</v>
      </c>
    </row>
    <row r="123" spans="1:7" x14ac:dyDescent="0.25">
      <c r="A123">
        <f t="shared" si="2"/>
        <v>121</v>
      </c>
      <c r="B123" s="16">
        <f ca="1">IF(A123&gt;12*Kalkulacka!$D$7,IF(A123&lt;=12*(Kalkulacka!$D$7+Kalkulacka!$B$7),Kalkulacka!$D$15,IF(E123&gt;0,MIN(Kalkulacka!$D$15,E123),0)),0)</f>
        <v>16.585017953644858</v>
      </c>
      <c r="C123" s="12">
        <f ca="1">-PV(Kalkulacka!$I$4/12,$A123,0,B123)</f>
        <v>12.260433035559863</v>
      </c>
      <c r="D123" s="17">
        <f ca="1">IF(A123&gt;12*Kalkulacka!$D$7,IF(OR(A123&lt;=12*(Kalkulacka!$D$7+Kalkulacka!$B$7),G122&gt;0),IF(MOD(A123,12)=0,Kalkulacka!$D$17+Kalkulacka!$D$19+Kalkulacka!$D$20,Kalkulacka!$D$17),0),0)</f>
        <v>1</v>
      </c>
      <c r="E123" s="17">
        <f ca="1">G122*(1+Kalkulacka!$D$11/12)+D123</f>
        <v>99.470079050114748</v>
      </c>
      <c r="F123" s="17">
        <f ca="1">IF(A123&gt;12*Kalkulacka!$D$7,IF(A123&lt;=12*(Kalkulacka!$D$7+Kalkulacka!$B$7),0,IF(E123&gt;0,MIN(Kalkulacka!$D$15,E123),0)),0)</f>
        <v>0</v>
      </c>
      <c r="G123" s="17">
        <f t="shared" ca="1" si="3"/>
        <v>99.470079050114748</v>
      </c>
    </row>
    <row r="124" spans="1:7" x14ac:dyDescent="0.25">
      <c r="A124">
        <f t="shared" si="2"/>
        <v>122</v>
      </c>
      <c r="B124" s="16">
        <f ca="1">IF(A124&gt;12*Kalkulacka!$D$7,IF(A124&lt;=12*(Kalkulacka!$D$7+Kalkulacka!$B$7),Kalkulacka!$D$15,IF(E124&gt;0,MIN(Kalkulacka!$D$15,E124),0)),0)</f>
        <v>16.585017953644858</v>
      </c>
      <c r="C124" s="12">
        <f ca="1">-PV(Kalkulacka!$I$4/12,$A124,0,B124)</f>
        <v>12.229858389585898</v>
      </c>
      <c r="D124" s="17">
        <f ca="1">IF(A124&gt;12*Kalkulacka!$D$7,IF(OR(A124&lt;=12*(Kalkulacka!$D$7+Kalkulacka!$B$7),G123&gt;0),IF(MOD(A124,12)=0,Kalkulacka!$D$17+Kalkulacka!$D$19+Kalkulacka!$D$20,Kalkulacka!$D$17),0),0)</f>
        <v>1</v>
      </c>
      <c r="E124" s="17">
        <f ca="1">G123*(1+Kalkulacka!$D$11/12)+D124</f>
        <v>100.84309184655267</v>
      </c>
      <c r="F124" s="17">
        <f ca="1">IF(A124&gt;12*Kalkulacka!$D$7,IF(A124&lt;=12*(Kalkulacka!$D$7+Kalkulacka!$B$7),0,IF(E124&gt;0,MIN(Kalkulacka!$D$15,E124),0)),0)</f>
        <v>0</v>
      </c>
      <c r="G124" s="17">
        <f t="shared" ca="1" si="3"/>
        <v>100.84309184655267</v>
      </c>
    </row>
    <row r="125" spans="1:7" x14ac:dyDescent="0.25">
      <c r="A125">
        <f t="shared" si="2"/>
        <v>123</v>
      </c>
      <c r="B125" s="16">
        <f ca="1">IF(A125&gt;12*Kalkulacka!$D$7,IF(A125&lt;=12*(Kalkulacka!$D$7+Kalkulacka!$B$7),Kalkulacka!$D$15,IF(E125&gt;0,MIN(Kalkulacka!$D$15,E125),0)),0)</f>
        <v>16.585017953644858</v>
      </c>
      <c r="C125" s="12">
        <f ca="1">-PV(Kalkulacka!$I$4/12,$A125,0,B125)</f>
        <v>12.199359989611867</v>
      </c>
      <c r="D125" s="17">
        <f ca="1">IF(A125&gt;12*Kalkulacka!$D$7,IF(OR(A125&lt;=12*(Kalkulacka!$D$7+Kalkulacka!$B$7),G124&gt;0),IF(MOD(A125,12)=0,Kalkulacka!$D$17+Kalkulacka!$D$19+Kalkulacka!$D$20,Kalkulacka!$D$17),0),0)</f>
        <v>1</v>
      </c>
      <c r="E125" s="17">
        <f ca="1">G124*(1+Kalkulacka!$D$11/12)+D125</f>
        <v>102.22125344097724</v>
      </c>
      <c r="F125" s="17">
        <f ca="1">IF(A125&gt;12*Kalkulacka!$D$7,IF(A125&lt;=12*(Kalkulacka!$D$7+Kalkulacka!$B$7),0,IF(E125&gt;0,MIN(Kalkulacka!$D$15,E125),0)),0)</f>
        <v>0</v>
      </c>
      <c r="G125" s="17">
        <f t="shared" ca="1" si="3"/>
        <v>102.22125344097724</v>
      </c>
    </row>
    <row r="126" spans="1:7" x14ac:dyDescent="0.25">
      <c r="A126">
        <f t="shared" si="2"/>
        <v>124</v>
      </c>
      <c r="B126" s="16">
        <f ca="1">IF(A126&gt;12*Kalkulacka!$D$7,IF(A126&lt;=12*(Kalkulacka!$D$7+Kalkulacka!$B$7),Kalkulacka!$D$15,IF(E126&gt;0,MIN(Kalkulacka!$D$15,E126),0)),0)</f>
        <v>16.585017953644858</v>
      </c>
      <c r="C126" s="12">
        <f ca="1">-PV(Kalkulacka!$I$4/12,$A126,0,B126)</f>
        <v>12.168937645498124</v>
      </c>
      <c r="D126" s="17">
        <f ca="1">IF(A126&gt;12*Kalkulacka!$D$7,IF(OR(A126&lt;=12*(Kalkulacka!$D$7+Kalkulacka!$B$7),G125&gt;0),IF(MOD(A126,12)=0,Kalkulacka!$D$17+Kalkulacka!$D$19+Kalkulacka!$D$20,Kalkulacka!$D$17),0),0)</f>
        <v>1</v>
      </c>
      <c r="E126" s="17">
        <f ca="1">G125*(1+Kalkulacka!$D$11/12)+D126</f>
        <v>103.60458314138089</v>
      </c>
      <c r="F126" s="17">
        <f ca="1">IF(A126&gt;12*Kalkulacka!$D$7,IF(A126&lt;=12*(Kalkulacka!$D$7+Kalkulacka!$B$7),0,IF(E126&gt;0,MIN(Kalkulacka!$D$15,E126),0)),0)</f>
        <v>0</v>
      </c>
      <c r="G126" s="17">
        <f t="shared" ca="1" si="3"/>
        <v>103.60458314138089</v>
      </c>
    </row>
    <row r="127" spans="1:7" x14ac:dyDescent="0.25">
      <c r="A127">
        <f t="shared" si="2"/>
        <v>125</v>
      </c>
      <c r="B127" s="16">
        <f ca="1">IF(A127&gt;12*Kalkulacka!$D$7,IF(A127&lt;=12*(Kalkulacka!$D$7+Kalkulacka!$B$7),Kalkulacka!$D$15,IF(E127&gt;0,MIN(Kalkulacka!$D$15,E127),0)),0)</f>
        <v>16.585017953644858</v>
      </c>
      <c r="C127" s="12">
        <f ca="1">-PV(Kalkulacka!$I$4/12,$A127,0,B127)</f>
        <v>12.138591167579175</v>
      </c>
      <c r="D127" s="17">
        <f ca="1">IF(A127&gt;12*Kalkulacka!$D$7,IF(OR(A127&lt;=12*(Kalkulacka!$D$7+Kalkulacka!$B$7),G126&gt;0),IF(MOD(A127,12)=0,Kalkulacka!$D$17+Kalkulacka!$D$19+Kalkulacka!$D$20,Kalkulacka!$D$17),0),0)</f>
        <v>1</v>
      </c>
      <c r="E127" s="17">
        <f ca="1">G126*(1+Kalkulacka!$D$11/12)+D127</f>
        <v>104.99310032816105</v>
      </c>
      <c r="F127" s="17">
        <f ca="1">IF(A127&gt;12*Kalkulacka!$D$7,IF(A127&lt;=12*(Kalkulacka!$D$7+Kalkulacka!$B$7),0,IF(E127&gt;0,MIN(Kalkulacka!$D$15,E127),0)),0)</f>
        <v>0</v>
      </c>
      <c r="G127" s="17">
        <f t="shared" ca="1" si="3"/>
        <v>104.99310032816105</v>
      </c>
    </row>
    <row r="128" spans="1:7" x14ac:dyDescent="0.25">
      <c r="A128">
        <f t="shared" si="2"/>
        <v>126</v>
      </c>
      <c r="B128" s="16">
        <f ca="1">IF(A128&gt;12*Kalkulacka!$D$7,IF(A128&lt;=12*(Kalkulacka!$D$7+Kalkulacka!$B$7),Kalkulacka!$D$15,IF(E128&gt;0,MIN(Kalkulacka!$D$15,E128),0)),0)</f>
        <v>16.585017953644858</v>
      </c>
      <c r="C128" s="12">
        <f ca="1">-PV(Kalkulacka!$I$4/12,$A128,0,B128)</f>
        <v>12.108320366662522</v>
      </c>
      <c r="D128" s="17">
        <f ca="1">IF(A128&gt;12*Kalkulacka!$D$7,IF(OR(A128&lt;=12*(Kalkulacka!$D$7+Kalkulacka!$B$7),G127&gt;0),IF(MOD(A128,12)=0,Kalkulacka!$D$17+Kalkulacka!$D$19+Kalkulacka!$D$20,Kalkulacka!$D$17),0),0)</f>
        <v>1</v>
      </c>
      <c r="E128" s="17">
        <f ca="1">G127*(1+Kalkulacka!$D$11/12)+D128</f>
        <v>106.38682445439164</v>
      </c>
      <c r="F128" s="17">
        <f ca="1">IF(A128&gt;12*Kalkulacka!$D$7,IF(A128&lt;=12*(Kalkulacka!$D$7+Kalkulacka!$B$7),0,IF(E128&gt;0,MIN(Kalkulacka!$D$15,E128),0)),0)</f>
        <v>0</v>
      </c>
      <c r="G128" s="17">
        <f t="shared" ca="1" si="3"/>
        <v>106.38682445439164</v>
      </c>
    </row>
    <row r="129" spans="1:7" x14ac:dyDescent="0.25">
      <c r="A129">
        <f t="shared" si="2"/>
        <v>127</v>
      </c>
      <c r="B129" s="16">
        <f ca="1">IF(A129&gt;12*Kalkulacka!$D$7,IF(A129&lt;=12*(Kalkulacka!$D$7+Kalkulacka!$B$7),Kalkulacka!$D$15,IF(E129&gt;0,MIN(Kalkulacka!$D$15,E129),0)),0)</f>
        <v>16.585017953644858</v>
      </c>
      <c r="C129" s="12">
        <f ca="1">-PV(Kalkulacka!$I$4/12,$A129,0,B129)</f>
        <v>12.078125054027456</v>
      </c>
      <c r="D129" s="17">
        <f ca="1">IF(A129&gt;12*Kalkulacka!$D$7,IF(OR(A129&lt;=12*(Kalkulacka!$D$7+Kalkulacka!$B$7),G128&gt;0),IF(MOD(A129,12)=0,Kalkulacka!$D$17+Kalkulacka!$D$19+Kalkulacka!$D$20,Kalkulacka!$D$17),0),0)</f>
        <v>1</v>
      </c>
      <c r="E129" s="17">
        <f ca="1">G128*(1+Kalkulacka!$D$11/12)+D129</f>
        <v>107.78577504609561</v>
      </c>
      <c r="F129" s="17">
        <f ca="1">IF(A129&gt;12*Kalkulacka!$D$7,IF(A129&lt;=12*(Kalkulacka!$D$7+Kalkulacka!$B$7),0,IF(E129&gt;0,MIN(Kalkulacka!$D$15,E129),0)),0)</f>
        <v>0</v>
      </c>
      <c r="G129" s="17">
        <f t="shared" ca="1" si="3"/>
        <v>107.78577504609561</v>
      </c>
    </row>
    <row r="130" spans="1:7" x14ac:dyDescent="0.25">
      <c r="A130">
        <f t="shared" si="2"/>
        <v>128</v>
      </c>
      <c r="B130" s="16">
        <f ca="1">IF(A130&gt;12*Kalkulacka!$D$7,IF(A130&lt;=12*(Kalkulacka!$D$7+Kalkulacka!$B$7),Kalkulacka!$D$15,IF(E130&gt;0,MIN(Kalkulacka!$D$15,E130),0)),0)</f>
        <v>16.585017953644858</v>
      </c>
      <c r="C130" s="12">
        <f ca="1">-PV(Kalkulacka!$I$4/12,$A130,0,B130)</f>
        <v>12.048005041423894</v>
      </c>
      <c r="D130" s="17">
        <f ca="1">IF(A130&gt;12*Kalkulacka!$D$7,IF(OR(A130&lt;=12*(Kalkulacka!$D$7+Kalkulacka!$B$7),G129&gt;0),IF(MOD(A130,12)=0,Kalkulacka!$D$17+Kalkulacka!$D$19+Kalkulacka!$D$20,Kalkulacka!$D$17),0),0)</f>
        <v>1</v>
      </c>
      <c r="E130" s="17">
        <f ca="1">G129*(1+Kalkulacka!$D$11/12)+D130</f>
        <v>109.18997170251846</v>
      </c>
      <c r="F130" s="17">
        <f ca="1">IF(A130&gt;12*Kalkulacka!$D$7,IF(A130&lt;=12*(Kalkulacka!$D$7+Kalkulacka!$B$7),0,IF(E130&gt;0,MIN(Kalkulacka!$D$15,E130),0)),0)</f>
        <v>0</v>
      </c>
      <c r="G130" s="17">
        <f t="shared" ca="1" si="3"/>
        <v>109.18997170251846</v>
      </c>
    </row>
    <row r="131" spans="1:7" x14ac:dyDescent="0.25">
      <c r="A131">
        <f t="shared" si="2"/>
        <v>129</v>
      </c>
      <c r="B131" s="16">
        <f ca="1">IF(A131&gt;12*Kalkulacka!$D$7,IF(A131&lt;=12*(Kalkulacka!$D$7+Kalkulacka!$B$7),Kalkulacka!$D$15,IF(E131&gt;0,MIN(Kalkulacka!$D$15,E131),0)),0)</f>
        <v>16.585017953644858</v>
      </c>
      <c r="C131" s="12">
        <f ca="1">-PV(Kalkulacka!$I$4/12,$A131,0,B131)</f>
        <v>12.017960141071216</v>
      </c>
      <c r="D131" s="17">
        <f ca="1">IF(A131&gt;12*Kalkulacka!$D$7,IF(OR(A131&lt;=12*(Kalkulacka!$D$7+Kalkulacka!$B$7),G130&gt;0),IF(MOD(A131,12)=0,Kalkulacka!$D$17+Kalkulacka!$D$19+Kalkulacka!$D$20,Kalkulacka!$D$17),0),0)</f>
        <v>1</v>
      </c>
      <c r="E131" s="17">
        <f ca="1">G130*(1+Kalkulacka!$D$11/12)+D131</f>
        <v>110.5994340964029</v>
      </c>
      <c r="F131" s="17">
        <f ca="1">IF(A131&gt;12*Kalkulacka!$D$7,IF(A131&lt;=12*(Kalkulacka!$D$7+Kalkulacka!$B$7),0,IF(E131&gt;0,MIN(Kalkulacka!$D$15,E131),0)),0)</f>
        <v>0</v>
      </c>
      <c r="G131" s="17">
        <f t="shared" ca="1" si="3"/>
        <v>110.5994340964029</v>
      </c>
    </row>
    <row r="132" spans="1:7" x14ac:dyDescent="0.25">
      <c r="A132">
        <f t="shared" ref="A132:A195" si="4">A131+1</f>
        <v>130</v>
      </c>
      <c r="B132" s="16">
        <f ca="1">IF(A132&gt;12*Kalkulacka!$D$7,IF(A132&lt;=12*(Kalkulacka!$D$7+Kalkulacka!$B$7),Kalkulacka!$D$15,IF(E132&gt;0,MIN(Kalkulacka!$D$15,E132),0)),0)</f>
        <v>16.585017953644858</v>
      </c>
      <c r="C132" s="12">
        <f ca="1">-PV(Kalkulacka!$I$4/12,$A132,0,B132)</f>
        <v>11.987990165657074</v>
      </c>
      <c r="D132" s="17">
        <f ca="1">IF(A132&gt;12*Kalkulacka!$D$7,IF(OR(A132&lt;=12*(Kalkulacka!$D$7+Kalkulacka!$B$7),G131&gt;0),IF(MOD(A132,12)=0,Kalkulacka!$D$17+Kalkulacka!$D$19+Kalkulacka!$D$20,Kalkulacka!$D$17),0),0)</f>
        <v>1</v>
      </c>
      <c r="E132" s="17">
        <f ca="1">G131*(1+Kalkulacka!$D$11/12)+D132</f>
        <v>112.0141819742644</v>
      </c>
      <c r="F132" s="17">
        <f ca="1">IF(A132&gt;12*Kalkulacka!$D$7,IF(A132&lt;=12*(Kalkulacka!$D$7+Kalkulacka!$B$7),0,IF(E132&gt;0,MIN(Kalkulacka!$D$15,E132),0)),0)</f>
        <v>0</v>
      </c>
      <c r="G132" s="17">
        <f t="shared" ref="G132:G195" ca="1" si="5">E132-F132</f>
        <v>112.0141819742644</v>
      </c>
    </row>
    <row r="133" spans="1:7" x14ac:dyDescent="0.25">
      <c r="A133">
        <f t="shared" si="4"/>
        <v>131</v>
      </c>
      <c r="B133" s="16">
        <f ca="1">IF(A133&gt;12*Kalkulacka!$D$7,IF(A133&lt;=12*(Kalkulacka!$D$7+Kalkulacka!$B$7),Kalkulacka!$D$15,IF(E133&gt;0,MIN(Kalkulacka!$D$15,E133),0)),0)</f>
        <v>16.585017953644858</v>
      </c>
      <c r="C133" s="12">
        <f ca="1">-PV(Kalkulacka!$I$4/12,$A133,0,B133)</f>
        <v>11.958094928336235</v>
      </c>
      <c r="D133" s="17">
        <f ca="1">IF(A133&gt;12*Kalkulacka!$D$7,IF(OR(A133&lt;=12*(Kalkulacka!$D$7+Kalkulacka!$B$7),G132&gt;0),IF(MOD(A133,12)=0,Kalkulacka!$D$17+Kalkulacka!$D$19+Kalkulacka!$D$20,Kalkulacka!$D$17),0),0)</f>
        <v>1</v>
      </c>
      <c r="E133" s="17">
        <f ca="1">G132*(1+Kalkulacka!$D$11/12)+D133</f>
        <v>113.43423515666788</v>
      </c>
      <c r="F133" s="17">
        <f ca="1">IF(A133&gt;12*Kalkulacka!$D$7,IF(A133&lt;=12*(Kalkulacka!$D$7+Kalkulacka!$B$7),0,IF(E133&gt;0,MIN(Kalkulacka!$D$15,E133),0)),0)</f>
        <v>0</v>
      </c>
      <c r="G133" s="17">
        <f t="shared" ca="1" si="5"/>
        <v>113.43423515666788</v>
      </c>
    </row>
    <row r="134" spans="1:7" x14ac:dyDescent="0.25">
      <c r="A134">
        <f t="shared" si="4"/>
        <v>132</v>
      </c>
      <c r="B134" s="16">
        <f ca="1">IF(A134&gt;12*Kalkulacka!$D$7,IF(A134&lt;=12*(Kalkulacka!$D$7+Kalkulacka!$B$7),Kalkulacka!$D$15,IF(E134&gt;0,MIN(Kalkulacka!$D$15,E134),0)),0)</f>
        <v>16.585017953644858</v>
      </c>
      <c r="C134" s="12">
        <f ca="1">-PV(Kalkulacka!$I$4/12,$A134,0,B134)</f>
        <v>11.928274242729412</v>
      </c>
      <c r="D134" s="17">
        <f ca="1">IF(A134&gt;12*Kalkulacka!$D$7,IF(OR(A134&lt;=12*(Kalkulacka!$D$7+Kalkulacka!$B$7),G133&gt;0),IF(MOD(A134,12)=0,Kalkulacka!$D$17+Kalkulacka!$D$19+Kalkulacka!$D$20,Kalkulacka!$D$17),0),0)</f>
        <v>6.6479999999999997</v>
      </c>
      <c r="E134" s="17">
        <f ca="1">G133*(1+Kalkulacka!$D$11/12)+D134</f>
        <v>120.50761353850537</v>
      </c>
      <c r="F134" s="17">
        <f ca="1">IF(A134&gt;12*Kalkulacka!$D$7,IF(A134&lt;=12*(Kalkulacka!$D$7+Kalkulacka!$B$7),0,IF(E134&gt;0,MIN(Kalkulacka!$D$15,E134),0)),0)</f>
        <v>0</v>
      </c>
      <c r="G134" s="17">
        <f t="shared" ca="1" si="5"/>
        <v>120.50761353850537</v>
      </c>
    </row>
    <row r="135" spans="1:7" x14ac:dyDescent="0.25">
      <c r="A135">
        <f t="shared" si="4"/>
        <v>133</v>
      </c>
      <c r="B135" s="16">
        <f ca="1">IF(A135&gt;12*Kalkulacka!$D$7,IF(A135&lt;=12*(Kalkulacka!$D$7+Kalkulacka!$B$7),Kalkulacka!$D$15,IF(E135&gt;0,MIN(Kalkulacka!$D$15,E135),0)),0)</f>
        <v>16.585017953644858</v>
      </c>
      <c r="C135" s="12">
        <f ca="1">-PV(Kalkulacka!$I$4/12,$A135,0,B135)</f>
        <v>11.898527922922106</v>
      </c>
      <c r="D135" s="17">
        <f ca="1">IF(A135&gt;12*Kalkulacka!$D$7,IF(OR(A135&lt;=12*(Kalkulacka!$D$7+Kalkulacka!$B$7),G134&gt;0),IF(MOD(A135,12)=0,Kalkulacka!$D$17+Kalkulacka!$D$19+Kalkulacka!$D$20,Kalkulacka!$D$17),0),0)</f>
        <v>1</v>
      </c>
      <c r="E135" s="17">
        <f ca="1">G134*(1+Kalkulacka!$D$11/12)+D135</f>
        <v>121.95951708927475</v>
      </c>
      <c r="F135" s="17">
        <f ca="1">IF(A135&gt;12*Kalkulacka!$D$7,IF(A135&lt;=12*(Kalkulacka!$D$7+Kalkulacka!$B$7),0,IF(E135&gt;0,MIN(Kalkulacka!$D$15,E135),0)),0)</f>
        <v>0</v>
      </c>
      <c r="G135" s="17">
        <f t="shared" ca="1" si="5"/>
        <v>121.95951708927475</v>
      </c>
    </row>
    <row r="136" spans="1:7" x14ac:dyDescent="0.25">
      <c r="A136">
        <f t="shared" si="4"/>
        <v>134</v>
      </c>
      <c r="B136" s="16">
        <f ca="1">IF(A136&gt;12*Kalkulacka!$D$7,IF(A136&lt;=12*(Kalkulacka!$D$7+Kalkulacka!$B$7),Kalkulacka!$D$15,IF(E136&gt;0,MIN(Kalkulacka!$D$15,E136),0)),0)</f>
        <v>16.585017953644858</v>
      </c>
      <c r="C136" s="12">
        <f ca="1">-PV(Kalkulacka!$I$4/12,$A136,0,B136)</f>
        <v>11.86885578346345</v>
      </c>
      <c r="D136" s="17">
        <f ca="1">IF(A136&gt;12*Kalkulacka!$D$7,IF(OR(A136&lt;=12*(Kalkulacka!$D$7+Kalkulacka!$B$7),G135&gt;0),IF(MOD(A136,12)=0,Kalkulacka!$D$17+Kalkulacka!$D$19+Kalkulacka!$D$20,Kalkulacka!$D$17),0),0)</f>
        <v>1</v>
      </c>
      <c r="E136" s="17">
        <f ca="1">G135*(1+Kalkulacka!$D$11/12)+D136</f>
        <v>123.41686527835952</v>
      </c>
      <c r="F136" s="17">
        <f ca="1">IF(A136&gt;12*Kalkulacka!$D$7,IF(A136&lt;=12*(Kalkulacka!$D$7+Kalkulacka!$B$7),0,IF(E136&gt;0,MIN(Kalkulacka!$D$15,E136),0)),0)</f>
        <v>0</v>
      </c>
      <c r="G136" s="17">
        <f t="shared" ca="1" si="5"/>
        <v>123.41686527835952</v>
      </c>
    </row>
    <row r="137" spans="1:7" x14ac:dyDescent="0.25">
      <c r="A137">
        <f t="shared" si="4"/>
        <v>135</v>
      </c>
      <c r="B137" s="16">
        <f ca="1">IF(A137&gt;12*Kalkulacka!$D$7,IF(A137&lt;=12*(Kalkulacka!$D$7+Kalkulacka!$B$7),Kalkulacka!$D$15,IF(E137&gt;0,MIN(Kalkulacka!$D$15,E137),0)),0)</f>
        <v>16.585017953644858</v>
      </c>
      <c r="C137" s="12">
        <f ca="1">-PV(Kalkulacka!$I$4/12,$A137,0,B137)</f>
        <v>11.839257639365037</v>
      </c>
      <c r="D137" s="17">
        <f ca="1">IF(A137&gt;12*Kalkulacka!$D$7,IF(OR(A137&lt;=12*(Kalkulacka!$D$7+Kalkulacka!$B$7),G136&gt;0),IF(MOD(A137,12)=0,Kalkulacka!$D$17+Kalkulacka!$D$19+Kalkulacka!$D$20,Kalkulacka!$D$17),0),0)</f>
        <v>1</v>
      </c>
      <c r="E137" s="17">
        <f ca="1">G136*(1+Kalkulacka!$D$11/12)+D137</f>
        <v>124.87967852315336</v>
      </c>
      <c r="F137" s="17">
        <f ca="1">IF(A137&gt;12*Kalkulacka!$D$7,IF(A137&lt;=12*(Kalkulacka!$D$7+Kalkulacka!$B$7),0,IF(E137&gt;0,MIN(Kalkulacka!$D$15,E137),0)),0)</f>
        <v>0</v>
      </c>
      <c r="G137" s="17">
        <f t="shared" ca="1" si="5"/>
        <v>124.87967852315336</v>
      </c>
    </row>
    <row r="138" spans="1:7" x14ac:dyDescent="0.25">
      <c r="A138">
        <f t="shared" si="4"/>
        <v>136</v>
      </c>
      <c r="B138" s="16">
        <f ca="1">IF(A138&gt;12*Kalkulacka!$D$7,IF(A138&lt;=12*(Kalkulacka!$D$7+Kalkulacka!$B$7),Kalkulacka!$D$15,IF(E138&gt;0,MIN(Kalkulacka!$D$15,E138),0)),0)</f>
        <v>16.585017953644858</v>
      </c>
      <c r="C138" s="12">
        <f ca="1">-PV(Kalkulacka!$I$4/12,$A138,0,B138)</f>
        <v>11.809733306099787</v>
      </c>
      <c r="D138" s="17">
        <f ca="1">IF(A138&gt;12*Kalkulacka!$D$7,IF(OR(A138&lt;=12*(Kalkulacka!$D$7+Kalkulacka!$B$7),G137&gt;0),IF(MOD(A138,12)=0,Kalkulacka!$D$17+Kalkulacka!$D$19+Kalkulacka!$D$20,Kalkulacka!$D$17),0),0)</f>
        <v>1</v>
      </c>
      <c r="E138" s="17">
        <f ca="1">G137*(1+Kalkulacka!$D$11/12)+D138</f>
        <v>126.34797731761518</v>
      </c>
      <c r="F138" s="17">
        <f ca="1">IF(A138&gt;12*Kalkulacka!$D$7,IF(A138&lt;=12*(Kalkulacka!$D$7+Kalkulacka!$B$7),0,IF(E138&gt;0,MIN(Kalkulacka!$D$15,E138),0)),0)</f>
        <v>0</v>
      </c>
      <c r="G138" s="17">
        <f t="shared" ca="1" si="5"/>
        <v>126.34797731761518</v>
      </c>
    </row>
    <row r="139" spans="1:7" x14ac:dyDescent="0.25">
      <c r="A139">
        <f t="shared" si="4"/>
        <v>137</v>
      </c>
      <c r="B139" s="16">
        <f ca="1">IF(A139&gt;12*Kalkulacka!$D$7,IF(A139&lt;=12*(Kalkulacka!$D$7+Kalkulacka!$B$7),Kalkulacka!$D$15,IF(E139&gt;0,MIN(Kalkulacka!$D$15,E139),0)),0)</f>
        <v>16.585017953644858</v>
      </c>
      <c r="C139" s="12">
        <f ca="1">-PV(Kalkulacka!$I$4/12,$A139,0,B139)</f>
        <v>11.780282599600786</v>
      </c>
      <c r="D139" s="17">
        <f ca="1">IF(A139&gt;12*Kalkulacka!$D$7,IF(OR(A139&lt;=12*(Kalkulacka!$D$7+Kalkulacka!$B$7),G138&gt;0),IF(MOD(A139,12)=0,Kalkulacka!$D$17+Kalkulacka!$D$19+Kalkulacka!$D$20,Kalkulacka!$D$17),0),0)</f>
        <v>1</v>
      </c>
      <c r="E139" s="17">
        <f ca="1">G138*(1+Kalkulacka!$D$11/12)+D139</f>
        <v>127.82178223255622</v>
      </c>
      <c r="F139" s="17">
        <f ca="1">IF(A139&gt;12*Kalkulacka!$D$7,IF(A139&lt;=12*(Kalkulacka!$D$7+Kalkulacka!$B$7),0,IF(E139&gt;0,MIN(Kalkulacka!$D$15,E139),0)),0)</f>
        <v>0</v>
      </c>
      <c r="G139" s="17">
        <f t="shared" ca="1" si="5"/>
        <v>127.82178223255622</v>
      </c>
    </row>
    <row r="140" spans="1:7" x14ac:dyDescent="0.25">
      <c r="A140">
        <f t="shared" si="4"/>
        <v>138</v>
      </c>
      <c r="B140" s="16">
        <f ca="1">IF(A140&gt;12*Kalkulacka!$D$7,IF(A140&lt;=12*(Kalkulacka!$D$7+Kalkulacka!$B$7),Kalkulacka!$D$15,IF(E140&gt;0,MIN(Kalkulacka!$D$15,E140),0)),0)</f>
        <v>16.585017953644858</v>
      </c>
      <c r="C140" s="12">
        <f ca="1">-PV(Kalkulacka!$I$4/12,$A140,0,B140)</f>
        <v>11.750905336260136</v>
      </c>
      <c r="D140" s="17">
        <f ca="1">IF(A140&gt;12*Kalkulacka!$D$7,IF(OR(A140&lt;=12*(Kalkulacka!$D$7+Kalkulacka!$B$7),G139&gt;0),IF(MOD(A140,12)=0,Kalkulacka!$D$17+Kalkulacka!$D$19+Kalkulacka!$D$20,Kalkulacka!$D$17),0),0)</f>
        <v>1</v>
      </c>
      <c r="E140" s="17">
        <f ca="1">G139*(1+Kalkulacka!$D$11/12)+D140</f>
        <v>129.30111391592828</v>
      </c>
      <c r="F140" s="17">
        <f ca="1">IF(A140&gt;12*Kalkulacka!$D$7,IF(A140&lt;=12*(Kalkulacka!$D$7+Kalkulacka!$B$7),0,IF(E140&gt;0,MIN(Kalkulacka!$D$15,E140),0)),0)</f>
        <v>0</v>
      </c>
      <c r="G140" s="17">
        <f t="shared" ca="1" si="5"/>
        <v>129.30111391592828</v>
      </c>
    </row>
    <row r="141" spans="1:7" x14ac:dyDescent="0.25">
      <c r="A141">
        <f t="shared" si="4"/>
        <v>139</v>
      </c>
      <c r="B141" s="16">
        <f ca="1">IF(A141&gt;12*Kalkulacka!$D$7,IF(A141&lt;=12*(Kalkulacka!$D$7+Kalkulacka!$B$7),Kalkulacka!$D$15,IF(E141&gt;0,MIN(Kalkulacka!$D$15,E141),0)),0)</f>
        <v>16.585017953644858</v>
      </c>
      <c r="C141" s="12">
        <f ca="1">-PV(Kalkulacka!$I$4/12,$A141,0,B141)</f>
        <v>11.72160133292782</v>
      </c>
      <c r="D141" s="17">
        <f ca="1">IF(A141&gt;12*Kalkulacka!$D$7,IF(OR(A141&lt;=12*(Kalkulacka!$D$7+Kalkulacka!$B$7),G140&gt;0),IF(MOD(A141,12)=0,Kalkulacka!$D$17+Kalkulacka!$D$19+Kalkulacka!$D$20,Kalkulacka!$D$17),0),0)</f>
        <v>1</v>
      </c>
      <c r="E141" s="17">
        <f ca="1">G140*(1+Kalkulacka!$D$11/12)+D141</f>
        <v>130.78599309311301</v>
      </c>
      <c r="F141" s="17">
        <f ca="1">IF(A141&gt;12*Kalkulacka!$D$7,IF(A141&lt;=12*(Kalkulacka!$D$7+Kalkulacka!$B$7),0,IF(E141&gt;0,MIN(Kalkulacka!$D$15,E141),0)),0)</f>
        <v>0</v>
      </c>
      <c r="G141" s="17">
        <f t="shared" ca="1" si="5"/>
        <v>130.78599309311301</v>
      </c>
    </row>
    <row r="142" spans="1:7" x14ac:dyDescent="0.25">
      <c r="A142">
        <f t="shared" si="4"/>
        <v>140</v>
      </c>
      <c r="B142" s="16">
        <f ca="1">IF(A142&gt;12*Kalkulacka!$D$7,IF(A142&lt;=12*(Kalkulacka!$D$7+Kalkulacka!$B$7),Kalkulacka!$D$15,IF(E142&gt;0,MIN(Kalkulacka!$D$15,E142),0)),0)</f>
        <v>16.585017953644858</v>
      </c>
      <c r="C142" s="12">
        <f ca="1">-PV(Kalkulacka!$I$4/12,$A142,0,B142)</f>
        <v>11.692370406910541</v>
      </c>
      <c r="D142" s="17">
        <f ca="1">IF(A142&gt;12*Kalkulacka!$D$7,IF(OR(A142&lt;=12*(Kalkulacka!$D$7+Kalkulacka!$B$7),G141&gt;0),IF(MOD(A142,12)=0,Kalkulacka!$D$17+Kalkulacka!$D$19+Kalkulacka!$D$20,Kalkulacka!$D$17),0),0)</f>
        <v>1</v>
      </c>
      <c r="E142" s="17">
        <f ca="1">G141*(1+Kalkulacka!$D$11/12)+D142</f>
        <v>132.27644056721218</v>
      </c>
      <c r="F142" s="17">
        <f ca="1">IF(A142&gt;12*Kalkulacka!$D$7,IF(A142&lt;=12*(Kalkulacka!$D$7+Kalkulacka!$B$7),0,IF(E142&gt;0,MIN(Kalkulacka!$D$15,E142),0)),0)</f>
        <v>0</v>
      </c>
      <c r="G142" s="17">
        <f t="shared" ca="1" si="5"/>
        <v>132.27644056721218</v>
      </c>
    </row>
    <row r="143" spans="1:7" x14ac:dyDescent="0.25">
      <c r="A143">
        <f t="shared" si="4"/>
        <v>141</v>
      </c>
      <c r="B143" s="16">
        <f ca="1">IF(A143&gt;12*Kalkulacka!$D$7,IF(A143&lt;=12*(Kalkulacka!$D$7+Kalkulacka!$B$7),Kalkulacka!$D$15,IF(E143&gt;0,MIN(Kalkulacka!$D$15,E143),0)),0)</f>
        <v>16.585017953644858</v>
      </c>
      <c r="C143" s="12">
        <f ca="1">-PV(Kalkulacka!$I$4/12,$A143,0,B143)</f>
        <v>11.663212375970614</v>
      </c>
      <c r="D143" s="17">
        <f ca="1">IF(A143&gt;12*Kalkulacka!$D$7,IF(OR(A143&lt;=12*(Kalkulacka!$D$7+Kalkulacka!$B$7),G142&gt;0),IF(MOD(A143,12)=0,Kalkulacka!$D$17+Kalkulacka!$D$19+Kalkulacka!$D$20,Kalkulacka!$D$17),0),0)</f>
        <v>1</v>
      </c>
      <c r="E143" s="17">
        <f ca="1">G142*(1+Kalkulacka!$D$11/12)+D143</f>
        <v>133.77247721933921</v>
      </c>
      <c r="F143" s="17">
        <f ca="1">IF(A143&gt;12*Kalkulacka!$D$7,IF(A143&lt;=12*(Kalkulacka!$D$7+Kalkulacka!$B$7),0,IF(E143&gt;0,MIN(Kalkulacka!$D$15,E143),0)),0)</f>
        <v>0</v>
      </c>
      <c r="G143" s="17">
        <f t="shared" ca="1" si="5"/>
        <v>133.77247721933921</v>
      </c>
    </row>
    <row r="144" spans="1:7" x14ac:dyDescent="0.25">
      <c r="A144">
        <f t="shared" si="4"/>
        <v>142</v>
      </c>
      <c r="B144" s="16">
        <f ca="1">IF(A144&gt;12*Kalkulacka!$D$7,IF(A144&lt;=12*(Kalkulacka!$D$7+Kalkulacka!$B$7),Kalkulacka!$D$15,IF(E144&gt;0,MIN(Kalkulacka!$D$15,E144),0)),0)</f>
        <v>16.585017953644858</v>
      </c>
      <c r="C144" s="12">
        <f ca="1">-PV(Kalkulacka!$I$4/12,$A144,0,B144)</f>
        <v>11.634127058324806</v>
      </c>
      <c r="D144" s="17">
        <f ca="1">IF(A144&gt;12*Kalkulacka!$D$7,IF(OR(A144&lt;=12*(Kalkulacka!$D$7+Kalkulacka!$B$7),G143&gt;0),IF(MOD(A144,12)=0,Kalkulacka!$D$17+Kalkulacka!$D$19+Kalkulacka!$D$20,Kalkulacka!$D$17),0),0)</f>
        <v>1</v>
      </c>
      <c r="E144" s="17">
        <f ca="1">G143*(1+Kalkulacka!$D$11/12)+D144</f>
        <v>135.27412400891171</v>
      </c>
      <c r="F144" s="17">
        <f ca="1">IF(A144&gt;12*Kalkulacka!$D$7,IF(A144&lt;=12*(Kalkulacka!$D$7+Kalkulacka!$B$7),0,IF(E144&gt;0,MIN(Kalkulacka!$D$15,E144),0)),0)</f>
        <v>0</v>
      </c>
      <c r="G144" s="17">
        <f t="shared" ca="1" si="5"/>
        <v>135.27412400891171</v>
      </c>
    </row>
    <row r="145" spans="1:7" x14ac:dyDescent="0.25">
      <c r="A145">
        <f t="shared" si="4"/>
        <v>143</v>
      </c>
      <c r="B145" s="16">
        <f ca="1">IF(A145&gt;12*Kalkulacka!$D$7,IF(A145&lt;=12*(Kalkulacka!$D$7+Kalkulacka!$B$7),Kalkulacka!$D$15,IF(E145&gt;0,MIN(Kalkulacka!$D$15,E145),0)),0)</f>
        <v>16.585017953644858</v>
      </c>
      <c r="C145" s="12">
        <f ca="1">-PV(Kalkulacka!$I$4/12,$A145,0,B145)</f>
        <v>11.605114272643199</v>
      </c>
      <c r="D145" s="17">
        <f ca="1">IF(A145&gt;12*Kalkulacka!$D$7,IF(OR(A145&lt;=12*(Kalkulacka!$D$7+Kalkulacka!$B$7),G144&gt;0),IF(MOD(A145,12)=0,Kalkulacka!$D$17+Kalkulacka!$D$19+Kalkulacka!$D$20,Kalkulacka!$D$17),0),0)</f>
        <v>1</v>
      </c>
      <c r="E145" s="17">
        <f ca="1">G144*(1+Kalkulacka!$D$11/12)+D145</f>
        <v>136.78140197394512</v>
      </c>
      <c r="F145" s="17">
        <f ca="1">IF(A145&gt;12*Kalkulacka!$D$7,IF(A145&lt;=12*(Kalkulacka!$D$7+Kalkulacka!$B$7),0,IF(E145&gt;0,MIN(Kalkulacka!$D$15,E145),0)),0)</f>
        <v>0</v>
      </c>
      <c r="G145" s="17">
        <f t="shared" ca="1" si="5"/>
        <v>136.78140197394512</v>
      </c>
    </row>
    <row r="146" spans="1:7" x14ac:dyDescent="0.25">
      <c r="A146">
        <f t="shared" si="4"/>
        <v>144</v>
      </c>
      <c r="B146" s="16">
        <f ca="1">IF(A146&gt;12*Kalkulacka!$D$7,IF(A146&lt;=12*(Kalkulacka!$D$7+Kalkulacka!$B$7),Kalkulacka!$D$15,IF(E146&gt;0,MIN(Kalkulacka!$D$15,E146),0)),0)</f>
        <v>16.585017953644858</v>
      </c>
      <c r="C146" s="12">
        <f ca="1">-PV(Kalkulacka!$I$4/12,$A146,0,B146)</f>
        <v>11.576173838048076</v>
      </c>
      <c r="D146" s="17">
        <f ca="1">IF(A146&gt;12*Kalkulacka!$D$7,IF(OR(A146&lt;=12*(Kalkulacka!$D$7+Kalkulacka!$B$7),G145&gt;0),IF(MOD(A146,12)=0,Kalkulacka!$D$17+Kalkulacka!$D$19+Kalkulacka!$D$20,Kalkulacka!$D$17),0),0)</f>
        <v>6.6479999999999997</v>
      </c>
      <c r="E146" s="17">
        <f ca="1">G145*(1+Kalkulacka!$D$11/12)+D146</f>
        <v>143.94233223134739</v>
      </c>
      <c r="F146" s="17">
        <f ca="1">IF(A146&gt;12*Kalkulacka!$D$7,IF(A146&lt;=12*(Kalkulacka!$D$7+Kalkulacka!$B$7),0,IF(E146&gt;0,MIN(Kalkulacka!$D$15,E146),0)),0)</f>
        <v>0</v>
      </c>
      <c r="G146" s="17">
        <f t="shared" ca="1" si="5"/>
        <v>143.94233223134739</v>
      </c>
    </row>
    <row r="147" spans="1:7" x14ac:dyDescent="0.25">
      <c r="A147">
        <f t="shared" si="4"/>
        <v>145</v>
      </c>
      <c r="B147" s="16">
        <f ca="1">IF(A147&gt;12*Kalkulacka!$D$7,IF(A147&lt;=12*(Kalkulacka!$D$7+Kalkulacka!$B$7),Kalkulacka!$D$15,IF(E147&gt;0,MIN(Kalkulacka!$D$15,E147),0)),0)</f>
        <v>16.585017953644858</v>
      </c>
      <c r="C147" s="12">
        <f ca="1">-PV(Kalkulacka!$I$4/12,$A147,0,B147)</f>
        <v>11.547305574112796</v>
      </c>
      <c r="D147" s="17">
        <f ca="1">IF(A147&gt;12*Kalkulacka!$D$7,IF(OR(A147&lt;=12*(Kalkulacka!$D$7+Kalkulacka!$B$7),G146&gt;0),IF(MOD(A147,12)=0,Kalkulacka!$D$17+Kalkulacka!$D$19+Kalkulacka!$D$20,Kalkulacka!$D$17),0),0)</f>
        <v>1</v>
      </c>
      <c r="E147" s="17">
        <f ca="1">G146*(1+Kalkulacka!$D$11/12)+D147</f>
        <v>145.48211597721493</v>
      </c>
      <c r="F147" s="17">
        <f ca="1">IF(A147&gt;12*Kalkulacka!$D$7,IF(A147&lt;=12*(Kalkulacka!$D$7+Kalkulacka!$B$7),0,IF(E147&gt;0,MIN(Kalkulacka!$D$15,E147),0)),0)</f>
        <v>0</v>
      </c>
      <c r="G147" s="17">
        <f t="shared" ca="1" si="5"/>
        <v>145.48211597721493</v>
      </c>
    </row>
    <row r="148" spans="1:7" x14ac:dyDescent="0.25">
      <c r="A148">
        <f t="shared" si="4"/>
        <v>146</v>
      </c>
      <c r="B148" s="16">
        <f ca="1">IF(A148&gt;12*Kalkulacka!$D$7,IF(A148&lt;=12*(Kalkulacka!$D$7+Kalkulacka!$B$7),Kalkulacka!$D$15,IF(E148&gt;0,MIN(Kalkulacka!$D$15,E148),0)),0)</f>
        <v>16.585017953644858</v>
      </c>
      <c r="C148" s="12">
        <f ca="1">-PV(Kalkulacka!$I$4/12,$A148,0,B148)</f>
        <v>11.518509300860643</v>
      </c>
      <c r="D148" s="17">
        <f ca="1">IF(A148&gt;12*Kalkulacka!$D$7,IF(OR(A148&lt;=12*(Kalkulacka!$D$7+Kalkulacka!$B$7),G147&gt;0),IF(MOD(A148,12)=0,Kalkulacka!$D$17+Kalkulacka!$D$19+Kalkulacka!$D$20,Kalkulacka!$D$17),0),0)</f>
        <v>1</v>
      </c>
      <c r="E148" s="17">
        <f ca="1">G147*(1+Kalkulacka!$D$11/12)+D148</f>
        <v>147.02767391212947</v>
      </c>
      <c r="F148" s="17">
        <f ca="1">IF(A148&gt;12*Kalkulacka!$D$7,IF(A148&lt;=12*(Kalkulacka!$D$7+Kalkulacka!$B$7),0,IF(E148&gt;0,MIN(Kalkulacka!$D$15,E148),0)),0)</f>
        <v>0</v>
      </c>
      <c r="G148" s="17">
        <f t="shared" ca="1" si="5"/>
        <v>147.02767391212947</v>
      </c>
    </row>
    <row r="149" spans="1:7" x14ac:dyDescent="0.25">
      <c r="A149">
        <f t="shared" si="4"/>
        <v>147</v>
      </c>
      <c r="B149" s="16">
        <f ca="1">IF(A149&gt;12*Kalkulacka!$D$7,IF(A149&lt;=12*(Kalkulacka!$D$7+Kalkulacka!$B$7),Kalkulacka!$D$15,IF(E149&gt;0,MIN(Kalkulacka!$D$15,E149),0)),0)</f>
        <v>16.585017953644858</v>
      </c>
      <c r="C149" s="12">
        <f ca="1">-PV(Kalkulacka!$I$4/12,$A149,0,B149)</f>
        <v>11.489784838763736</v>
      </c>
      <c r="D149" s="17">
        <f ca="1">IF(A149&gt;12*Kalkulacka!$D$7,IF(OR(A149&lt;=12*(Kalkulacka!$D$7+Kalkulacka!$B$7),G148&gt;0),IF(MOD(A149,12)=0,Kalkulacka!$D$17+Kalkulacka!$D$19+Kalkulacka!$D$20,Kalkulacka!$D$17),0),0)</f>
        <v>1</v>
      </c>
      <c r="E149" s="17">
        <f ca="1">G148*(1+Kalkulacka!$D$11/12)+D149</f>
        <v>148.57902768929995</v>
      </c>
      <c r="F149" s="17">
        <f ca="1">IF(A149&gt;12*Kalkulacka!$D$7,IF(A149&lt;=12*(Kalkulacka!$D$7+Kalkulacka!$B$7),0,IF(E149&gt;0,MIN(Kalkulacka!$D$15,E149),0)),0)</f>
        <v>0</v>
      </c>
      <c r="G149" s="17">
        <f t="shared" ca="1" si="5"/>
        <v>148.57902768929995</v>
      </c>
    </row>
    <row r="150" spans="1:7" x14ac:dyDescent="0.25">
      <c r="A150">
        <f t="shared" si="4"/>
        <v>148</v>
      </c>
      <c r="B150" s="16">
        <f ca="1">IF(A150&gt;12*Kalkulacka!$D$7,IF(A150&lt;=12*(Kalkulacka!$D$7+Kalkulacka!$B$7),Kalkulacka!$D$15,IF(E150&gt;0,MIN(Kalkulacka!$D$15,E150),0)),0)</f>
        <v>16.585017953644858</v>
      </c>
      <c r="C150" s="12">
        <f ca="1">-PV(Kalkulacka!$I$4/12,$A150,0,B150)</f>
        <v>11.461132008741879</v>
      </c>
      <c r="D150" s="17">
        <f ca="1">IF(A150&gt;12*Kalkulacka!$D$7,IF(OR(A150&lt;=12*(Kalkulacka!$D$7+Kalkulacka!$B$7),G149&gt;0),IF(MOD(A150,12)=0,Kalkulacka!$D$17+Kalkulacka!$D$19+Kalkulacka!$D$20,Kalkulacka!$D$17),0),0)</f>
        <v>1</v>
      </c>
      <c r="E150" s="17">
        <f ca="1">G149*(1+Kalkulacka!$D$11/12)+D150</f>
        <v>150.13619904313481</v>
      </c>
      <c r="F150" s="17">
        <f ca="1">IF(A150&gt;12*Kalkulacka!$D$7,IF(A150&lt;=12*(Kalkulacka!$D$7+Kalkulacka!$B$7),0,IF(E150&gt;0,MIN(Kalkulacka!$D$15,E150),0)),0)</f>
        <v>0</v>
      </c>
      <c r="G150" s="17">
        <f t="shared" ca="1" si="5"/>
        <v>150.13619904313481</v>
      </c>
    </row>
    <row r="151" spans="1:7" x14ac:dyDescent="0.25">
      <c r="A151">
        <f t="shared" si="4"/>
        <v>149</v>
      </c>
      <c r="B151" s="16">
        <f ca="1">IF(A151&gt;12*Kalkulacka!$D$7,IF(A151&lt;=12*(Kalkulacka!$D$7+Kalkulacka!$B$7),Kalkulacka!$D$15,IF(E151&gt;0,MIN(Kalkulacka!$D$15,E151),0)),0)</f>
        <v>16.585017953644858</v>
      </c>
      <c r="C151" s="12">
        <f ca="1">-PV(Kalkulacka!$I$4/12,$A151,0,B151)</f>
        <v>11.43255063216148</v>
      </c>
      <c r="D151" s="17">
        <f ca="1">IF(A151&gt;12*Kalkulacka!$D$7,IF(OR(A151&lt;=12*(Kalkulacka!$D$7+Kalkulacka!$B$7),G150&gt;0),IF(MOD(A151,12)=0,Kalkulacka!$D$17+Kalkulacka!$D$19+Kalkulacka!$D$20,Kalkulacka!$D$17),0),0)</f>
        <v>1</v>
      </c>
      <c r="E151" s="17">
        <f ca="1">G150*(1+Kalkulacka!$D$11/12)+D151</f>
        <v>151.69920978954656</v>
      </c>
      <c r="F151" s="17">
        <f ca="1">IF(A151&gt;12*Kalkulacka!$D$7,IF(A151&lt;=12*(Kalkulacka!$D$7+Kalkulacka!$B$7),0,IF(E151&gt;0,MIN(Kalkulacka!$D$15,E151),0)),0)</f>
        <v>0</v>
      </c>
      <c r="G151" s="17">
        <f t="shared" ca="1" si="5"/>
        <v>151.69920978954656</v>
      </c>
    </row>
    <row r="152" spans="1:7" x14ac:dyDescent="0.25">
      <c r="A152">
        <f t="shared" si="4"/>
        <v>150</v>
      </c>
      <c r="B152" s="16">
        <f ca="1">IF(A152&gt;12*Kalkulacka!$D$7,IF(A152&lt;=12*(Kalkulacka!$D$7+Kalkulacka!$B$7),Kalkulacka!$D$15,IF(E152&gt;0,MIN(Kalkulacka!$D$15,E152),0)),0)</f>
        <v>16.585017953644858</v>
      </c>
      <c r="C152" s="12">
        <f ca="1">-PV(Kalkulacka!$I$4/12,$A152,0,B152)</f>
        <v>11.404040530834395</v>
      </c>
      <c r="D152" s="17">
        <f ca="1">IF(A152&gt;12*Kalkulacka!$D$7,IF(OR(A152&lt;=12*(Kalkulacka!$D$7+Kalkulacka!$B$7),G151&gt;0),IF(MOD(A152,12)=0,Kalkulacka!$D$17+Kalkulacka!$D$19+Kalkulacka!$D$20,Kalkulacka!$D$17),0),0)</f>
        <v>1</v>
      </c>
      <c r="E152" s="17">
        <f ca="1">G151*(1+Kalkulacka!$D$11/12)+D152</f>
        <v>153.26808182625734</v>
      </c>
      <c r="F152" s="17">
        <f ca="1">IF(A152&gt;12*Kalkulacka!$D$7,IF(A152&lt;=12*(Kalkulacka!$D$7+Kalkulacka!$B$7),0,IF(E152&gt;0,MIN(Kalkulacka!$D$15,E152),0)),0)</f>
        <v>0</v>
      </c>
      <c r="G152" s="17">
        <f t="shared" ca="1" si="5"/>
        <v>153.26808182625734</v>
      </c>
    </row>
    <row r="153" spans="1:7" x14ac:dyDescent="0.25">
      <c r="A153">
        <f t="shared" si="4"/>
        <v>151</v>
      </c>
      <c r="B153" s="16">
        <f ca="1">IF(A153&gt;12*Kalkulacka!$D$7,IF(A153&lt;=12*(Kalkulacka!$D$7+Kalkulacka!$B$7),Kalkulacka!$D$15,IF(E153&gt;0,MIN(Kalkulacka!$D$15,E153),0)),0)</f>
        <v>16.585017953644858</v>
      </c>
      <c r="C153" s="12">
        <f ca="1">-PV(Kalkulacka!$I$4/12,$A153,0,B153)</f>
        <v>11.375601527016853</v>
      </c>
      <c r="D153" s="17">
        <f ca="1">IF(A153&gt;12*Kalkulacka!$D$7,IF(OR(A153&lt;=12*(Kalkulacka!$D$7+Kalkulacka!$B$7),G152&gt;0),IF(MOD(A153,12)=0,Kalkulacka!$D$17+Kalkulacka!$D$19+Kalkulacka!$D$20,Kalkulacka!$D$17),0),0)</f>
        <v>1</v>
      </c>
      <c r="E153" s="17">
        <f ca="1">G152*(1+Kalkulacka!$D$11/12)+D153</f>
        <v>154.8428371331058</v>
      </c>
      <c r="F153" s="17">
        <f ca="1">IF(A153&gt;12*Kalkulacka!$D$7,IF(A153&lt;=12*(Kalkulacka!$D$7+Kalkulacka!$B$7),0,IF(E153&gt;0,MIN(Kalkulacka!$D$15,E153),0)),0)</f>
        <v>0</v>
      </c>
      <c r="G153" s="17">
        <f t="shared" ca="1" si="5"/>
        <v>154.8428371331058</v>
      </c>
    </row>
    <row r="154" spans="1:7" x14ac:dyDescent="0.25">
      <c r="A154">
        <f t="shared" si="4"/>
        <v>152</v>
      </c>
      <c r="B154" s="16">
        <f ca="1">IF(A154&gt;12*Kalkulacka!$D$7,IF(A154&lt;=12*(Kalkulacka!$D$7+Kalkulacka!$B$7),Kalkulacka!$D$15,IF(E154&gt;0,MIN(Kalkulacka!$D$15,E154),0)),0)</f>
        <v>16.585017953644858</v>
      </c>
      <c r="C154" s="12">
        <f ca="1">-PV(Kalkulacka!$I$4/12,$A154,0,B154)</f>
        <v>11.347233443408333</v>
      </c>
      <c r="D154" s="17">
        <f ca="1">IF(A154&gt;12*Kalkulacka!$D$7,IF(OR(A154&lt;=12*(Kalkulacka!$D$7+Kalkulacka!$B$7),G153&gt;0),IF(MOD(A154,12)=0,Kalkulacka!$D$17+Kalkulacka!$D$19+Kalkulacka!$D$20,Kalkulacka!$D$17),0),0)</f>
        <v>1</v>
      </c>
      <c r="E154" s="17">
        <f ca="1">G153*(1+Kalkulacka!$D$11/12)+D154</f>
        <v>156.42349777235495</v>
      </c>
      <c r="F154" s="17">
        <f ca="1">IF(A154&gt;12*Kalkulacka!$D$7,IF(A154&lt;=12*(Kalkulacka!$D$7+Kalkulacka!$B$7),0,IF(E154&gt;0,MIN(Kalkulacka!$D$15,E154),0)),0)</f>
        <v>0</v>
      </c>
      <c r="G154" s="17">
        <f t="shared" ca="1" si="5"/>
        <v>156.42349777235495</v>
      </c>
    </row>
    <row r="155" spans="1:7" x14ac:dyDescent="0.25">
      <c r="A155">
        <f t="shared" si="4"/>
        <v>153</v>
      </c>
      <c r="B155" s="16">
        <f ca="1">IF(A155&gt;12*Kalkulacka!$D$7,IF(A155&lt;=12*(Kalkulacka!$D$7+Kalkulacka!$B$7),Kalkulacka!$D$15,IF(E155&gt;0,MIN(Kalkulacka!$D$15,E155),0)),0)</f>
        <v>16.585017953644858</v>
      </c>
      <c r="C155" s="12">
        <f ca="1">-PV(Kalkulacka!$I$4/12,$A155,0,B155)</f>
        <v>11.318936103150454</v>
      </c>
      <c r="D155" s="17">
        <f ca="1">IF(A155&gt;12*Kalkulacka!$D$7,IF(OR(A155&lt;=12*(Kalkulacka!$D$7+Kalkulacka!$B$7),G154&gt;0),IF(MOD(A155,12)=0,Kalkulacka!$D$17+Kalkulacka!$D$19+Kalkulacka!$D$20,Kalkulacka!$D$17),0),0)</f>
        <v>1</v>
      </c>
      <c r="E155" s="17">
        <f ca="1">G154*(1+Kalkulacka!$D$11/12)+D155</f>
        <v>158.01008588900126</v>
      </c>
      <c r="F155" s="17">
        <f ca="1">IF(A155&gt;12*Kalkulacka!$D$7,IF(A155&lt;=12*(Kalkulacka!$D$7+Kalkulacka!$B$7),0,IF(E155&gt;0,MIN(Kalkulacka!$D$15,E155),0)),0)</f>
        <v>0</v>
      </c>
      <c r="G155" s="17">
        <f t="shared" ca="1" si="5"/>
        <v>158.01008588900126</v>
      </c>
    </row>
    <row r="156" spans="1:7" x14ac:dyDescent="0.25">
      <c r="A156">
        <f t="shared" si="4"/>
        <v>154</v>
      </c>
      <c r="B156" s="16">
        <f ca="1">IF(A156&gt;12*Kalkulacka!$D$7,IF(A156&lt;=12*(Kalkulacka!$D$7+Kalkulacka!$B$7),Kalkulacka!$D$15,IF(E156&gt;0,MIN(Kalkulacka!$D$15,E156),0)),0)</f>
        <v>16.585017953644858</v>
      </c>
      <c r="C156" s="12">
        <f ca="1">-PV(Kalkulacka!$I$4/12,$A156,0,B156)</f>
        <v>11.290709329825891</v>
      </c>
      <c r="D156" s="17">
        <f ca="1">IF(A156&gt;12*Kalkulacka!$D$7,IF(OR(A156&lt;=12*(Kalkulacka!$D$7+Kalkulacka!$B$7),G155&gt;0),IF(MOD(A156,12)=0,Kalkulacka!$D$17+Kalkulacka!$D$19+Kalkulacka!$D$20,Kalkulacka!$D$17),0),0)</f>
        <v>1</v>
      </c>
      <c r="E156" s="17">
        <f ca="1">G155*(1+Kalkulacka!$D$11/12)+D156</f>
        <v>159.60262371108502</v>
      </c>
      <c r="F156" s="17">
        <f ca="1">IF(A156&gt;12*Kalkulacka!$D$7,IF(A156&lt;=12*(Kalkulacka!$D$7+Kalkulacka!$B$7),0,IF(E156&gt;0,MIN(Kalkulacka!$D$15,E156),0)),0)</f>
        <v>0</v>
      </c>
      <c r="G156" s="17">
        <f t="shared" ca="1" si="5"/>
        <v>159.60262371108502</v>
      </c>
    </row>
    <row r="157" spans="1:7" x14ac:dyDescent="0.25">
      <c r="A157">
        <f t="shared" si="4"/>
        <v>155</v>
      </c>
      <c r="B157" s="16">
        <f ca="1">IF(A157&gt;12*Kalkulacka!$D$7,IF(A157&lt;=12*(Kalkulacka!$D$7+Kalkulacka!$B$7),Kalkulacka!$D$15,IF(E157&gt;0,MIN(Kalkulacka!$D$15,E157),0)),0)</f>
        <v>16.585017953644858</v>
      </c>
      <c r="C157" s="12">
        <f ca="1">-PV(Kalkulacka!$I$4/12,$A157,0,B157)</f>
        <v>11.262552947457248</v>
      </c>
      <c r="D157" s="17">
        <f ca="1">IF(A157&gt;12*Kalkulacka!$D$7,IF(OR(A157&lt;=12*(Kalkulacka!$D$7+Kalkulacka!$B$7),G156&gt;0),IF(MOD(A157,12)=0,Kalkulacka!$D$17+Kalkulacka!$D$19+Kalkulacka!$D$20,Kalkulacka!$D$17),0),0)</f>
        <v>1</v>
      </c>
      <c r="E157" s="17">
        <f ca="1">G156*(1+Kalkulacka!$D$11/12)+D157</f>
        <v>161.20113355000157</v>
      </c>
      <c r="F157" s="17">
        <f ca="1">IF(A157&gt;12*Kalkulacka!$D$7,IF(A157&lt;=12*(Kalkulacka!$D$7+Kalkulacka!$B$7),0,IF(E157&gt;0,MIN(Kalkulacka!$D$15,E157),0)),0)</f>
        <v>0</v>
      </c>
      <c r="G157" s="17">
        <f t="shared" ca="1" si="5"/>
        <v>161.20113355000157</v>
      </c>
    </row>
    <row r="158" spans="1:7" x14ac:dyDescent="0.25">
      <c r="A158">
        <f t="shared" si="4"/>
        <v>156</v>
      </c>
      <c r="B158" s="16">
        <f ca="1">IF(A158&gt;12*Kalkulacka!$D$7,IF(A158&lt;=12*(Kalkulacka!$D$7+Kalkulacka!$B$7),Kalkulacka!$D$15,IF(E158&gt;0,MIN(Kalkulacka!$D$15,E158),0)),0)</f>
        <v>16.585017953644858</v>
      </c>
      <c r="C158" s="12">
        <f ca="1">-PV(Kalkulacka!$I$4/12,$A158,0,B158)</f>
        <v>11.234466780505985</v>
      </c>
      <c r="D158" s="17">
        <f ca="1">IF(A158&gt;12*Kalkulacka!$D$7,IF(OR(A158&lt;=12*(Kalkulacka!$D$7+Kalkulacka!$B$7),G157&gt;0),IF(MOD(A158,12)=0,Kalkulacka!$D$17+Kalkulacka!$D$19+Kalkulacka!$D$20,Kalkulacka!$D$17),0),0)</f>
        <v>6.6479999999999997</v>
      </c>
      <c r="E158" s="17">
        <f ca="1">G157*(1+Kalkulacka!$D$11/12)+D158</f>
        <v>168.45363780081405</v>
      </c>
      <c r="F158" s="17">
        <f ca="1">IF(A158&gt;12*Kalkulacka!$D$7,IF(A158&lt;=12*(Kalkulacka!$D$7+Kalkulacka!$B$7),0,IF(E158&gt;0,MIN(Kalkulacka!$D$15,E158),0)),0)</f>
        <v>0</v>
      </c>
      <c r="G158" s="17">
        <f ca="1">E158-F158</f>
        <v>168.45363780081405</v>
      </c>
    </row>
    <row r="159" spans="1:7" x14ac:dyDescent="0.25">
      <c r="A159">
        <f t="shared" si="4"/>
        <v>157</v>
      </c>
      <c r="B159" s="16">
        <f ca="1">IF(A159&gt;12*Kalkulacka!$D$7,IF(A159&lt;=12*(Kalkulacka!$D$7+Kalkulacka!$B$7),Kalkulacka!$D$15,IF(E159&gt;0,MIN(Kalkulacka!$D$15,E159),0)),0)</f>
        <v>16.585017953644858</v>
      </c>
      <c r="C159" s="12">
        <f ca="1">-PV(Kalkulacka!$I$4/12,$A159,0,B159)</f>
        <v>11.206450653871304</v>
      </c>
      <c r="D159" s="17">
        <f ca="1">IF(A159&gt;12*Kalkulacka!$D$7,IF(OR(A159&lt;=12*(Kalkulacka!$D$7+Kalkulacka!$B$7),G158&gt;0),IF(MOD(A159,12)=0,Kalkulacka!$D$17+Kalkulacka!$D$19+Kalkulacka!$D$20,Kalkulacka!$D$17),0),0)</f>
        <v>1</v>
      </c>
      <c r="E159" s="17">
        <f ca="1">G158*(1+Kalkulacka!$D$11/12)+D159</f>
        <v>170.08533894256709</v>
      </c>
      <c r="F159" s="17">
        <f ca="1">IF(A159&gt;12*Kalkulacka!$D$7,IF(A159&lt;=12*(Kalkulacka!$D$7+Kalkulacka!$B$7),0,IF(E159&gt;0,MIN(Kalkulacka!$D$15,E159),0)),0)</f>
        <v>16.585017953644858</v>
      </c>
      <c r="G159" s="17">
        <f t="shared" ca="1" si="5"/>
        <v>153.50032098892223</v>
      </c>
    </row>
    <row r="160" spans="1:7" x14ac:dyDescent="0.25">
      <c r="A160">
        <f t="shared" si="4"/>
        <v>158</v>
      </c>
      <c r="B160" s="16">
        <f ca="1">IF(A160&gt;12*Kalkulacka!$D$7,IF(A160&lt;=12*(Kalkulacka!$D$7+Kalkulacka!$B$7),Kalkulacka!$D$15,IF(E160&gt;0,MIN(Kalkulacka!$D$15,E160),0)),0)</f>
        <v>16.585017953644858</v>
      </c>
      <c r="C160" s="12">
        <f ca="1">-PV(Kalkulacka!$I$4/12,$A160,0,B160)</f>
        <v>11.178504392889085</v>
      </c>
      <c r="D160" s="17">
        <f ca="1">IF(A160&gt;12*Kalkulacka!$D$7,IF(OR(A160&lt;=12*(Kalkulacka!$D$7+Kalkulacka!$B$7),G159&gt;0),IF(MOD(A160,12)=0,Kalkulacka!$D$17+Kalkulacka!$D$19+Kalkulacka!$D$20,Kalkulacka!$D$17),0),0)</f>
        <v>1</v>
      </c>
      <c r="E160" s="17">
        <f ca="1">G159*(1+Kalkulacka!$D$11/12)+D160</f>
        <v>155.07594719263068</v>
      </c>
      <c r="F160" s="17">
        <f ca="1">IF(A160&gt;12*Kalkulacka!$D$7,IF(A160&lt;=12*(Kalkulacka!$D$7+Kalkulacka!$B$7),0,IF(E160&gt;0,MIN(Kalkulacka!$D$15,E160),0)),0)</f>
        <v>16.585017953644858</v>
      </c>
      <c r="G160" s="17">
        <f t="shared" ca="1" si="5"/>
        <v>138.49092923898581</v>
      </c>
    </row>
    <row r="161" spans="1:7" x14ac:dyDescent="0.25">
      <c r="A161">
        <f t="shared" si="4"/>
        <v>159</v>
      </c>
      <c r="B161" s="16">
        <f ca="1">IF(A161&gt;12*Kalkulacka!$D$7,IF(A161&lt;=12*(Kalkulacka!$D$7+Kalkulacka!$B$7),Kalkulacka!$D$15,IF(E161&gt;0,MIN(Kalkulacka!$D$15,E161),0)),0)</f>
        <v>16.585017953644858</v>
      </c>
      <c r="C161" s="12">
        <f ca="1">-PV(Kalkulacka!$I$4/12,$A161,0,B161)</f>
        <v>11.15062782333076</v>
      </c>
      <c r="D161" s="17">
        <f ca="1">IF(A161&gt;12*Kalkulacka!$D$7,IF(OR(A161&lt;=12*(Kalkulacka!$D$7+Kalkulacka!$B$7),G160&gt;0),IF(MOD(A161,12)=0,Kalkulacka!$D$17+Kalkulacka!$D$19+Kalkulacka!$D$20,Kalkulacka!$D$17),0),0)</f>
        <v>1</v>
      </c>
      <c r="E161" s="17">
        <f ca="1">G160*(1+Kalkulacka!$D$11/12)+D161</f>
        <v>140.01027022363201</v>
      </c>
      <c r="F161" s="17">
        <f ca="1">IF(A161&gt;12*Kalkulacka!$D$7,IF(A161&lt;=12*(Kalkulacka!$D$7+Kalkulacka!$B$7),0,IF(E161&gt;0,MIN(Kalkulacka!$D$15,E161),0)),0)</f>
        <v>16.585017953644858</v>
      </c>
      <c r="G161" s="17">
        <f t="shared" ca="1" si="5"/>
        <v>123.42525226998714</v>
      </c>
    </row>
    <row r="162" spans="1:7" x14ac:dyDescent="0.25">
      <c r="A162">
        <f t="shared" si="4"/>
        <v>160</v>
      </c>
      <c r="B162" s="16">
        <f ca="1">IF(A162&gt;12*Kalkulacka!$D$7,IF(A162&lt;=12*(Kalkulacka!$D$7+Kalkulacka!$B$7),Kalkulacka!$D$15,IF(E162&gt;0,MIN(Kalkulacka!$D$15,E162),0)),0)</f>
        <v>16.585017953644858</v>
      </c>
      <c r="C162" s="12">
        <f ca="1">-PV(Kalkulacka!$I$4/12,$A162,0,B162)</f>
        <v>11.122820771402251</v>
      </c>
      <c r="D162" s="17">
        <f ca="1">IF(A162&gt;12*Kalkulacka!$D$7,IF(OR(A162&lt;=12*(Kalkulacka!$D$7+Kalkulacka!$B$7),G161&gt;0),IF(MOD(A162,12)=0,Kalkulacka!$D$17+Kalkulacka!$D$19+Kalkulacka!$D$20,Kalkulacka!$D$17),0),0)</f>
        <v>1</v>
      </c>
      <c r="E162" s="17">
        <f ca="1">G161*(1+Kalkulacka!$D$11/12)+D162</f>
        <v>124.88809696599958</v>
      </c>
      <c r="F162" s="17">
        <f ca="1">IF(A162&gt;12*Kalkulacka!$D$7,IF(A162&lt;=12*(Kalkulacka!$D$7+Kalkulacka!$B$7),0,IF(E162&gt;0,MIN(Kalkulacka!$D$15,E162),0)),0)</f>
        <v>16.585017953644858</v>
      </c>
      <c r="G162" s="17">
        <f t="shared" ca="1" si="5"/>
        <v>108.30307901235471</v>
      </c>
    </row>
    <row r="163" spans="1:7" x14ac:dyDescent="0.25">
      <c r="A163">
        <f t="shared" si="4"/>
        <v>161</v>
      </c>
      <c r="B163" s="16">
        <f ca="1">IF(A163&gt;12*Kalkulacka!$D$7,IF(A163&lt;=12*(Kalkulacka!$D$7+Kalkulacka!$B$7),Kalkulacka!$D$15,IF(E163&gt;0,MIN(Kalkulacka!$D$15,E163),0)),0)</f>
        <v>16.585017953644858</v>
      </c>
      <c r="C163" s="12">
        <f ca="1">-PV(Kalkulacka!$I$4/12,$A163,0,B163)</f>
        <v>11.095083063742894</v>
      </c>
      <c r="D163" s="17">
        <f ca="1">IF(A163&gt;12*Kalkulacka!$D$7,IF(OR(A163&lt;=12*(Kalkulacka!$D$7+Kalkulacka!$B$7),G162&gt;0),IF(MOD(A163,12)=0,Kalkulacka!$D$17+Kalkulacka!$D$19+Kalkulacka!$D$20,Kalkulacka!$D$17),0),0)</f>
        <v>1</v>
      </c>
      <c r="E163" s="17">
        <f ca="1">G162*(1+Kalkulacka!$D$11/12)+D163</f>
        <v>109.70921555865104</v>
      </c>
      <c r="F163" s="17">
        <f ca="1">IF(A163&gt;12*Kalkulacka!$D$7,IF(A163&lt;=12*(Kalkulacka!$D$7+Kalkulacka!$B$7),0,IF(E163&gt;0,MIN(Kalkulacka!$D$15,E163),0)),0)</f>
        <v>16.585017953644858</v>
      </c>
      <c r="G163" s="17">
        <f t="shared" ca="1" si="5"/>
        <v>93.124197605006174</v>
      </c>
    </row>
    <row r="164" spans="1:7" x14ac:dyDescent="0.25">
      <c r="A164">
        <f t="shared" si="4"/>
        <v>162</v>
      </c>
      <c r="B164" s="16">
        <f ca="1">IF(A164&gt;12*Kalkulacka!$D$7,IF(A164&lt;=12*(Kalkulacka!$D$7+Kalkulacka!$B$7),Kalkulacka!$D$15,IF(E164&gt;0,MIN(Kalkulacka!$D$15,E164),0)),0)</f>
        <v>16.585017953644858</v>
      </c>
      <c r="C164" s="12">
        <f ca="1">-PV(Kalkulacka!$I$4/12,$A164,0,B164)</f>
        <v>11.067414527424337</v>
      </c>
      <c r="D164" s="17">
        <f ca="1">IF(A164&gt;12*Kalkulacka!$D$7,IF(OR(A164&lt;=12*(Kalkulacka!$D$7+Kalkulacka!$B$7),G163&gt;0),IF(MOD(A164,12)=0,Kalkulacka!$D$17+Kalkulacka!$D$19+Kalkulacka!$D$20,Kalkulacka!$D$17),0),0)</f>
        <v>1</v>
      </c>
      <c r="E164" s="17">
        <f ca="1">G163*(1+Kalkulacka!$D$11/12)+D164</f>
        <v>94.473413346024941</v>
      </c>
      <c r="F164" s="17">
        <f ca="1">IF(A164&gt;12*Kalkulacka!$D$7,IF(A164&lt;=12*(Kalkulacka!$D$7+Kalkulacka!$B$7),0,IF(E164&gt;0,MIN(Kalkulacka!$D$15,E164),0)),0)</f>
        <v>16.585017953644858</v>
      </c>
      <c r="G164" s="17">
        <f t="shared" ca="1" si="5"/>
        <v>77.88839539238009</v>
      </c>
    </row>
    <row r="165" spans="1:7" x14ac:dyDescent="0.25">
      <c r="A165">
        <f t="shared" si="4"/>
        <v>163</v>
      </c>
      <c r="B165" s="16">
        <f ca="1">IF(A165&gt;12*Kalkulacka!$D$7,IF(A165&lt;=12*(Kalkulacka!$D$7+Kalkulacka!$B$7),Kalkulacka!$D$15,IF(E165&gt;0,MIN(Kalkulacka!$D$15,E165),0)),0)</f>
        <v>16.585017953644858</v>
      </c>
      <c r="C165" s="12">
        <f ca="1">-PV(Kalkulacka!$I$4/12,$A165,0,B165)</f>
        <v>11.039814989949463</v>
      </c>
      <c r="D165" s="17">
        <f ca="1">IF(A165&gt;12*Kalkulacka!$D$7,IF(OR(A165&lt;=12*(Kalkulacka!$D$7+Kalkulacka!$B$7),G164&gt;0),IF(MOD(A165,12)=0,Kalkulacka!$D$17+Kalkulacka!$D$19+Kalkulacka!$D$20,Kalkulacka!$D$17),0),0)</f>
        <v>1</v>
      </c>
      <c r="E165" s="17">
        <f ca="1">G164*(1+Kalkulacka!$D$11/12)+D165</f>
        <v>79.180476875101505</v>
      </c>
      <c r="F165" s="17">
        <f ca="1">IF(A165&gt;12*Kalkulacka!$D$7,IF(A165&lt;=12*(Kalkulacka!$D$7+Kalkulacka!$B$7),0,IF(E165&gt;0,MIN(Kalkulacka!$D$15,E165),0)),0)</f>
        <v>16.585017953644858</v>
      </c>
      <c r="G165" s="17">
        <f t="shared" ca="1" si="5"/>
        <v>62.595458921456647</v>
      </c>
    </row>
    <row r="166" spans="1:7" x14ac:dyDescent="0.25">
      <c r="A166">
        <f t="shared" si="4"/>
        <v>164</v>
      </c>
      <c r="B166" s="16">
        <f ca="1">IF(A166&gt;12*Kalkulacka!$D$7,IF(A166&lt;=12*(Kalkulacka!$D$7+Kalkulacka!$B$7),Kalkulacka!$D$15,IF(E166&gt;0,MIN(Kalkulacka!$D$15,E166),0)),0)</f>
        <v>16.585017953644858</v>
      </c>
      <c r="C166" s="12">
        <f ca="1">-PV(Kalkulacka!$I$4/12,$A166,0,B166)</f>
        <v>11.012284279251332</v>
      </c>
      <c r="D166" s="17">
        <f ca="1">IF(A166&gt;12*Kalkulacka!$D$7,IF(OR(A166&lt;=12*(Kalkulacka!$D$7+Kalkulacka!$B$7),G165&gt;0),IF(MOD(A166,12)=0,Kalkulacka!$D$17+Kalkulacka!$D$19+Kalkulacka!$D$20,Kalkulacka!$D$17),0),0)</f>
        <v>1</v>
      </c>
      <c r="E166" s="17">
        <f ca="1">G165*(1+Kalkulacka!$D$11/12)+D166</f>
        <v>63.830191892412103</v>
      </c>
      <c r="F166" s="17">
        <f ca="1">IF(A166&gt;12*Kalkulacka!$D$7,IF(A166&lt;=12*(Kalkulacka!$D$7+Kalkulacka!$B$7),0,IF(E166&gt;0,MIN(Kalkulacka!$D$15,E166),0)),0)</f>
        <v>16.585017953644858</v>
      </c>
      <c r="G166" s="17">
        <f t="shared" ca="1" si="5"/>
        <v>47.245173938767245</v>
      </c>
    </row>
    <row r="167" spans="1:7" x14ac:dyDescent="0.25">
      <c r="A167">
        <f t="shared" si="4"/>
        <v>165</v>
      </c>
      <c r="B167" s="16">
        <f ca="1">IF(A167&gt;12*Kalkulacka!$D$7,IF(A167&lt;=12*(Kalkulacka!$D$7+Kalkulacka!$B$7),Kalkulacka!$D$15,IF(E167&gt;0,MIN(Kalkulacka!$D$15,E167),0)),0)</f>
        <v>16.585017953644858</v>
      </c>
      <c r="C167" s="12">
        <f ca="1">-PV(Kalkulacka!$I$4/12,$A167,0,B167)</f>
        <v>10.984822223692102</v>
      </c>
      <c r="D167" s="17">
        <f ca="1">IF(A167&gt;12*Kalkulacka!$D$7,IF(OR(A167&lt;=12*(Kalkulacka!$D$7+Kalkulacka!$B$7),G166&gt;0),IF(MOD(A167,12)=0,Kalkulacka!$D$17+Kalkulacka!$D$19+Kalkulacka!$D$20,Kalkulacka!$D$17),0),0)</f>
        <v>1</v>
      </c>
      <c r="E167" s="17">
        <f ca="1">G166*(1+Kalkulacka!$D$11/12)+D167</f>
        <v>48.422343341037617</v>
      </c>
      <c r="F167" s="17">
        <f ca="1">IF(A167&gt;12*Kalkulacka!$D$7,IF(A167&lt;=12*(Kalkulacka!$D$7+Kalkulacka!$B$7),0,IF(E167&gt;0,MIN(Kalkulacka!$D$15,E167),0)),0)</f>
        <v>16.585017953644858</v>
      </c>
      <c r="G167" s="17">
        <f t="shared" ca="1" si="5"/>
        <v>31.83732538739276</v>
      </c>
    </row>
    <row r="168" spans="1:7" x14ac:dyDescent="0.25">
      <c r="A168">
        <f t="shared" si="4"/>
        <v>166</v>
      </c>
      <c r="B168" s="16">
        <f ca="1">IF(A168&gt;12*Kalkulacka!$D$7,IF(A168&lt;=12*(Kalkulacka!$D$7+Kalkulacka!$B$7),Kalkulacka!$D$15,IF(E168&gt;0,MIN(Kalkulacka!$D$15,E168),0)),0)</f>
        <v>16.585017953644858</v>
      </c>
      <c r="C168" s="12">
        <f ca="1">-PV(Kalkulacka!$I$4/12,$A168,0,B168)</f>
        <v>10.957428652061951</v>
      </c>
      <c r="D168" s="17">
        <f ca="1">IF(A168&gt;12*Kalkulacka!$D$7,IF(OR(A168&lt;=12*(Kalkulacka!$D$7+Kalkulacka!$B$7),G167&gt;0),IF(MOD(A168,12)=0,Kalkulacka!$D$17+Kalkulacka!$D$19+Kalkulacka!$D$20,Kalkulacka!$D$17),0),0)</f>
        <v>1</v>
      </c>
      <c r="E168" s="17">
        <f ca="1">G167*(1+Kalkulacka!$D$11/12)+D168</f>
        <v>32.956715357595485</v>
      </c>
      <c r="F168" s="17">
        <f ca="1">IF(A168&gt;12*Kalkulacka!$D$7,IF(A168&lt;=12*(Kalkulacka!$D$7+Kalkulacka!$B$7),0,IF(E168&gt;0,MIN(Kalkulacka!$D$15,E168),0)),0)</f>
        <v>16.585017953644858</v>
      </c>
      <c r="G168" s="17">
        <f t="shared" ca="1" si="5"/>
        <v>16.371697403950627</v>
      </c>
    </row>
    <row r="169" spans="1:7" x14ac:dyDescent="0.25">
      <c r="A169">
        <f t="shared" si="4"/>
        <v>167</v>
      </c>
      <c r="B169" s="16">
        <f ca="1">IF(A169&gt;12*Kalkulacka!$D$7,IF(A169&lt;=12*(Kalkulacka!$D$7+Kalkulacka!$B$7),Kalkulacka!$D$15,IF(E169&gt;0,MIN(Kalkulacka!$D$15,E169),0)),0)</f>
        <v>16.585017953644858</v>
      </c>
      <c r="C169" s="12">
        <f ca="1">-PV(Kalkulacka!$I$4/12,$A169,0,B169)</f>
        <v>10.930103393578007</v>
      </c>
      <c r="D169" s="17">
        <f ca="1">IF(A169&gt;12*Kalkulacka!$D$7,IF(OR(A169&lt;=12*(Kalkulacka!$D$7+Kalkulacka!$B$7),G168&gt;0),IF(MOD(A169,12)=0,Kalkulacka!$D$17+Kalkulacka!$D$19+Kalkulacka!$D$20,Kalkulacka!$D$17),0),0)</f>
        <v>1</v>
      </c>
      <c r="E169" s="17">
        <f ca="1">G168*(1+Kalkulacka!$D$11/12)+D169</f>
        <v>17.433091269215442</v>
      </c>
      <c r="F169" s="17">
        <f ca="1">IF(A169&gt;12*Kalkulacka!$D$7,IF(A169&lt;=12*(Kalkulacka!$D$7+Kalkulacka!$B$7),0,IF(E169&gt;0,MIN(Kalkulacka!$D$15,E169),0)),0)</f>
        <v>16.585017953644858</v>
      </c>
      <c r="G169" s="17">
        <f t="shared" ca="1" si="5"/>
        <v>0.84807331557058419</v>
      </c>
    </row>
    <row r="170" spans="1:7" x14ac:dyDescent="0.25">
      <c r="A170">
        <f t="shared" si="4"/>
        <v>168</v>
      </c>
      <c r="B170" s="16">
        <f ca="1">IF(A170&gt;12*Kalkulacka!$D$7,IF(A170&lt;=12*(Kalkulacka!$D$7+Kalkulacka!$B$7),Kalkulacka!$D$15,IF(E170&gt;0,MIN(Kalkulacka!$D$15,E170),0)),0)</f>
        <v>7.4992535905039732</v>
      </c>
      <c r="C170" s="12">
        <f ca="1">-PV(Kalkulacka!$I$4/12,$A170,0,B170)</f>
        <v>4.9299439605466482</v>
      </c>
      <c r="D170" s="17">
        <f ca="1">IF(A170&gt;12*Kalkulacka!$D$7,IF(OR(A170&lt;=12*(Kalkulacka!$D$7+Kalkulacka!$B$7),G169&gt;0),IF(MOD(A170,12)=0,Kalkulacka!$D$17+Kalkulacka!$D$19+Kalkulacka!$D$20,Kalkulacka!$D$17),0),0)</f>
        <v>6.6479999999999997</v>
      </c>
      <c r="E170" s="17">
        <f ca="1">G169*(1+Kalkulacka!$D$11/12)+D170</f>
        <v>7.4992535905039732</v>
      </c>
      <c r="F170" s="17">
        <f ca="1">IF(A170&gt;12*Kalkulacka!$D$7,IF(A170&lt;=12*(Kalkulacka!$D$7+Kalkulacka!$B$7),0,IF(E170&gt;0,MIN(Kalkulacka!$D$15,E170),0)),0)</f>
        <v>7.4992535905039732</v>
      </c>
      <c r="G170" s="17">
        <f t="shared" ca="1" si="5"/>
        <v>0</v>
      </c>
    </row>
    <row r="171" spans="1:7" x14ac:dyDescent="0.25">
      <c r="A171">
        <f t="shared" si="4"/>
        <v>169</v>
      </c>
      <c r="B171" s="16">
        <f ca="1">IF(A171&gt;12*Kalkulacka!$D$7,IF(A171&lt;=12*(Kalkulacka!$D$7+Kalkulacka!$B$7),Kalkulacka!$D$15,IF(E171&gt;0,MIN(Kalkulacka!$D$15,E171),0)),0)</f>
        <v>0</v>
      </c>
      <c r="C171" s="12">
        <f ca="1">-PV(Kalkulacka!$I$4/12,$A171,0,B171)</f>
        <v>0</v>
      </c>
      <c r="D171" s="17">
        <f ca="1">IF(A171&gt;12*Kalkulacka!$D$7,IF(OR(A171&lt;=12*(Kalkulacka!$D$7+Kalkulacka!$B$7),G170&gt;0),IF(MOD(A171,12)=0,Kalkulacka!$D$17+Kalkulacka!$D$19+Kalkulacka!$D$20,Kalkulacka!$D$17),0),0)</f>
        <v>0</v>
      </c>
      <c r="E171" s="17">
        <f ca="1">G170*(1+Kalkulacka!$D$11/12)+D171</f>
        <v>0</v>
      </c>
      <c r="F171" s="17">
        <f ca="1">IF(A171&gt;12*Kalkulacka!$D$7,IF(A171&lt;=12*(Kalkulacka!$D$7+Kalkulacka!$B$7),0,IF(E171&gt;0,MIN(Kalkulacka!$D$15,E171),0)),0)</f>
        <v>0</v>
      </c>
      <c r="G171" s="17">
        <f t="shared" ca="1" si="5"/>
        <v>0</v>
      </c>
    </row>
    <row r="172" spans="1:7" x14ac:dyDescent="0.25">
      <c r="A172">
        <f t="shared" si="4"/>
        <v>170</v>
      </c>
      <c r="B172" s="16">
        <f ca="1">IF(A172&gt;12*Kalkulacka!$D$7,IF(A172&lt;=12*(Kalkulacka!$D$7+Kalkulacka!$B$7),Kalkulacka!$D$15,IF(E172&gt;0,MIN(Kalkulacka!$D$15,E172),0)),0)</f>
        <v>0</v>
      </c>
      <c r="C172" s="12">
        <f ca="1">-PV(Kalkulacka!$I$4/12,$A172,0,B172)</f>
        <v>0</v>
      </c>
      <c r="D172" s="17">
        <f ca="1">IF(A172&gt;12*Kalkulacka!$D$7,IF(OR(A172&lt;=12*(Kalkulacka!$D$7+Kalkulacka!$B$7),G171&gt;0),IF(MOD(A172,12)=0,Kalkulacka!$D$17+Kalkulacka!$D$19+Kalkulacka!$D$20,Kalkulacka!$D$17),0),0)</f>
        <v>0</v>
      </c>
      <c r="E172" s="17">
        <f ca="1">G171*(1+Kalkulacka!$D$11/12)+D172</f>
        <v>0</v>
      </c>
      <c r="F172" s="17">
        <f ca="1">IF(A172&gt;12*Kalkulacka!$D$7,IF(A172&lt;=12*(Kalkulacka!$D$7+Kalkulacka!$B$7),0,IF(E172&gt;0,MIN(Kalkulacka!$D$15,E172),0)),0)</f>
        <v>0</v>
      </c>
      <c r="G172" s="17">
        <f t="shared" ca="1" si="5"/>
        <v>0</v>
      </c>
    </row>
    <row r="173" spans="1:7" x14ac:dyDescent="0.25">
      <c r="A173">
        <f t="shared" si="4"/>
        <v>171</v>
      </c>
      <c r="B173" s="16">
        <f ca="1">IF(A173&gt;12*Kalkulacka!$D$7,IF(A173&lt;=12*(Kalkulacka!$D$7+Kalkulacka!$B$7),Kalkulacka!$D$15,IF(E173&gt;0,MIN(Kalkulacka!$D$15,E173),0)),0)</f>
        <v>0</v>
      </c>
      <c r="C173" s="12">
        <f ca="1">-PV(Kalkulacka!$I$4/12,$A173,0,B173)</f>
        <v>0</v>
      </c>
      <c r="D173" s="17">
        <f ca="1">IF(A173&gt;12*Kalkulacka!$D$7,IF(OR(A173&lt;=12*(Kalkulacka!$D$7+Kalkulacka!$B$7),G172&gt;0),IF(MOD(A173,12)=0,Kalkulacka!$D$17+Kalkulacka!$D$19+Kalkulacka!$D$20,Kalkulacka!$D$17),0),0)</f>
        <v>0</v>
      </c>
      <c r="E173" s="17">
        <f ca="1">G172*(1+Kalkulacka!$D$11/12)+D173</f>
        <v>0</v>
      </c>
      <c r="F173" s="17">
        <f ca="1">IF(A173&gt;12*Kalkulacka!$D$7,IF(A173&lt;=12*(Kalkulacka!$D$7+Kalkulacka!$B$7),0,IF(E173&gt;0,MIN(Kalkulacka!$D$15,E173),0)),0)</f>
        <v>0</v>
      </c>
      <c r="G173" s="17">
        <f t="shared" ca="1" si="5"/>
        <v>0</v>
      </c>
    </row>
    <row r="174" spans="1:7" x14ac:dyDescent="0.25">
      <c r="A174">
        <f t="shared" si="4"/>
        <v>172</v>
      </c>
      <c r="B174" s="16">
        <f ca="1">IF(A174&gt;12*Kalkulacka!$D$7,IF(A174&lt;=12*(Kalkulacka!$D$7+Kalkulacka!$B$7),Kalkulacka!$D$15,IF(E174&gt;0,MIN(Kalkulacka!$D$15,E174),0)),0)</f>
        <v>0</v>
      </c>
      <c r="C174" s="12">
        <f ca="1">-PV(Kalkulacka!$I$4/12,$A174,0,B174)</f>
        <v>0</v>
      </c>
      <c r="D174" s="17">
        <f ca="1">IF(A174&gt;12*Kalkulacka!$D$7,IF(OR(A174&lt;=12*(Kalkulacka!$D$7+Kalkulacka!$B$7),G173&gt;0),IF(MOD(A174,12)=0,Kalkulacka!$D$17+Kalkulacka!$D$19+Kalkulacka!$D$20,Kalkulacka!$D$17),0),0)</f>
        <v>0</v>
      </c>
      <c r="E174" s="17">
        <f ca="1">G173*(1+Kalkulacka!$D$11/12)+D174</f>
        <v>0</v>
      </c>
      <c r="F174" s="17">
        <f ca="1">IF(A174&gt;12*Kalkulacka!$D$7,IF(A174&lt;=12*(Kalkulacka!$D$7+Kalkulacka!$B$7),0,IF(E174&gt;0,MIN(Kalkulacka!$D$15,E174),0)),0)</f>
        <v>0</v>
      </c>
      <c r="G174" s="17">
        <f t="shared" ca="1" si="5"/>
        <v>0</v>
      </c>
    </row>
    <row r="175" spans="1:7" x14ac:dyDescent="0.25">
      <c r="A175">
        <f t="shared" si="4"/>
        <v>173</v>
      </c>
      <c r="B175" s="16">
        <f ca="1">IF(A175&gt;12*Kalkulacka!$D$7,IF(A175&lt;=12*(Kalkulacka!$D$7+Kalkulacka!$B$7),Kalkulacka!$D$15,IF(E175&gt;0,MIN(Kalkulacka!$D$15,E175),0)),0)</f>
        <v>0</v>
      </c>
      <c r="C175" s="12">
        <f ca="1">-PV(Kalkulacka!$I$4/12,$A175,0,B175)</f>
        <v>0</v>
      </c>
      <c r="D175" s="17">
        <f ca="1">IF(A175&gt;12*Kalkulacka!$D$7,IF(OR(A175&lt;=12*(Kalkulacka!$D$7+Kalkulacka!$B$7),G174&gt;0),IF(MOD(A175,12)=0,Kalkulacka!$D$17+Kalkulacka!$D$19+Kalkulacka!$D$20,Kalkulacka!$D$17),0),0)</f>
        <v>0</v>
      </c>
      <c r="E175" s="17">
        <f ca="1">G174*(1+Kalkulacka!$D$11/12)+D175</f>
        <v>0</v>
      </c>
      <c r="F175" s="17">
        <f ca="1">IF(A175&gt;12*Kalkulacka!$D$7,IF(A175&lt;=12*(Kalkulacka!$D$7+Kalkulacka!$B$7),0,IF(E175&gt;0,MIN(Kalkulacka!$D$15,E175),0)),0)</f>
        <v>0</v>
      </c>
      <c r="G175" s="17">
        <f t="shared" ca="1" si="5"/>
        <v>0</v>
      </c>
    </row>
    <row r="176" spans="1:7" x14ac:dyDescent="0.25">
      <c r="A176">
        <f t="shared" si="4"/>
        <v>174</v>
      </c>
      <c r="B176" s="16">
        <f ca="1">IF(A176&gt;12*Kalkulacka!$D$7,IF(A176&lt;=12*(Kalkulacka!$D$7+Kalkulacka!$B$7),Kalkulacka!$D$15,IF(E176&gt;0,MIN(Kalkulacka!$D$15,E176),0)),0)</f>
        <v>0</v>
      </c>
      <c r="C176" s="12">
        <f ca="1">-PV(Kalkulacka!$I$4/12,$A176,0,B176)</f>
        <v>0</v>
      </c>
      <c r="D176" s="17">
        <f ca="1">IF(A176&gt;12*Kalkulacka!$D$7,IF(OR(A176&lt;=12*(Kalkulacka!$D$7+Kalkulacka!$B$7),G175&gt;0),IF(MOD(A176,12)=0,Kalkulacka!$D$17+Kalkulacka!$D$19+Kalkulacka!$D$20,Kalkulacka!$D$17),0),0)</f>
        <v>0</v>
      </c>
      <c r="E176" s="17">
        <f ca="1">G175*(1+Kalkulacka!$D$11/12)+D176</f>
        <v>0</v>
      </c>
      <c r="F176" s="17">
        <f ca="1">IF(A176&gt;12*Kalkulacka!$D$7,IF(A176&lt;=12*(Kalkulacka!$D$7+Kalkulacka!$B$7),0,IF(E176&gt;0,MIN(Kalkulacka!$D$15,E176),0)),0)</f>
        <v>0</v>
      </c>
      <c r="G176" s="17">
        <f t="shared" ca="1" si="5"/>
        <v>0</v>
      </c>
    </row>
    <row r="177" spans="1:7" x14ac:dyDescent="0.25">
      <c r="A177">
        <f t="shared" si="4"/>
        <v>175</v>
      </c>
      <c r="B177" s="16">
        <f ca="1">IF(A177&gt;12*Kalkulacka!$D$7,IF(A177&lt;=12*(Kalkulacka!$D$7+Kalkulacka!$B$7),Kalkulacka!$D$15,IF(E177&gt;0,MIN(Kalkulacka!$D$15,E177),0)),0)</f>
        <v>0</v>
      </c>
      <c r="C177" s="12">
        <f ca="1">-PV(Kalkulacka!$I$4/12,$A177,0,B177)</f>
        <v>0</v>
      </c>
      <c r="D177" s="17">
        <f ca="1">IF(A177&gt;12*Kalkulacka!$D$7,IF(OR(A177&lt;=12*(Kalkulacka!$D$7+Kalkulacka!$B$7),G176&gt;0),IF(MOD(A177,12)=0,Kalkulacka!$D$17+Kalkulacka!$D$19+Kalkulacka!$D$20,Kalkulacka!$D$17),0),0)</f>
        <v>0</v>
      </c>
      <c r="E177" s="17">
        <f ca="1">G176*(1+Kalkulacka!$D$11/12)+D177</f>
        <v>0</v>
      </c>
      <c r="F177" s="17">
        <f ca="1">IF(A177&gt;12*Kalkulacka!$D$7,IF(A177&lt;=12*(Kalkulacka!$D$7+Kalkulacka!$B$7),0,IF(E177&gt;0,MIN(Kalkulacka!$D$15,E177),0)),0)</f>
        <v>0</v>
      </c>
      <c r="G177" s="17">
        <f t="shared" ca="1" si="5"/>
        <v>0</v>
      </c>
    </row>
    <row r="178" spans="1:7" x14ac:dyDescent="0.25">
      <c r="A178">
        <f t="shared" si="4"/>
        <v>176</v>
      </c>
      <c r="B178" s="16">
        <f ca="1">IF(A178&gt;12*Kalkulacka!$D$7,IF(A178&lt;=12*(Kalkulacka!$D$7+Kalkulacka!$B$7),Kalkulacka!$D$15,IF(E178&gt;0,MIN(Kalkulacka!$D$15,E178),0)),0)</f>
        <v>0</v>
      </c>
      <c r="C178" s="12">
        <f ca="1">-PV(Kalkulacka!$I$4/12,$A178,0,B178)</f>
        <v>0</v>
      </c>
      <c r="D178" s="17">
        <f ca="1">IF(A178&gt;12*Kalkulacka!$D$7,IF(OR(A178&lt;=12*(Kalkulacka!$D$7+Kalkulacka!$B$7),G177&gt;0),IF(MOD(A178,12)=0,Kalkulacka!$D$17+Kalkulacka!$D$19+Kalkulacka!$D$20,Kalkulacka!$D$17),0),0)</f>
        <v>0</v>
      </c>
      <c r="E178" s="17">
        <f ca="1">G177*(1+Kalkulacka!$D$11/12)+D178</f>
        <v>0</v>
      </c>
      <c r="F178" s="17">
        <f ca="1">IF(A178&gt;12*Kalkulacka!$D$7,IF(A178&lt;=12*(Kalkulacka!$D$7+Kalkulacka!$B$7),0,IF(E178&gt;0,MIN(Kalkulacka!$D$15,E178),0)),0)</f>
        <v>0</v>
      </c>
      <c r="G178" s="17">
        <f t="shared" ca="1" si="5"/>
        <v>0</v>
      </c>
    </row>
    <row r="179" spans="1:7" x14ac:dyDescent="0.25">
      <c r="A179">
        <f t="shared" si="4"/>
        <v>177</v>
      </c>
      <c r="B179" s="16">
        <f ca="1">IF(A179&gt;12*Kalkulacka!$D$7,IF(A179&lt;=12*(Kalkulacka!$D$7+Kalkulacka!$B$7),Kalkulacka!$D$15,IF(E179&gt;0,MIN(Kalkulacka!$D$15,E179),0)),0)</f>
        <v>0</v>
      </c>
      <c r="C179" s="12">
        <f ca="1">-PV(Kalkulacka!$I$4/12,$A179,0,B179)</f>
        <v>0</v>
      </c>
      <c r="D179" s="17">
        <f ca="1">IF(A179&gt;12*Kalkulacka!$D$7,IF(OR(A179&lt;=12*(Kalkulacka!$D$7+Kalkulacka!$B$7),G178&gt;0),IF(MOD(A179,12)=0,Kalkulacka!$D$17+Kalkulacka!$D$19+Kalkulacka!$D$20,Kalkulacka!$D$17),0),0)</f>
        <v>0</v>
      </c>
      <c r="E179" s="17">
        <f ca="1">G178*(1+Kalkulacka!$D$11/12)+D179</f>
        <v>0</v>
      </c>
      <c r="F179" s="17">
        <f ca="1">IF(A179&gt;12*Kalkulacka!$D$7,IF(A179&lt;=12*(Kalkulacka!$D$7+Kalkulacka!$B$7),0,IF(E179&gt;0,MIN(Kalkulacka!$D$15,E179),0)),0)</f>
        <v>0</v>
      </c>
      <c r="G179" s="17">
        <f t="shared" ca="1" si="5"/>
        <v>0</v>
      </c>
    </row>
    <row r="180" spans="1:7" x14ac:dyDescent="0.25">
      <c r="A180">
        <f t="shared" si="4"/>
        <v>178</v>
      </c>
      <c r="B180" s="16">
        <f ca="1">IF(A180&gt;12*Kalkulacka!$D$7,IF(A180&lt;=12*(Kalkulacka!$D$7+Kalkulacka!$B$7),Kalkulacka!$D$15,IF(E180&gt;0,MIN(Kalkulacka!$D$15,E180),0)),0)</f>
        <v>0</v>
      </c>
      <c r="C180" s="12">
        <f ca="1">-PV(Kalkulacka!$I$4/12,$A180,0,B180)</f>
        <v>0</v>
      </c>
      <c r="D180" s="17">
        <f ca="1">IF(A180&gt;12*Kalkulacka!$D$7,IF(OR(A180&lt;=12*(Kalkulacka!$D$7+Kalkulacka!$B$7),G179&gt;0),IF(MOD(A180,12)=0,Kalkulacka!$D$17+Kalkulacka!$D$19+Kalkulacka!$D$20,Kalkulacka!$D$17),0),0)</f>
        <v>0</v>
      </c>
      <c r="E180" s="17">
        <f ca="1">G179*(1+Kalkulacka!$D$11/12)+D180</f>
        <v>0</v>
      </c>
      <c r="F180" s="17">
        <f ca="1">IF(A180&gt;12*Kalkulacka!$D$7,IF(A180&lt;=12*(Kalkulacka!$D$7+Kalkulacka!$B$7),0,IF(E180&gt;0,MIN(Kalkulacka!$D$15,E180),0)),0)</f>
        <v>0</v>
      </c>
      <c r="G180" s="17">
        <f t="shared" ca="1" si="5"/>
        <v>0</v>
      </c>
    </row>
    <row r="181" spans="1:7" x14ac:dyDescent="0.25">
      <c r="A181">
        <f t="shared" si="4"/>
        <v>179</v>
      </c>
      <c r="B181" s="16">
        <f ca="1">IF(A181&gt;12*Kalkulacka!$D$7,IF(A181&lt;=12*(Kalkulacka!$D$7+Kalkulacka!$B$7),Kalkulacka!$D$15,IF(E181&gt;0,MIN(Kalkulacka!$D$15,E181),0)),0)</f>
        <v>0</v>
      </c>
      <c r="C181" s="12">
        <f ca="1">-PV(Kalkulacka!$I$4/12,$A181,0,B181)</f>
        <v>0</v>
      </c>
      <c r="D181" s="17">
        <f ca="1">IF(A181&gt;12*Kalkulacka!$D$7,IF(OR(A181&lt;=12*(Kalkulacka!$D$7+Kalkulacka!$B$7),G180&gt;0),IF(MOD(A181,12)=0,Kalkulacka!$D$17+Kalkulacka!$D$19+Kalkulacka!$D$20,Kalkulacka!$D$17),0),0)</f>
        <v>0</v>
      </c>
      <c r="E181" s="17">
        <f ca="1">G180*(1+Kalkulacka!$D$11/12)+D181</f>
        <v>0</v>
      </c>
      <c r="F181" s="17">
        <f ca="1">IF(A181&gt;12*Kalkulacka!$D$7,IF(A181&lt;=12*(Kalkulacka!$D$7+Kalkulacka!$B$7),0,IF(E181&gt;0,MIN(Kalkulacka!$D$15,E181),0)),0)</f>
        <v>0</v>
      </c>
      <c r="G181" s="17">
        <f t="shared" ca="1" si="5"/>
        <v>0</v>
      </c>
    </row>
    <row r="182" spans="1:7" x14ac:dyDescent="0.25">
      <c r="A182">
        <f t="shared" si="4"/>
        <v>180</v>
      </c>
      <c r="B182" s="16">
        <f ca="1">IF(A182&gt;12*Kalkulacka!$D$7,IF(A182&lt;=12*(Kalkulacka!$D$7+Kalkulacka!$B$7),Kalkulacka!$D$15,IF(E182&gt;0,MIN(Kalkulacka!$D$15,E182),0)),0)</f>
        <v>0</v>
      </c>
      <c r="C182" s="12">
        <f ca="1">-PV(Kalkulacka!$I$4/12,$A182,0,B182)</f>
        <v>0</v>
      </c>
      <c r="D182" s="17">
        <f ca="1">IF(A182&gt;12*Kalkulacka!$D$7,IF(OR(A182&lt;=12*(Kalkulacka!$D$7+Kalkulacka!$B$7),G181&gt;0),IF(MOD(A182,12)=0,Kalkulacka!$D$17+Kalkulacka!$D$19+Kalkulacka!$D$20,Kalkulacka!$D$17),0),0)</f>
        <v>0</v>
      </c>
      <c r="E182" s="17">
        <f ca="1">G181*(1+Kalkulacka!$D$11/12)+D182</f>
        <v>0</v>
      </c>
      <c r="F182" s="17">
        <f ca="1">IF(A182&gt;12*Kalkulacka!$D$7,IF(A182&lt;=12*(Kalkulacka!$D$7+Kalkulacka!$B$7),0,IF(E182&gt;0,MIN(Kalkulacka!$D$15,E182),0)),0)</f>
        <v>0</v>
      </c>
      <c r="G182" s="17">
        <f t="shared" ca="1" si="5"/>
        <v>0</v>
      </c>
    </row>
    <row r="183" spans="1:7" x14ac:dyDescent="0.25">
      <c r="A183">
        <f t="shared" si="4"/>
        <v>181</v>
      </c>
      <c r="B183" s="16">
        <f ca="1">IF(A183&gt;12*Kalkulacka!$D$7,IF(A183&lt;=12*(Kalkulacka!$D$7+Kalkulacka!$B$7),Kalkulacka!$D$15,IF(E183&gt;0,MIN(Kalkulacka!$D$15,E183),0)),0)</f>
        <v>0</v>
      </c>
      <c r="C183" s="12">
        <f ca="1">-PV(Kalkulacka!$I$4/12,$A183,0,B183)</f>
        <v>0</v>
      </c>
      <c r="D183" s="17">
        <f ca="1">IF(A183&gt;12*Kalkulacka!$D$7,IF(OR(A183&lt;=12*(Kalkulacka!$D$7+Kalkulacka!$B$7),G182&gt;0),IF(MOD(A183,12)=0,Kalkulacka!$D$17+Kalkulacka!$D$19+Kalkulacka!$D$20,Kalkulacka!$D$17),0),0)</f>
        <v>0</v>
      </c>
      <c r="E183" s="17">
        <f ca="1">G182*(1+Kalkulacka!$D$11/12)+D183</f>
        <v>0</v>
      </c>
      <c r="F183" s="17">
        <f ca="1">IF(A183&gt;12*Kalkulacka!$D$7,IF(A183&lt;=12*(Kalkulacka!$D$7+Kalkulacka!$B$7),0,IF(E183&gt;0,MIN(Kalkulacka!$D$15,E183),0)),0)</f>
        <v>0</v>
      </c>
      <c r="G183" s="17">
        <f t="shared" ca="1" si="5"/>
        <v>0</v>
      </c>
    </row>
    <row r="184" spans="1:7" x14ac:dyDescent="0.25">
      <c r="A184">
        <f t="shared" si="4"/>
        <v>182</v>
      </c>
      <c r="B184" s="16">
        <f ca="1">IF(A184&gt;12*Kalkulacka!$D$7,IF(A184&lt;=12*(Kalkulacka!$D$7+Kalkulacka!$B$7),Kalkulacka!$D$15,IF(E184&gt;0,MIN(Kalkulacka!$D$15,E184),0)),0)</f>
        <v>0</v>
      </c>
      <c r="C184" s="12">
        <f ca="1">-PV(Kalkulacka!$I$4/12,$A184,0,B184)</f>
        <v>0</v>
      </c>
      <c r="D184" s="17">
        <f ca="1">IF(A184&gt;12*Kalkulacka!$D$7,IF(OR(A184&lt;=12*(Kalkulacka!$D$7+Kalkulacka!$B$7),G183&gt;0),IF(MOD(A184,12)=0,Kalkulacka!$D$17+Kalkulacka!$D$19+Kalkulacka!$D$20,Kalkulacka!$D$17),0),0)</f>
        <v>0</v>
      </c>
      <c r="E184" s="17">
        <f ca="1">G183*(1+Kalkulacka!$D$11/12)+D184</f>
        <v>0</v>
      </c>
      <c r="F184" s="17">
        <f ca="1">IF(A184&gt;12*Kalkulacka!$D$7,IF(A184&lt;=12*(Kalkulacka!$D$7+Kalkulacka!$B$7),0,IF(E184&gt;0,MIN(Kalkulacka!$D$15,E184),0)),0)</f>
        <v>0</v>
      </c>
      <c r="G184" s="17">
        <f t="shared" ca="1" si="5"/>
        <v>0</v>
      </c>
    </row>
    <row r="185" spans="1:7" x14ac:dyDescent="0.25">
      <c r="A185">
        <f t="shared" si="4"/>
        <v>183</v>
      </c>
      <c r="B185" s="16">
        <f ca="1">IF(A185&gt;12*Kalkulacka!$D$7,IF(A185&lt;=12*(Kalkulacka!$D$7+Kalkulacka!$B$7),Kalkulacka!$D$15,IF(E185&gt;0,MIN(Kalkulacka!$D$15,E185),0)),0)</f>
        <v>0</v>
      </c>
      <c r="C185" s="12">
        <f ca="1">-PV(Kalkulacka!$I$4/12,$A185,0,B185)</f>
        <v>0</v>
      </c>
      <c r="D185" s="17">
        <f ca="1">IF(A185&gt;12*Kalkulacka!$D$7,IF(OR(A185&lt;=12*(Kalkulacka!$D$7+Kalkulacka!$B$7),G184&gt;0),IF(MOD(A185,12)=0,Kalkulacka!$D$17+Kalkulacka!$D$19+Kalkulacka!$D$20,Kalkulacka!$D$17),0),0)</f>
        <v>0</v>
      </c>
      <c r="E185" s="17">
        <f ca="1">G184*(1+Kalkulacka!$D$11/12)+D185</f>
        <v>0</v>
      </c>
      <c r="F185" s="17">
        <f ca="1">IF(A185&gt;12*Kalkulacka!$D$7,IF(A185&lt;=12*(Kalkulacka!$D$7+Kalkulacka!$B$7),0,IF(E185&gt;0,MIN(Kalkulacka!$D$15,E185),0)),0)</f>
        <v>0</v>
      </c>
      <c r="G185" s="17">
        <f t="shared" ca="1" si="5"/>
        <v>0</v>
      </c>
    </row>
    <row r="186" spans="1:7" x14ac:dyDescent="0.25">
      <c r="A186">
        <f t="shared" si="4"/>
        <v>184</v>
      </c>
      <c r="B186" s="16">
        <f ca="1">IF(A186&gt;12*Kalkulacka!$D$7,IF(A186&lt;=12*(Kalkulacka!$D$7+Kalkulacka!$B$7),Kalkulacka!$D$15,IF(E186&gt;0,MIN(Kalkulacka!$D$15,E186),0)),0)</f>
        <v>0</v>
      </c>
      <c r="C186" s="12">
        <f ca="1">-PV(Kalkulacka!$I$4/12,$A186,0,B186)</f>
        <v>0</v>
      </c>
      <c r="D186" s="17">
        <f ca="1">IF(A186&gt;12*Kalkulacka!$D$7,IF(OR(A186&lt;=12*(Kalkulacka!$D$7+Kalkulacka!$B$7),G185&gt;0),IF(MOD(A186,12)=0,Kalkulacka!$D$17+Kalkulacka!$D$19+Kalkulacka!$D$20,Kalkulacka!$D$17),0),0)</f>
        <v>0</v>
      </c>
      <c r="E186" s="17">
        <f ca="1">G185*(1+Kalkulacka!$D$11/12)+D186</f>
        <v>0</v>
      </c>
      <c r="F186" s="17">
        <f ca="1">IF(A186&gt;12*Kalkulacka!$D$7,IF(A186&lt;=12*(Kalkulacka!$D$7+Kalkulacka!$B$7),0,IF(E186&gt;0,MIN(Kalkulacka!$D$15,E186),0)),0)</f>
        <v>0</v>
      </c>
      <c r="G186" s="17">
        <f t="shared" ca="1" si="5"/>
        <v>0</v>
      </c>
    </row>
    <row r="187" spans="1:7" x14ac:dyDescent="0.25">
      <c r="A187">
        <f t="shared" si="4"/>
        <v>185</v>
      </c>
      <c r="B187" s="16">
        <f ca="1">IF(A187&gt;12*Kalkulacka!$D$7,IF(A187&lt;=12*(Kalkulacka!$D$7+Kalkulacka!$B$7),Kalkulacka!$D$15,IF(E187&gt;0,MIN(Kalkulacka!$D$15,E187),0)),0)</f>
        <v>0</v>
      </c>
      <c r="C187" s="12">
        <f ca="1">-PV(Kalkulacka!$I$4/12,$A187,0,B187)</f>
        <v>0</v>
      </c>
      <c r="D187" s="17">
        <f ca="1">IF(A187&gt;12*Kalkulacka!$D$7,IF(OR(A187&lt;=12*(Kalkulacka!$D$7+Kalkulacka!$B$7),G186&gt;0),IF(MOD(A187,12)=0,Kalkulacka!$D$17+Kalkulacka!$D$19+Kalkulacka!$D$20,Kalkulacka!$D$17),0),0)</f>
        <v>0</v>
      </c>
      <c r="E187" s="17">
        <f ca="1">G186*(1+Kalkulacka!$D$11/12)+D187</f>
        <v>0</v>
      </c>
      <c r="F187" s="17">
        <f ca="1">IF(A187&gt;12*Kalkulacka!$D$7,IF(A187&lt;=12*(Kalkulacka!$D$7+Kalkulacka!$B$7),0,IF(E187&gt;0,MIN(Kalkulacka!$D$15,E187),0)),0)</f>
        <v>0</v>
      </c>
      <c r="G187" s="17">
        <f t="shared" ca="1" si="5"/>
        <v>0</v>
      </c>
    </row>
    <row r="188" spans="1:7" ht="15" customHeight="1" x14ac:dyDescent="0.25">
      <c r="A188">
        <f t="shared" si="4"/>
        <v>186</v>
      </c>
      <c r="B188" s="16">
        <f ca="1">IF(A188&gt;12*Kalkulacka!$D$7,IF(A188&lt;=12*(Kalkulacka!$D$7+Kalkulacka!$B$7),Kalkulacka!$D$15,IF(E188&gt;0,MIN(Kalkulacka!$D$15,E188),0)),0)</f>
        <v>0</v>
      </c>
      <c r="C188" s="12">
        <f ca="1">-PV(Kalkulacka!$I$4/12,$A188,0,B188)</f>
        <v>0</v>
      </c>
      <c r="D188" s="17">
        <f ca="1">IF(A188&gt;12*Kalkulacka!$D$7,IF(OR(A188&lt;=12*(Kalkulacka!$D$7+Kalkulacka!$B$7),G187&gt;0),IF(MOD(A188,12)=0,Kalkulacka!$D$17+Kalkulacka!$D$19+Kalkulacka!$D$20,Kalkulacka!$D$17),0),0)</f>
        <v>0</v>
      </c>
      <c r="E188" s="17">
        <f ca="1">G187*(1+Kalkulacka!$D$11/12)+D188</f>
        <v>0</v>
      </c>
      <c r="F188" s="17">
        <f ca="1">IF(A188&gt;12*Kalkulacka!$D$7,IF(A188&lt;=12*(Kalkulacka!$D$7+Kalkulacka!$B$7),0,IF(E188&gt;0,MIN(Kalkulacka!$D$15,E188),0)),0)</f>
        <v>0</v>
      </c>
      <c r="G188" s="17">
        <f t="shared" ca="1" si="5"/>
        <v>0</v>
      </c>
    </row>
    <row r="189" spans="1:7" x14ac:dyDescent="0.25">
      <c r="A189">
        <f t="shared" si="4"/>
        <v>187</v>
      </c>
      <c r="B189" s="16">
        <f ca="1">IF(A189&gt;12*Kalkulacka!$D$7,IF(A189&lt;=12*(Kalkulacka!$D$7+Kalkulacka!$B$7),Kalkulacka!$D$15,IF(E189&gt;0,MIN(Kalkulacka!$D$15,E189),0)),0)</f>
        <v>0</v>
      </c>
      <c r="C189" s="12">
        <f ca="1">-PV(Kalkulacka!$I$4/12,$A189,0,B189)</f>
        <v>0</v>
      </c>
      <c r="D189" s="17">
        <f ca="1">IF(A189&gt;12*Kalkulacka!$D$7,IF(OR(A189&lt;=12*(Kalkulacka!$D$7+Kalkulacka!$B$7),G188&gt;0),IF(MOD(A189,12)=0,Kalkulacka!$D$17+Kalkulacka!$D$19+Kalkulacka!$D$20,Kalkulacka!$D$17),0),0)</f>
        <v>0</v>
      </c>
      <c r="E189" s="17">
        <f ca="1">G188*(1+Kalkulacka!$D$11/12)+D189</f>
        <v>0</v>
      </c>
      <c r="F189" s="17">
        <f ca="1">IF(A189&gt;12*Kalkulacka!$D$7,IF(A189&lt;=12*(Kalkulacka!$D$7+Kalkulacka!$B$7),0,IF(E189&gt;0,MIN(Kalkulacka!$D$15,E189),0)),0)</f>
        <v>0</v>
      </c>
      <c r="G189" s="17">
        <f t="shared" ca="1" si="5"/>
        <v>0</v>
      </c>
    </row>
    <row r="190" spans="1:7" x14ac:dyDescent="0.25">
      <c r="A190">
        <f t="shared" si="4"/>
        <v>188</v>
      </c>
      <c r="B190" s="16">
        <f ca="1">IF(A190&gt;12*Kalkulacka!$D$7,IF(A190&lt;=12*(Kalkulacka!$D$7+Kalkulacka!$B$7),Kalkulacka!$D$15,IF(E190&gt;0,MIN(Kalkulacka!$D$15,E190),0)),0)</f>
        <v>0</v>
      </c>
      <c r="C190" s="12">
        <f ca="1">-PV(Kalkulacka!$I$4/12,$A190,0,B190)</f>
        <v>0</v>
      </c>
      <c r="D190" s="17">
        <f ca="1">IF(A190&gt;12*Kalkulacka!$D$7,IF(OR(A190&lt;=12*(Kalkulacka!$D$7+Kalkulacka!$B$7),G189&gt;0),IF(MOD(A190,12)=0,Kalkulacka!$D$17+Kalkulacka!$D$19+Kalkulacka!$D$20,Kalkulacka!$D$17),0),0)</f>
        <v>0</v>
      </c>
      <c r="E190" s="17">
        <f ca="1">G189*(1+Kalkulacka!$D$11/12)+D190</f>
        <v>0</v>
      </c>
      <c r="F190" s="17">
        <f ca="1">IF(A190&gt;12*Kalkulacka!$D$7,IF(A190&lt;=12*(Kalkulacka!$D$7+Kalkulacka!$B$7),0,IF(E190&gt;0,MIN(Kalkulacka!$D$15,E190),0)),0)</f>
        <v>0</v>
      </c>
      <c r="G190" s="17">
        <f t="shared" ca="1" si="5"/>
        <v>0</v>
      </c>
    </row>
    <row r="191" spans="1:7" x14ac:dyDescent="0.25">
      <c r="A191">
        <f t="shared" si="4"/>
        <v>189</v>
      </c>
      <c r="B191" s="16">
        <f ca="1">IF(A191&gt;12*Kalkulacka!$D$7,IF(A191&lt;=12*(Kalkulacka!$D$7+Kalkulacka!$B$7),Kalkulacka!$D$15,IF(E191&gt;0,MIN(Kalkulacka!$D$15,E191),0)),0)</f>
        <v>0</v>
      </c>
      <c r="C191" s="12">
        <f ca="1">-PV(Kalkulacka!$I$4/12,$A191,0,B191)</f>
        <v>0</v>
      </c>
      <c r="D191" s="17">
        <f ca="1">IF(A191&gt;12*Kalkulacka!$D$7,IF(OR(A191&lt;=12*(Kalkulacka!$D$7+Kalkulacka!$B$7),G190&gt;0),IF(MOD(A191,12)=0,Kalkulacka!$D$17+Kalkulacka!$D$19+Kalkulacka!$D$20,Kalkulacka!$D$17),0),0)</f>
        <v>0</v>
      </c>
      <c r="E191" s="17">
        <f ca="1">G190*(1+Kalkulacka!$D$11/12)+D191</f>
        <v>0</v>
      </c>
      <c r="F191" s="17">
        <f ca="1">IF(A191&gt;12*Kalkulacka!$D$7,IF(A191&lt;=12*(Kalkulacka!$D$7+Kalkulacka!$B$7),0,IF(E191&gt;0,MIN(Kalkulacka!$D$15,E191),0)),0)</f>
        <v>0</v>
      </c>
      <c r="G191" s="17">
        <f t="shared" ca="1" si="5"/>
        <v>0</v>
      </c>
    </row>
    <row r="192" spans="1:7" x14ac:dyDescent="0.25">
      <c r="A192">
        <f t="shared" si="4"/>
        <v>190</v>
      </c>
      <c r="B192" s="16">
        <f ca="1">IF(A192&gt;12*Kalkulacka!$D$7,IF(A192&lt;=12*(Kalkulacka!$D$7+Kalkulacka!$B$7),Kalkulacka!$D$15,IF(E192&gt;0,MIN(Kalkulacka!$D$15,E192),0)),0)</f>
        <v>0</v>
      </c>
      <c r="C192" s="12">
        <f ca="1">-PV(Kalkulacka!$I$4/12,$A192,0,B192)</f>
        <v>0</v>
      </c>
      <c r="D192" s="17">
        <f ca="1">IF(A192&gt;12*Kalkulacka!$D$7,IF(OR(A192&lt;=12*(Kalkulacka!$D$7+Kalkulacka!$B$7),G191&gt;0),IF(MOD(A192,12)=0,Kalkulacka!$D$17+Kalkulacka!$D$19+Kalkulacka!$D$20,Kalkulacka!$D$17),0),0)</f>
        <v>0</v>
      </c>
      <c r="E192" s="17">
        <f ca="1">G191*(1+Kalkulacka!$D$11/12)+D192</f>
        <v>0</v>
      </c>
      <c r="F192" s="17">
        <f ca="1">IF(A192&gt;12*Kalkulacka!$D$7,IF(A192&lt;=12*(Kalkulacka!$D$7+Kalkulacka!$B$7),0,IF(E192&gt;0,MIN(Kalkulacka!$D$15,E192),0)),0)</f>
        <v>0</v>
      </c>
      <c r="G192" s="17">
        <f t="shared" ca="1" si="5"/>
        <v>0</v>
      </c>
    </row>
    <row r="193" spans="1:7" x14ac:dyDescent="0.25">
      <c r="A193">
        <f t="shared" si="4"/>
        <v>191</v>
      </c>
      <c r="B193" s="16">
        <f ca="1">IF(A193&gt;12*Kalkulacka!$D$7,IF(A193&lt;=12*(Kalkulacka!$D$7+Kalkulacka!$B$7),Kalkulacka!$D$15,IF(E193&gt;0,MIN(Kalkulacka!$D$15,E193),0)),0)</f>
        <v>0</v>
      </c>
      <c r="C193" s="12">
        <f ca="1">-PV(Kalkulacka!$I$4/12,$A193,0,B193)</f>
        <v>0</v>
      </c>
      <c r="D193" s="17">
        <f ca="1">IF(A193&gt;12*Kalkulacka!$D$7,IF(OR(A193&lt;=12*(Kalkulacka!$D$7+Kalkulacka!$B$7),G192&gt;0),IF(MOD(A193,12)=0,Kalkulacka!$D$17+Kalkulacka!$D$19+Kalkulacka!$D$20,Kalkulacka!$D$17),0),0)</f>
        <v>0</v>
      </c>
      <c r="E193" s="17">
        <f ca="1">G192*(1+Kalkulacka!$D$11/12)+D193</f>
        <v>0</v>
      </c>
      <c r="F193" s="17">
        <f ca="1">IF(A193&gt;12*Kalkulacka!$D$7,IF(A193&lt;=12*(Kalkulacka!$D$7+Kalkulacka!$B$7),0,IF(E193&gt;0,MIN(Kalkulacka!$D$15,E193),0)),0)</f>
        <v>0</v>
      </c>
      <c r="G193" s="17">
        <f t="shared" ca="1" si="5"/>
        <v>0</v>
      </c>
    </row>
    <row r="194" spans="1:7" x14ac:dyDescent="0.25">
      <c r="A194">
        <f t="shared" si="4"/>
        <v>192</v>
      </c>
      <c r="B194" s="16">
        <f ca="1">IF(A194&gt;12*Kalkulacka!$D$7,IF(A194&lt;=12*(Kalkulacka!$D$7+Kalkulacka!$B$7),Kalkulacka!$D$15,IF(E194&gt;0,MIN(Kalkulacka!$D$15,E194),0)),0)</f>
        <v>0</v>
      </c>
      <c r="C194" s="12">
        <f ca="1">-PV(Kalkulacka!$I$4/12,$A194,0,B194)</f>
        <v>0</v>
      </c>
      <c r="D194" s="17">
        <f ca="1">IF(A194&gt;12*Kalkulacka!$D$7,IF(OR(A194&lt;=12*(Kalkulacka!$D$7+Kalkulacka!$B$7),G193&gt;0),IF(MOD(A194,12)=0,Kalkulacka!$D$17+Kalkulacka!$D$19+Kalkulacka!$D$20,Kalkulacka!$D$17),0),0)</f>
        <v>0</v>
      </c>
      <c r="E194" s="17">
        <f ca="1">G193*(1+Kalkulacka!$D$11/12)+D194</f>
        <v>0</v>
      </c>
      <c r="F194" s="17">
        <f ca="1">IF(A194&gt;12*Kalkulacka!$D$7,IF(A194&lt;=12*(Kalkulacka!$D$7+Kalkulacka!$B$7),0,IF(E194&gt;0,MIN(Kalkulacka!$D$15,E194),0)),0)</f>
        <v>0</v>
      </c>
      <c r="G194" s="17">
        <f t="shared" ca="1" si="5"/>
        <v>0</v>
      </c>
    </row>
    <row r="195" spans="1:7" x14ac:dyDescent="0.25">
      <c r="A195">
        <f t="shared" si="4"/>
        <v>193</v>
      </c>
      <c r="B195" s="16">
        <f ca="1">IF(A195&gt;12*Kalkulacka!$D$7,IF(A195&lt;=12*(Kalkulacka!$D$7+Kalkulacka!$B$7),Kalkulacka!$D$15,IF(E195&gt;0,MIN(Kalkulacka!$D$15,E195),0)),0)</f>
        <v>0</v>
      </c>
      <c r="C195" s="12">
        <f ca="1">-PV(Kalkulacka!$I$4/12,$A195,0,B195)</f>
        <v>0</v>
      </c>
      <c r="D195" s="17">
        <f ca="1">IF(A195&gt;12*Kalkulacka!$D$7,IF(OR(A195&lt;=12*(Kalkulacka!$D$7+Kalkulacka!$B$7),G194&gt;0),IF(MOD(A195,12)=0,Kalkulacka!$D$17+Kalkulacka!$D$19+Kalkulacka!$D$20,Kalkulacka!$D$17),0),0)</f>
        <v>0</v>
      </c>
      <c r="E195" s="17">
        <f ca="1">G194*(1+Kalkulacka!$D$11/12)+D195</f>
        <v>0</v>
      </c>
      <c r="F195" s="17">
        <f ca="1">IF(A195&gt;12*Kalkulacka!$D$7,IF(A195&lt;=12*(Kalkulacka!$D$7+Kalkulacka!$B$7),0,IF(E195&gt;0,MIN(Kalkulacka!$D$15,E195),0)),0)</f>
        <v>0</v>
      </c>
      <c r="G195" s="17">
        <f t="shared" ca="1" si="5"/>
        <v>0</v>
      </c>
    </row>
    <row r="196" spans="1:7" x14ac:dyDescent="0.25">
      <c r="A196">
        <f t="shared" ref="A196:A242" si="6">A195+1</f>
        <v>194</v>
      </c>
      <c r="B196" s="16">
        <f ca="1">IF(A196&gt;12*Kalkulacka!$D$7,IF(A196&lt;=12*(Kalkulacka!$D$7+Kalkulacka!$B$7),Kalkulacka!$D$15,IF(E196&gt;0,MIN(Kalkulacka!$D$15,E196),0)),0)</f>
        <v>0</v>
      </c>
      <c r="C196" s="12">
        <f ca="1">-PV(Kalkulacka!$I$4/12,$A196,0,B196)</f>
        <v>0</v>
      </c>
      <c r="D196" s="17">
        <f ca="1">IF(A196&gt;12*Kalkulacka!$D$7,IF(OR(A196&lt;=12*(Kalkulacka!$D$7+Kalkulacka!$B$7),G195&gt;0),IF(MOD(A196,12)=0,Kalkulacka!$D$17+Kalkulacka!$D$19+Kalkulacka!$D$20,Kalkulacka!$D$17),0),0)</f>
        <v>0</v>
      </c>
      <c r="E196" s="17">
        <f ca="1">G195*(1+Kalkulacka!$D$11/12)+D196</f>
        <v>0</v>
      </c>
      <c r="F196" s="17">
        <f ca="1">IF(A196&gt;12*Kalkulacka!$D$7,IF(A196&lt;=12*(Kalkulacka!$D$7+Kalkulacka!$B$7),0,IF(E196&gt;0,MIN(Kalkulacka!$D$15,E196),0)),0)</f>
        <v>0</v>
      </c>
      <c r="G196" s="17">
        <f t="shared" ref="G196:G242" ca="1" si="7">E196-F196</f>
        <v>0</v>
      </c>
    </row>
    <row r="197" spans="1:7" x14ac:dyDescent="0.25">
      <c r="A197">
        <f t="shared" si="6"/>
        <v>195</v>
      </c>
      <c r="B197" s="16">
        <f ca="1">IF(A197&gt;12*Kalkulacka!$D$7,IF(A197&lt;=12*(Kalkulacka!$D$7+Kalkulacka!$B$7),Kalkulacka!$D$15,IF(E197&gt;0,MIN(Kalkulacka!$D$15,E197),0)),0)</f>
        <v>0</v>
      </c>
      <c r="C197" s="12">
        <f ca="1">-PV(Kalkulacka!$I$4/12,$A197,0,B197)</f>
        <v>0</v>
      </c>
      <c r="D197" s="17">
        <f ca="1">IF(A197&gt;12*Kalkulacka!$D$7,IF(OR(A197&lt;=12*(Kalkulacka!$D$7+Kalkulacka!$B$7),G196&gt;0),IF(MOD(A197,12)=0,Kalkulacka!$D$17+Kalkulacka!$D$19+Kalkulacka!$D$20,Kalkulacka!$D$17),0),0)</f>
        <v>0</v>
      </c>
      <c r="E197" s="17">
        <f ca="1">G196*(1+Kalkulacka!$D$11/12)+D197</f>
        <v>0</v>
      </c>
      <c r="F197" s="17">
        <f ca="1">IF(A197&gt;12*Kalkulacka!$D$7,IF(A197&lt;=12*(Kalkulacka!$D$7+Kalkulacka!$B$7),0,IF(E197&gt;0,MIN(Kalkulacka!$D$15,E197),0)),0)</f>
        <v>0</v>
      </c>
      <c r="G197" s="17">
        <f t="shared" ca="1" si="7"/>
        <v>0</v>
      </c>
    </row>
    <row r="198" spans="1:7" x14ac:dyDescent="0.25">
      <c r="A198">
        <f t="shared" si="6"/>
        <v>196</v>
      </c>
      <c r="B198" s="16">
        <f ca="1">IF(A198&gt;12*Kalkulacka!$D$7,IF(A198&lt;=12*(Kalkulacka!$D$7+Kalkulacka!$B$7),Kalkulacka!$D$15,IF(E198&gt;0,MIN(Kalkulacka!$D$15,E198),0)),0)</f>
        <v>0</v>
      </c>
      <c r="C198" s="12">
        <f ca="1">-PV(Kalkulacka!$I$4/12,$A198,0,B198)</f>
        <v>0</v>
      </c>
      <c r="D198" s="17">
        <f ca="1">IF(A198&gt;12*Kalkulacka!$D$7,IF(OR(A198&lt;=12*(Kalkulacka!$D$7+Kalkulacka!$B$7),G197&gt;0),IF(MOD(A198,12)=0,Kalkulacka!$D$17+Kalkulacka!$D$19+Kalkulacka!$D$20,Kalkulacka!$D$17),0),0)</f>
        <v>0</v>
      </c>
      <c r="E198" s="17">
        <f ca="1">G197*(1+Kalkulacka!$D$11/12)+D198</f>
        <v>0</v>
      </c>
      <c r="F198" s="17">
        <f ca="1">IF(A198&gt;12*Kalkulacka!$D$7,IF(A198&lt;=12*(Kalkulacka!$D$7+Kalkulacka!$B$7),0,IF(E198&gt;0,MIN(Kalkulacka!$D$15,E198),0)),0)</f>
        <v>0</v>
      </c>
      <c r="G198" s="17">
        <f t="shared" ca="1" si="7"/>
        <v>0</v>
      </c>
    </row>
    <row r="199" spans="1:7" x14ac:dyDescent="0.25">
      <c r="A199">
        <f t="shared" si="6"/>
        <v>197</v>
      </c>
      <c r="B199" s="16">
        <f ca="1">IF(A199&gt;12*Kalkulacka!$D$7,IF(A199&lt;=12*(Kalkulacka!$D$7+Kalkulacka!$B$7),Kalkulacka!$D$15,IF(E199&gt;0,MIN(Kalkulacka!$D$15,E199),0)),0)</f>
        <v>0</v>
      </c>
      <c r="C199" s="12">
        <f ca="1">-PV(Kalkulacka!$I$4/12,$A199,0,B199)</f>
        <v>0</v>
      </c>
      <c r="D199" s="17">
        <f ca="1">IF(A199&gt;12*Kalkulacka!$D$7,IF(OR(A199&lt;=12*(Kalkulacka!$D$7+Kalkulacka!$B$7),G198&gt;0),IF(MOD(A199,12)=0,Kalkulacka!$D$17+Kalkulacka!$D$19+Kalkulacka!$D$20,Kalkulacka!$D$17),0),0)</f>
        <v>0</v>
      </c>
      <c r="E199" s="17">
        <f ca="1">G198*(1+Kalkulacka!$D$11/12)+D199</f>
        <v>0</v>
      </c>
      <c r="F199" s="17">
        <f ca="1">IF(A199&gt;12*Kalkulacka!$D$7,IF(A199&lt;=12*(Kalkulacka!$D$7+Kalkulacka!$B$7),0,IF(E199&gt;0,MIN(Kalkulacka!$D$15,E199),0)),0)</f>
        <v>0</v>
      </c>
      <c r="G199" s="17">
        <f t="shared" ca="1" si="7"/>
        <v>0</v>
      </c>
    </row>
    <row r="200" spans="1:7" x14ac:dyDescent="0.25">
      <c r="A200">
        <f t="shared" si="6"/>
        <v>198</v>
      </c>
      <c r="B200" s="16">
        <f ca="1">IF(A200&gt;12*Kalkulacka!$D$7,IF(A200&lt;=12*(Kalkulacka!$D$7+Kalkulacka!$B$7),Kalkulacka!$D$15,IF(E200&gt;0,MIN(Kalkulacka!$D$15,E200),0)),0)</f>
        <v>0</v>
      </c>
      <c r="C200" s="12">
        <f ca="1">-PV(Kalkulacka!$I$4/12,$A200,0,B200)</f>
        <v>0</v>
      </c>
      <c r="D200" s="17">
        <f ca="1">IF(A200&gt;12*Kalkulacka!$D$7,IF(OR(A200&lt;=12*(Kalkulacka!$D$7+Kalkulacka!$B$7),G199&gt;0),IF(MOD(A200,12)=0,Kalkulacka!$D$17+Kalkulacka!$D$19+Kalkulacka!$D$20,Kalkulacka!$D$17),0),0)</f>
        <v>0</v>
      </c>
      <c r="E200" s="17">
        <f ca="1">G199*(1+Kalkulacka!$D$11/12)+D200</f>
        <v>0</v>
      </c>
      <c r="F200" s="17">
        <f ca="1">IF(A200&gt;12*Kalkulacka!$D$7,IF(A200&lt;=12*(Kalkulacka!$D$7+Kalkulacka!$B$7),0,IF(E200&gt;0,MIN(Kalkulacka!$D$15,E200),0)),0)</f>
        <v>0</v>
      </c>
      <c r="G200" s="17">
        <f t="shared" ca="1" si="7"/>
        <v>0</v>
      </c>
    </row>
    <row r="201" spans="1:7" x14ac:dyDescent="0.25">
      <c r="A201">
        <f t="shared" si="6"/>
        <v>199</v>
      </c>
      <c r="B201" s="16">
        <f ca="1">IF(A201&gt;12*Kalkulacka!$D$7,IF(A201&lt;=12*(Kalkulacka!$D$7+Kalkulacka!$B$7),Kalkulacka!$D$15,IF(E201&gt;0,MIN(Kalkulacka!$D$15,E201),0)),0)</f>
        <v>0</v>
      </c>
      <c r="C201" s="12">
        <f ca="1">-PV(Kalkulacka!$I$4/12,$A201,0,B201)</f>
        <v>0</v>
      </c>
      <c r="D201" s="17">
        <f ca="1">IF(A201&gt;12*Kalkulacka!$D$7,IF(OR(A201&lt;=12*(Kalkulacka!$D$7+Kalkulacka!$B$7),G200&gt;0),IF(MOD(A201,12)=0,Kalkulacka!$D$17+Kalkulacka!$D$19+Kalkulacka!$D$20,Kalkulacka!$D$17),0),0)</f>
        <v>0</v>
      </c>
      <c r="E201" s="17">
        <f ca="1">G200*(1+Kalkulacka!$D$11/12)+D201</f>
        <v>0</v>
      </c>
      <c r="F201" s="17">
        <f ca="1">IF(A201&gt;12*Kalkulacka!$D$7,IF(A201&lt;=12*(Kalkulacka!$D$7+Kalkulacka!$B$7),0,IF(E201&gt;0,MIN(Kalkulacka!$D$15,E201),0)),0)</f>
        <v>0</v>
      </c>
      <c r="G201" s="17">
        <f t="shared" ca="1" si="7"/>
        <v>0</v>
      </c>
    </row>
    <row r="202" spans="1:7" x14ac:dyDescent="0.25">
      <c r="A202">
        <f t="shared" si="6"/>
        <v>200</v>
      </c>
      <c r="B202" s="16">
        <f ca="1">IF(A202&gt;12*Kalkulacka!$D$7,IF(A202&lt;=12*(Kalkulacka!$D$7+Kalkulacka!$B$7),Kalkulacka!$D$15,IF(E202&gt;0,MIN(Kalkulacka!$D$15,E202),0)),0)</f>
        <v>0</v>
      </c>
      <c r="C202" s="12">
        <f ca="1">-PV(Kalkulacka!$I$4/12,$A202,0,B202)</f>
        <v>0</v>
      </c>
      <c r="D202" s="17">
        <f ca="1">IF(A202&gt;12*Kalkulacka!$D$7,IF(OR(A202&lt;=12*(Kalkulacka!$D$7+Kalkulacka!$B$7),G201&gt;0),IF(MOD(A202,12)=0,Kalkulacka!$D$17+Kalkulacka!$D$19+Kalkulacka!$D$20,Kalkulacka!$D$17),0),0)</f>
        <v>0</v>
      </c>
      <c r="E202" s="17">
        <f ca="1">G201*(1+Kalkulacka!$D$11/12)+D202</f>
        <v>0</v>
      </c>
      <c r="F202" s="17">
        <f ca="1">IF(A202&gt;12*Kalkulacka!$D$7,IF(A202&lt;=12*(Kalkulacka!$D$7+Kalkulacka!$B$7),0,IF(E202&gt;0,MIN(Kalkulacka!$D$15,E202),0)),0)</f>
        <v>0</v>
      </c>
      <c r="G202" s="17">
        <f t="shared" ca="1" si="7"/>
        <v>0</v>
      </c>
    </row>
    <row r="203" spans="1:7" x14ac:dyDescent="0.25">
      <c r="A203">
        <f t="shared" si="6"/>
        <v>201</v>
      </c>
      <c r="B203" s="16">
        <f ca="1">IF(A203&gt;12*Kalkulacka!$D$7,IF(A203&lt;=12*(Kalkulacka!$D$7+Kalkulacka!$B$7),Kalkulacka!$D$15,IF(E203&gt;0,MIN(Kalkulacka!$D$15,E203),0)),0)</f>
        <v>0</v>
      </c>
      <c r="C203" s="12">
        <f ca="1">-PV(Kalkulacka!$I$4/12,$A203,0,B203)</f>
        <v>0</v>
      </c>
      <c r="D203" s="17">
        <f ca="1">IF(A203&gt;12*Kalkulacka!$D$7,IF(OR(A203&lt;=12*(Kalkulacka!$D$7+Kalkulacka!$B$7),G202&gt;0),IF(MOD(A203,12)=0,Kalkulacka!$D$17+Kalkulacka!$D$19+Kalkulacka!$D$20,Kalkulacka!$D$17),0),0)</f>
        <v>0</v>
      </c>
      <c r="E203" s="17">
        <f ca="1">G202*(1+Kalkulacka!$D$11/12)+D203</f>
        <v>0</v>
      </c>
      <c r="F203" s="17">
        <f ca="1">IF(A203&gt;12*Kalkulacka!$D$7,IF(A203&lt;=12*(Kalkulacka!$D$7+Kalkulacka!$B$7),0,IF(E203&gt;0,MIN(Kalkulacka!$D$15,E203),0)),0)</f>
        <v>0</v>
      </c>
      <c r="G203" s="17">
        <f t="shared" ca="1" si="7"/>
        <v>0</v>
      </c>
    </row>
    <row r="204" spans="1:7" x14ac:dyDescent="0.25">
      <c r="A204">
        <f t="shared" si="6"/>
        <v>202</v>
      </c>
      <c r="B204" s="16">
        <f ca="1">IF(A204&gt;12*Kalkulacka!$D$7,IF(A204&lt;=12*(Kalkulacka!$D$7+Kalkulacka!$B$7),Kalkulacka!$D$15,IF(E204&gt;0,MIN(Kalkulacka!$D$15,E204),0)),0)</f>
        <v>0</v>
      </c>
      <c r="C204" s="12">
        <f ca="1">-PV(Kalkulacka!$I$4/12,$A204,0,B204)</f>
        <v>0</v>
      </c>
      <c r="D204" s="17">
        <f ca="1">IF(A204&gt;12*Kalkulacka!$D$7,IF(OR(A204&lt;=12*(Kalkulacka!$D$7+Kalkulacka!$B$7),G203&gt;0),IF(MOD(A204,12)=0,Kalkulacka!$D$17+Kalkulacka!$D$19+Kalkulacka!$D$20,Kalkulacka!$D$17),0),0)</f>
        <v>0</v>
      </c>
      <c r="E204" s="17">
        <f ca="1">G203*(1+Kalkulacka!$D$11/12)+D204</f>
        <v>0</v>
      </c>
      <c r="F204" s="17">
        <f ca="1">IF(A204&gt;12*Kalkulacka!$D$7,IF(A204&lt;=12*(Kalkulacka!$D$7+Kalkulacka!$B$7),0,IF(E204&gt;0,MIN(Kalkulacka!$D$15,E204),0)),0)</f>
        <v>0</v>
      </c>
      <c r="G204" s="17">
        <f t="shared" ca="1" si="7"/>
        <v>0</v>
      </c>
    </row>
    <row r="205" spans="1:7" x14ac:dyDescent="0.25">
      <c r="A205">
        <f t="shared" si="6"/>
        <v>203</v>
      </c>
      <c r="B205" s="16">
        <f ca="1">IF(A205&gt;12*Kalkulacka!$D$7,IF(A205&lt;=12*(Kalkulacka!$D$7+Kalkulacka!$B$7),Kalkulacka!$D$15,IF(E205&gt;0,MIN(Kalkulacka!$D$15,E205),0)),0)</f>
        <v>0</v>
      </c>
      <c r="C205" s="12">
        <f ca="1">-PV(Kalkulacka!$I$4/12,$A205,0,B205)</f>
        <v>0</v>
      </c>
      <c r="D205" s="17">
        <f ca="1">IF(A205&gt;12*Kalkulacka!$D$7,IF(OR(A205&lt;=12*(Kalkulacka!$D$7+Kalkulacka!$B$7),G204&gt;0),IF(MOD(A205,12)=0,Kalkulacka!$D$17+Kalkulacka!$D$19+Kalkulacka!$D$20,Kalkulacka!$D$17),0),0)</f>
        <v>0</v>
      </c>
      <c r="E205" s="17">
        <f ca="1">G204*(1+Kalkulacka!$D$11/12)+D205</f>
        <v>0</v>
      </c>
      <c r="F205" s="17">
        <f ca="1">IF(A205&gt;12*Kalkulacka!$D$7,IF(A205&lt;=12*(Kalkulacka!$D$7+Kalkulacka!$B$7),0,IF(E205&gt;0,MIN(Kalkulacka!$D$15,E205),0)),0)</f>
        <v>0</v>
      </c>
      <c r="G205" s="17">
        <f t="shared" ca="1" si="7"/>
        <v>0</v>
      </c>
    </row>
    <row r="206" spans="1:7" x14ac:dyDescent="0.25">
      <c r="A206">
        <f t="shared" si="6"/>
        <v>204</v>
      </c>
      <c r="B206" s="16">
        <f ca="1">IF(A206&gt;12*Kalkulacka!$D$7,IF(A206&lt;=12*(Kalkulacka!$D$7+Kalkulacka!$B$7),Kalkulacka!$D$15,IF(E206&gt;0,MIN(Kalkulacka!$D$15,E206),0)),0)</f>
        <v>0</v>
      </c>
      <c r="C206" s="12">
        <f ca="1">-PV(Kalkulacka!$I$4/12,$A206,0,B206)</f>
        <v>0</v>
      </c>
      <c r="D206" s="17">
        <f ca="1">IF(A206&gt;12*Kalkulacka!$D$7,IF(OR(A206&lt;=12*(Kalkulacka!$D$7+Kalkulacka!$B$7),G205&gt;0),IF(MOD(A206,12)=0,Kalkulacka!$D$17+Kalkulacka!$D$19+Kalkulacka!$D$20,Kalkulacka!$D$17),0),0)</f>
        <v>0</v>
      </c>
      <c r="E206" s="17">
        <f ca="1">G205*(1+Kalkulacka!$D$11/12)+D206</f>
        <v>0</v>
      </c>
      <c r="F206" s="17">
        <f ca="1">IF(A206&gt;12*Kalkulacka!$D$7,IF(A206&lt;=12*(Kalkulacka!$D$7+Kalkulacka!$B$7),0,IF(E206&gt;0,MIN(Kalkulacka!$D$15,E206),0)),0)</f>
        <v>0</v>
      </c>
      <c r="G206" s="17">
        <f t="shared" ca="1" si="7"/>
        <v>0</v>
      </c>
    </row>
    <row r="207" spans="1:7" x14ac:dyDescent="0.25">
      <c r="A207">
        <f t="shared" si="6"/>
        <v>205</v>
      </c>
      <c r="B207" s="16">
        <f ca="1">IF(A207&gt;12*Kalkulacka!$D$7,IF(A207&lt;=12*(Kalkulacka!$D$7+Kalkulacka!$B$7),Kalkulacka!$D$15,IF(E207&gt;0,MIN(Kalkulacka!$D$15,E207),0)),0)</f>
        <v>0</v>
      </c>
      <c r="C207" s="12">
        <f ca="1">-PV(Kalkulacka!$I$4/12,$A207,0,B207)</f>
        <v>0</v>
      </c>
      <c r="D207" s="17">
        <f ca="1">IF(A207&gt;12*Kalkulacka!$D$7,IF(OR(A207&lt;=12*(Kalkulacka!$D$7+Kalkulacka!$B$7),G206&gt;0),IF(MOD(A207,12)=0,Kalkulacka!$D$17+Kalkulacka!$D$19+Kalkulacka!$D$20,Kalkulacka!$D$17),0),0)</f>
        <v>0</v>
      </c>
      <c r="E207" s="17">
        <f ca="1">G206*(1+Kalkulacka!$D$11/12)+D207</f>
        <v>0</v>
      </c>
      <c r="F207" s="17">
        <f ca="1">IF(A207&gt;12*Kalkulacka!$D$7,IF(A207&lt;=12*(Kalkulacka!$D$7+Kalkulacka!$B$7),0,IF(E207&gt;0,MIN(Kalkulacka!$D$15,E207),0)),0)</f>
        <v>0</v>
      </c>
      <c r="G207" s="17">
        <f t="shared" ca="1" si="7"/>
        <v>0</v>
      </c>
    </row>
    <row r="208" spans="1:7" x14ac:dyDescent="0.25">
      <c r="A208">
        <f t="shared" si="6"/>
        <v>206</v>
      </c>
      <c r="B208" s="16">
        <f ca="1">IF(A208&gt;12*Kalkulacka!$D$7,IF(A208&lt;=12*(Kalkulacka!$D$7+Kalkulacka!$B$7),Kalkulacka!$D$15,IF(E208&gt;0,MIN(Kalkulacka!$D$15,E208),0)),0)</f>
        <v>0</v>
      </c>
      <c r="C208" s="12">
        <f ca="1">-PV(Kalkulacka!$I$4/12,$A208,0,B208)</f>
        <v>0</v>
      </c>
      <c r="D208" s="17">
        <f ca="1">IF(A208&gt;12*Kalkulacka!$D$7,IF(OR(A208&lt;=12*(Kalkulacka!$D$7+Kalkulacka!$B$7),G207&gt;0),IF(MOD(A208,12)=0,Kalkulacka!$D$17+Kalkulacka!$D$19+Kalkulacka!$D$20,Kalkulacka!$D$17),0),0)</f>
        <v>0</v>
      </c>
      <c r="E208" s="17">
        <f ca="1">G207*(1+Kalkulacka!$D$11/12)+D208</f>
        <v>0</v>
      </c>
      <c r="F208" s="17">
        <f ca="1">IF(A208&gt;12*Kalkulacka!$D$7,IF(A208&lt;=12*(Kalkulacka!$D$7+Kalkulacka!$B$7),0,IF(E208&gt;0,MIN(Kalkulacka!$D$15,E208),0)),0)</f>
        <v>0</v>
      </c>
      <c r="G208" s="17">
        <f t="shared" ca="1" si="7"/>
        <v>0</v>
      </c>
    </row>
    <row r="209" spans="1:7" x14ac:dyDescent="0.25">
      <c r="A209">
        <f t="shared" si="6"/>
        <v>207</v>
      </c>
      <c r="B209" s="16">
        <f ca="1">IF(A209&gt;12*Kalkulacka!$D$7,IF(A209&lt;=12*(Kalkulacka!$D$7+Kalkulacka!$B$7),Kalkulacka!$D$15,IF(E209&gt;0,MIN(Kalkulacka!$D$15,E209),0)),0)</f>
        <v>0</v>
      </c>
      <c r="C209" s="12">
        <f ca="1">-PV(Kalkulacka!$I$4/12,$A209,0,B209)</f>
        <v>0</v>
      </c>
      <c r="D209" s="17">
        <f ca="1">IF(A209&gt;12*Kalkulacka!$D$7,IF(OR(A209&lt;=12*(Kalkulacka!$D$7+Kalkulacka!$B$7),G208&gt;0),IF(MOD(A209,12)=0,Kalkulacka!$D$17+Kalkulacka!$D$19+Kalkulacka!$D$20,Kalkulacka!$D$17),0),0)</f>
        <v>0</v>
      </c>
      <c r="E209" s="17">
        <f ca="1">G208*(1+Kalkulacka!$D$11/12)+D209</f>
        <v>0</v>
      </c>
      <c r="F209" s="17">
        <f ca="1">IF(A209&gt;12*Kalkulacka!$D$7,IF(A209&lt;=12*(Kalkulacka!$D$7+Kalkulacka!$B$7),0,IF(E209&gt;0,MIN(Kalkulacka!$D$15,E209),0)),0)</f>
        <v>0</v>
      </c>
      <c r="G209" s="17">
        <f t="shared" ca="1" si="7"/>
        <v>0</v>
      </c>
    </row>
    <row r="210" spans="1:7" x14ac:dyDescent="0.25">
      <c r="A210">
        <f t="shared" si="6"/>
        <v>208</v>
      </c>
      <c r="B210" s="16">
        <f ca="1">IF(A210&gt;12*Kalkulacka!$D$7,IF(A210&lt;=12*(Kalkulacka!$D$7+Kalkulacka!$B$7),Kalkulacka!$D$15,IF(E210&gt;0,MIN(Kalkulacka!$D$15,E210),0)),0)</f>
        <v>0</v>
      </c>
      <c r="C210" s="12">
        <f ca="1">-PV(Kalkulacka!$I$4/12,$A210,0,B210)</f>
        <v>0</v>
      </c>
      <c r="D210" s="17">
        <f ca="1">IF(A210&gt;12*Kalkulacka!$D$7,IF(OR(A210&lt;=12*(Kalkulacka!$D$7+Kalkulacka!$B$7),G209&gt;0),IF(MOD(A210,12)=0,Kalkulacka!$D$17+Kalkulacka!$D$19+Kalkulacka!$D$20,Kalkulacka!$D$17),0),0)</f>
        <v>0</v>
      </c>
      <c r="E210" s="17">
        <f ca="1">G209*(1+Kalkulacka!$D$11/12)+D210</f>
        <v>0</v>
      </c>
      <c r="F210" s="17">
        <f ca="1">IF(A210&gt;12*Kalkulacka!$D$7,IF(A210&lt;=12*(Kalkulacka!$D$7+Kalkulacka!$B$7),0,IF(E210&gt;0,MIN(Kalkulacka!$D$15,E210),0)),0)</f>
        <v>0</v>
      </c>
      <c r="G210" s="17">
        <f t="shared" ca="1" si="7"/>
        <v>0</v>
      </c>
    </row>
    <row r="211" spans="1:7" x14ac:dyDescent="0.25">
      <c r="A211">
        <f t="shared" si="6"/>
        <v>209</v>
      </c>
      <c r="B211" s="16">
        <f ca="1">IF(A211&gt;12*Kalkulacka!$D$7,IF(A211&lt;=12*(Kalkulacka!$D$7+Kalkulacka!$B$7),Kalkulacka!$D$15,IF(E211&gt;0,MIN(Kalkulacka!$D$15,E211),0)),0)</f>
        <v>0</v>
      </c>
      <c r="C211" s="12">
        <f ca="1">-PV(Kalkulacka!$I$4/12,$A211,0,B211)</f>
        <v>0</v>
      </c>
      <c r="D211" s="17">
        <f ca="1">IF(A211&gt;12*Kalkulacka!$D$7,IF(OR(A211&lt;=12*(Kalkulacka!$D$7+Kalkulacka!$B$7),G210&gt;0),IF(MOD(A211,12)=0,Kalkulacka!$D$17+Kalkulacka!$D$19+Kalkulacka!$D$20,Kalkulacka!$D$17),0),0)</f>
        <v>0</v>
      </c>
      <c r="E211" s="17">
        <f ca="1">G210*(1+Kalkulacka!$D$11/12)+D211</f>
        <v>0</v>
      </c>
      <c r="F211" s="17">
        <f ca="1">IF(A211&gt;12*Kalkulacka!$D$7,IF(A211&lt;=12*(Kalkulacka!$D$7+Kalkulacka!$B$7),0,IF(E211&gt;0,MIN(Kalkulacka!$D$15,E211),0)),0)</f>
        <v>0</v>
      </c>
      <c r="G211" s="17">
        <f t="shared" ca="1" si="7"/>
        <v>0</v>
      </c>
    </row>
    <row r="212" spans="1:7" x14ac:dyDescent="0.25">
      <c r="A212">
        <f t="shared" si="6"/>
        <v>210</v>
      </c>
      <c r="B212" s="16">
        <f ca="1">IF(A212&gt;12*Kalkulacka!$D$7,IF(A212&lt;=12*(Kalkulacka!$D$7+Kalkulacka!$B$7),Kalkulacka!$D$15,IF(E212&gt;0,MIN(Kalkulacka!$D$15,E212),0)),0)</f>
        <v>0</v>
      </c>
      <c r="C212" s="12">
        <f ca="1">-PV(Kalkulacka!$I$4/12,$A212,0,B212)</f>
        <v>0</v>
      </c>
      <c r="D212" s="17">
        <f ca="1">IF(A212&gt;12*Kalkulacka!$D$7,IF(OR(A212&lt;=12*(Kalkulacka!$D$7+Kalkulacka!$B$7),G211&gt;0),IF(MOD(A212,12)=0,Kalkulacka!$D$17+Kalkulacka!$D$19+Kalkulacka!$D$20,Kalkulacka!$D$17),0),0)</f>
        <v>0</v>
      </c>
      <c r="E212" s="17">
        <f ca="1">G211*(1+Kalkulacka!$D$11/12)+D212</f>
        <v>0</v>
      </c>
      <c r="F212" s="17">
        <f ca="1">IF(A212&gt;12*Kalkulacka!$D$7,IF(A212&lt;=12*(Kalkulacka!$D$7+Kalkulacka!$B$7),0,IF(E212&gt;0,MIN(Kalkulacka!$D$15,E212),0)),0)</f>
        <v>0</v>
      </c>
      <c r="G212" s="17">
        <f t="shared" ca="1" si="7"/>
        <v>0</v>
      </c>
    </row>
    <row r="213" spans="1:7" x14ac:dyDescent="0.25">
      <c r="A213">
        <f t="shared" si="6"/>
        <v>211</v>
      </c>
      <c r="B213" s="16">
        <f ca="1">IF(A213&gt;12*Kalkulacka!$D$7,IF(A213&lt;=12*(Kalkulacka!$D$7+Kalkulacka!$B$7),Kalkulacka!$D$15,IF(E213&gt;0,MIN(Kalkulacka!$D$15,E213),0)),0)</f>
        <v>0</v>
      </c>
      <c r="C213" s="12">
        <f ca="1">-PV(Kalkulacka!$I$4/12,$A213,0,B213)</f>
        <v>0</v>
      </c>
      <c r="D213" s="17">
        <f ca="1">IF(A213&gt;12*Kalkulacka!$D$7,IF(OR(A213&lt;=12*(Kalkulacka!$D$7+Kalkulacka!$B$7),G212&gt;0),IF(MOD(A213,12)=0,Kalkulacka!$D$17+Kalkulacka!$D$19+Kalkulacka!$D$20,Kalkulacka!$D$17),0),0)</f>
        <v>0</v>
      </c>
      <c r="E213" s="17">
        <f ca="1">G212*(1+Kalkulacka!$D$11/12)+D213</f>
        <v>0</v>
      </c>
      <c r="F213" s="17">
        <f ca="1">IF(A213&gt;12*Kalkulacka!$D$7,IF(A213&lt;=12*(Kalkulacka!$D$7+Kalkulacka!$B$7),0,IF(E213&gt;0,MIN(Kalkulacka!$D$15,E213),0)),0)</f>
        <v>0</v>
      </c>
      <c r="G213" s="17">
        <f t="shared" ca="1" si="7"/>
        <v>0</v>
      </c>
    </row>
    <row r="214" spans="1:7" x14ac:dyDescent="0.25">
      <c r="A214">
        <f t="shared" si="6"/>
        <v>212</v>
      </c>
      <c r="B214" s="16">
        <f ca="1">IF(A214&gt;12*Kalkulacka!$D$7,IF(A214&lt;=12*(Kalkulacka!$D$7+Kalkulacka!$B$7),Kalkulacka!$D$15,IF(E214&gt;0,MIN(Kalkulacka!$D$15,E214),0)),0)</f>
        <v>0</v>
      </c>
      <c r="C214" s="12">
        <f ca="1">-PV(Kalkulacka!$I$4/12,$A214,0,B214)</f>
        <v>0</v>
      </c>
      <c r="D214" s="17">
        <f ca="1">IF(A214&gt;12*Kalkulacka!$D$7,IF(OR(A214&lt;=12*(Kalkulacka!$D$7+Kalkulacka!$B$7),G213&gt;0),IF(MOD(A214,12)=0,Kalkulacka!$D$17+Kalkulacka!$D$19+Kalkulacka!$D$20,Kalkulacka!$D$17),0),0)</f>
        <v>0</v>
      </c>
      <c r="E214" s="17">
        <f ca="1">G213*(1+Kalkulacka!$D$11/12)+D214</f>
        <v>0</v>
      </c>
      <c r="F214" s="17">
        <f ca="1">IF(A214&gt;12*Kalkulacka!$D$7,IF(A214&lt;=12*(Kalkulacka!$D$7+Kalkulacka!$B$7),0,IF(E214&gt;0,MIN(Kalkulacka!$D$15,E214),0)),0)</f>
        <v>0</v>
      </c>
      <c r="G214" s="17">
        <f t="shared" ca="1" si="7"/>
        <v>0</v>
      </c>
    </row>
    <row r="215" spans="1:7" x14ac:dyDescent="0.25">
      <c r="A215">
        <f t="shared" si="6"/>
        <v>213</v>
      </c>
      <c r="B215" s="16">
        <f ca="1">IF(A215&gt;12*Kalkulacka!$D$7,IF(A215&lt;=12*(Kalkulacka!$D$7+Kalkulacka!$B$7),Kalkulacka!$D$15,IF(E215&gt;0,MIN(Kalkulacka!$D$15,E215),0)),0)</f>
        <v>0</v>
      </c>
      <c r="C215" s="12">
        <f ca="1">-PV(Kalkulacka!$I$4/12,$A215,0,B215)</f>
        <v>0</v>
      </c>
      <c r="D215" s="17">
        <f ca="1">IF(A215&gt;12*Kalkulacka!$D$7,IF(OR(A215&lt;=12*(Kalkulacka!$D$7+Kalkulacka!$B$7),G214&gt;0),IF(MOD(A215,12)=0,Kalkulacka!$D$17+Kalkulacka!$D$19+Kalkulacka!$D$20,Kalkulacka!$D$17),0),0)</f>
        <v>0</v>
      </c>
      <c r="E215" s="17">
        <f ca="1">G214*(1+Kalkulacka!$D$11/12)+D215</f>
        <v>0</v>
      </c>
      <c r="F215" s="17">
        <f ca="1">IF(A215&gt;12*Kalkulacka!$D$7,IF(A215&lt;=12*(Kalkulacka!$D$7+Kalkulacka!$B$7),0,IF(E215&gt;0,MIN(Kalkulacka!$D$15,E215),0)),0)</f>
        <v>0</v>
      </c>
      <c r="G215" s="17">
        <f t="shared" ca="1" si="7"/>
        <v>0</v>
      </c>
    </row>
    <row r="216" spans="1:7" x14ac:dyDescent="0.25">
      <c r="A216">
        <f t="shared" si="6"/>
        <v>214</v>
      </c>
      <c r="B216" s="16">
        <f ca="1">IF(A216&gt;12*Kalkulacka!$D$7,IF(A216&lt;=12*(Kalkulacka!$D$7+Kalkulacka!$B$7),Kalkulacka!$D$15,IF(E216&gt;0,MIN(Kalkulacka!$D$15,E216),0)),0)</f>
        <v>0</v>
      </c>
      <c r="C216" s="12">
        <f ca="1">-PV(Kalkulacka!$I$4/12,$A216,0,B216)</f>
        <v>0</v>
      </c>
      <c r="D216" s="17">
        <f ca="1">IF(A216&gt;12*Kalkulacka!$D$7,IF(OR(A216&lt;=12*(Kalkulacka!$D$7+Kalkulacka!$B$7),G215&gt;0),IF(MOD(A216,12)=0,Kalkulacka!$D$17+Kalkulacka!$D$19+Kalkulacka!$D$20,Kalkulacka!$D$17),0),0)</f>
        <v>0</v>
      </c>
      <c r="E216" s="17">
        <f ca="1">G215*(1+Kalkulacka!$D$11/12)+D216</f>
        <v>0</v>
      </c>
      <c r="F216" s="17">
        <f ca="1">IF(A216&gt;12*Kalkulacka!$D$7,IF(A216&lt;=12*(Kalkulacka!$D$7+Kalkulacka!$B$7),0,IF(E216&gt;0,MIN(Kalkulacka!$D$15,E216),0)),0)</f>
        <v>0</v>
      </c>
      <c r="G216" s="17">
        <f t="shared" ca="1" si="7"/>
        <v>0</v>
      </c>
    </row>
    <row r="217" spans="1:7" x14ac:dyDescent="0.25">
      <c r="A217">
        <f t="shared" si="6"/>
        <v>215</v>
      </c>
      <c r="B217" s="16">
        <f ca="1">IF(A217&gt;12*Kalkulacka!$D$7,IF(A217&lt;=12*(Kalkulacka!$D$7+Kalkulacka!$B$7),Kalkulacka!$D$15,IF(E217&gt;0,MIN(Kalkulacka!$D$15,E217),0)),0)</f>
        <v>0</v>
      </c>
      <c r="C217" s="12">
        <f ca="1">-PV(Kalkulacka!$I$4/12,$A217,0,B217)</f>
        <v>0</v>
      </c>
      <c r="D217" s="17">
        <f ca="1">IF(A217&gt;12*Kalkulacka!$D$7,IF(OR(A217&lt;=12*(Kalkulacka!$D$7+Kalkulacka!$B$7),G216&gt;0),IF(MOD(A217,12)=0,Kalkulacka!$D$17+Kalkulacka!$D$19+Kalkulacka!$D$20,Kalkulacka!$D$17),0),0)</f>
        <v>0</v>
      </c>
      <c r="E217" s="17">
        <f ca="1">G216*(1+Kalkulacka!$D$11/12)+D217</f>
        <v>0</v>
      </c>
      <c r="F217" s="17">
        <f ca="1">IF(A217&gt;12*Kalkulacka!$D$7,IF(A217&lt;=12*(Kalkulacka!$D$7+Kalkulacka!$B$7),0,IF(E217&gt;0,MIN(Kalkulacka!$D$15,E217),0)),0)</f>
        <v>0</v>
      </c>
      <c r="G217" s="17">
        <f t="shared" ca="1" si="7"/>
        <v>0</v>
      </c>
    </row>
    <row r="218" spans="1:7" x14ac:dyDescent="0.25">
      <c r="A218">
        <f t="shared" si="6"/>
        <v>216</v>
      </c>
      <c r="B218" s="16">
        <f ca="1">IF(A218&gt;12*Kalkulacka!$D$7,IF(A218&lt;=12*(Kalkulacka!$D$7+Kalkulacka!$B$7),Kalkulacka!$D$15,IF(E218&gt;0,MIN(Kalkulacka!$D$15,E218),0)),0)</f>
        <v>0</v>
      </c>
      <c r="C218" s="12">
        <f ca="1">-PV(Kalkulacka!$I$4/12,$A218,0,B218)</f>
        <v>0</v>
      </c>
      <c r="D218" s="17">
        <f ca="1">IF(A218&gt;12*Kalkulacka!$D$7,IF(OR(A218&lt;=12*(Kalkulacka!$D$7+Kalkulacka!$B$7),G217&gt;0),IF(MOD(A218,12)=0,Kalkulacka!$D$17+Kalkulacka!$D$19+Kalkulacka!$D$20,Kalkulacka!$D$17),0),0)</f>
        <v>0</v>
      </c>
      <c r="E218" s="17">
        <f ca="1">G217*(1+Kalkulacka!$D$11/12)+D218</f>
        <v>0</v>
      </c>
      <c r="F218" s="17">
        <f ca="1">IF(A218&gt;12*Kalkulacka!$D$7,IF(A218&lt;=12*(Kalkulacka!$D$7+Kalkulacka!$B$7),0,IF(E218&gt;0,MIN(Kalkulacka!$D$15,E218),0)),0)</f>
        <v>0</v>
      </c>
      <c r="G218" s="17">
        <f t="shared" ca="1" si="7"/>
        <v>0</v>
      </c>
    </row>
    <row r="219" spans="1:7" x14ac:dyDescent="0.25">
      <c r="A219">
        <f t="shared" si="6"/>
        <v>217</v>
      </c>
      <c r="B219" s="16">
        <f ca="1">IF(A219&gt;12*Kalkulacka!$D$7,IF(A219&lt;=12*(Kalkulacka!$D$7+Kalkulacka!$B$7),Kalkulacka!$D$15,IF(E219&gt;0,MIN(Kalkulacka!$D$15,E219),0)),0)</f>
        <v>0</v>
      </c>
      <c r="C219" s="12">
        <f ca="1">-PV(Kalkulacka!$I$4/12,$A219,0,B219)</f>
        <v>0</v>
      </c>
      <c r="D219" s="17">
        <f ca="1">IF(A219&gt;12*Kalkulacka!$D$7,IF(OR(A219&lt;=12*(Kalkulacka!$D$7+Kalkulacka!$B$7),G218&gt;0),IF(MOD(A219,12)=0,Kalkulacka!$D$17+Kalkulacka!$D$19+Kalkulacka!$D$20,Kalkulacka!$D$17),0),0)</f>
        <v>0</v>
      </c>
      <c r="E219" s="17">
        <f ca="1">G218*(1+Kalkulacka!$D$11/12)+D219</f>
        <v>0</v>
      </c>
      <c r="F219" s="17">
        <f ca="1">IF(A219&gt;12*Kalkulacka!$D$7,IF(A219&lt;=12*(Kalkulacka!$D$7+Kalkulacka!$B$7),0,IF(E219&gt;0,MIN(Kalkulacka!$D$15,E219),0)),0)</f>
        <v>0</v>
      </c>
      <c r="G219" s="17">
        <f t="shared" ca="1" si="7"/>
        <v>0</v>
      </c>
    </row>
    <row r="220" spans="1:7" x14ac:dyDescent="0.25">
      <c r="A220">
        <f t="shared" si="6"/>
        <v>218</v>
      </c>
      <c r="B220" s="16">
        <f ca="1">IF(A220&gt;12*Kalkulacka!$D$7,IF(A220&lt;=12*(Kalkulacka!$D$7+Kalkulacka!$B$7),Kalkulacka!$D$15,IF(E220&gt;0,MIN(Kalkulacka!$D$15,E220),0)),0)</f>
        <v>0</v>
      </c>
      <c r="C220" s="12">
        <f ca="1">-PV(Kalkulacka!$I$4/12,$A220,0,B220)</f>
        <v>0</v>
      </c>
      <c r="D220" s="17">
        <f ca="1">IF(A220&gt;12*Kalkulacka!$D$7,IF(OR(A220&lt;=12*(Kalkulacka!$D$7+Kalkulacka!$B$7),G219&gt;0),IF(MOD(A220,12)=0,Kalkulacka!$D$17+Kalkulacka!$D$19+Kalkulacka!$D$20,Kalkulacka!$D$17),0),0)</f>
        <v>0</v>
      </c>
      <c r="E220" s="17">
        <f ca="1">G219*(1+Kalkulacka!$D$11/12)+D220</f>
        <v>0</v>
      </c>
      <c r="F220" s="17">
        <f ca="1">IF(A220&gt;12*Kalkulacka!$D$7,IF(A220&lt;=12*(Kalkulacka!$D$7+Kalkulacka!$B$7),0,IF(E220&gt;0,MIN(Kalkulacka!$D$15,E220),0)),0)</f>
        <v>0</v>
      </c>
      <c r="G220" s="17">
        <f t="shared" ca="1" si="7"/>
        <v>0</v>
      </c>
    </row>
    <row r="221" spans="1:7" x14ac:dyDescent="0.25">
      <c r="A221">
        <f t="shared" si="6"/>
        <v>219</v>
      </c>
      <c r="B221" s="16">
        <f ca="1">IF(A221&gt;12*Kalkulacka!$D$7,IF(A221&lt;=12*(Kalkulacka!$D$7+Kalkulacka!$B$7),Kalkulacka!$D$15,IF(E221&gt;0,MIN(Kalkulacka!$D$15,E221),0)),0)</f>
        <v>0</v>
      </c>
      <c r="C221" s="12">
        <f ca="1">-PV(Kalkulacka!$I$4/12,$A221,0,B221)</f>
        <v>0</v>
      </c>
      <c r="D221" s="17">
        <f ca="1">IF(A221&gt;12*Kalkulacka!$D$7,IF(OR(A221&lt;=12*(Kalkulacka!$D$7+Kalkulacka!$B$7),G220&gt;0),IF(MOD(A221,12)=0,Kalkulacka!$D$17+Kalkulacka!$D$19+Kalkulacka!$D$20,Kalkulacka!$D$17),0),0)</f>
        <v>0</v>
      </c>
      <c r="E221" s="17">
        <f ca="1">G220*(1+Kalkulacka!$D$11/12)+D221</f>
        <v>0</v>
      </c>
      <c r="F221" s="17">
        <f ca="1">IF(A221&gt;12*Kalkulacka!$D$7,IF(A221&lt;=12*(Kalkulacka!$D$7+Kalkulacka!$B$7),0,IF(E221&gt;0,MIN(Kalkulacka!$D$15,E221),0)),0)</f>
        <v>0</v>
      </c>
      <c r="G221" s="17">
        <f t="shared" ca="1" si="7"/>
        <v>0</v>
      </c>
    </row>
    <row r="222" spans="1:7" x14ac:dyDescent="0.25">
      <c r="A222">
        <f t="shared" si="6"/>
        <v>220</v>
      </c>
      <c r="B222" s="16">
        <f ca="1">IF(A222&gt;12*Kalkulacka!$D$7,IF(A222&lt;=12*(Kalkulacka!$D$7+Kalkulacka!$B$7),Kalkulacka!$D$15,IF(E222&gt;0,MIN(Kalkulacka!$D$15,E222),0)),0)</f>
        <v>0</v>
      </c>
      <c r="C222" s="12">
        <f ca="1">-PV(Kalkulacka!$I$4/12,$A222,0,B222)</f>
        <v>0</v>
      </c>
      <c r="D222" s="17">
        <f ca="1">IF(A222&gt;12*Kalkulacka!$D$7,IF(OR(A222&lt;=12*(Kalkulacka!$D$7+Kalkulacka!$B$7),G221&gt;0),IF(MOD(A222,12)=0,Kalkulacka!$D$17+Kalkulacka!$D$19+Kalkulacka!$D$20,Kalkulacka!$D$17),0),0)</f>
        <v>0</v>
      </c>
      <c r="E222" s="17">
        <f ca="1">G221*(1+Kalkulacka!$D$11/12)+D222</f>
        <v>0</v>
      </c>
      <c r="F222" s="17">
        <f ca="1">IF(A222&gt;12*Kalkulacka!$D$7,IF(A222&lt;=12*(Kalkulacka!$D$7+Kalkulacka!$B$7),0,IF(E222&gt;0,MIN(Kalkulacka!$D$15,E222),0)),0)</f>
        <v>0</v>
      </c>
      <c r="G222" s="17">
        <f t="shared" ca="1" si="7"/>
        <v>0</v>
      </c>
    </row>
    <row r="223" spans="1:7" x14ac:dyDescent="0.25">
      <c r="A223">
        <f t="shared" si="6"/>
        <v>221</v>
      </c>
      <c r="B223" s="16">
        <f ca="1">IF(A223&gt;12*Kalkulacka!$D$7,IF(A223&lt;=12*(Kalkulacka!$D$7+Kalkulacka!$B$7),Kalkulacka!$D$15,IF(E223&gt;0,MIN(Kalkulacka!$D$15,E223),0)),0)</f>
        <v>0</v>
      </c>
      <c r="C223" s="12">
        <f ca="1">-PV(Kalkulacka!$I$4/12,$A223,0,B223)</f>
        <v>0</v>
      </c>
      <c r="D223" s="17">
        <f ca="1">IF(A223&gt;12*Kalkulacka!$D$7,IF(OR(A223&lt;=12*(Kalkulacka!$D$7+Kalkulacka!$B$7),G222&gt;0),IF(MOD(A223,12)=0,Kalkulacka!$D$17+Kalkulacka!$D$19+Kalkulacka!$D$20,Kalkulacka!$D$17),0),0)</f>
        <v>0</v>
      </c>
      <c r="E223" s="17">
        <f ca="1">G222*(1+Kalkulacka!$D$11/12)+D223</f>
        <v>0</v>
      </c>
      <c r="F223" s="17">
        <f ca="1">IF(A223&gt;12*Kalkulacka!$D$7,IF(A223&lt;=12*(Kalkulacka!$D$7+Kalkulacka!$B$7),0,IF(E223&gt;0,MIN(Kalkulacka!$D$15,E223),0)),0)</f>
        <v>0</v>
      </c>
      <c r="G223" s="17">
        <f t="shared" ca="1" si="7"/>
        <v>0</v>
      </c>
    </row>
    <row r="224" spans="1:7" x14ac:dyDescent="0.25">
      <c r="A224">
        <f t="shared" si="6"/>
        <v>222</v>
      </c>
      <c r="B224" s="16">
        <f ca="1">IF(A224&gt;12*Kalkulacka!$D$7,IF(A224&lt;=12*(Kalkulacka!$D$7+Kalkulacka!$B$7),Kalkulacka!$D$15,IF(E224&gt;0,MIN(Kalkulacka!$D$15,E224),0)),0)</f>
        <v>0</v>
      </c>
      <c r="C224" s="12">
        <f ca="1">-PV(Kalkulacka!$I$4/12,$A224,0,B224)</f>
        <v>0</v>
      </c>
      <c r="D224" s="17">
        <f ca="1">IF(A224&gt;12*Kalkulacka!$D$7,IF(OR(A224&lt;=12*(Kalkulacka!$D$7+Kalkulacka!$B$7),G223&gt;0),IF(MOD(A224,12)=0,Kalkulacka!$D$17+Kalkulacka!$D$19+Kalkulacka!$D$20,Kalkulacka!$D$17),0),0)</f>
        <v>0</v>
      </c>
      <c r="E224" s="17">
        <f ca="1">G223*(1+Kalkulacka!$D$11/12)+D224</f>
        <v>0</v>
      </c>
      <c r="F224" s="17">
        <f ca="1">IF(A224&gt;12*Kalkulacka!$D$7,IF(A224&lt;=12*(Kalkulacka!$D$7+Kalkulacka!$B$7),0,IF(E224&gt;0,MIN(Kalkulacka!$D$15,E224),0)),0)</f>
        <v>0</v>
      </c>
      <c r="G224" s="17">
        <f t="shared" ca="1" si="7"/>
        <v>0</v>
      </c>
    </row>
    <row r="225" spans="1:7" x14ac:dyDescent="0.25">
      <c r="A225">
        <f t="shared" si="6"/>
        <v>223</v>
      </c>
      <c r="B225" s="16">
        <f ca="1">IF(A225&gt;12*Kalkulacka!$D$7,IF(A225&lt;=12*(Kalkulacka!$D$7+Kalkulacka!$B$7),Kalkulacka!$D$15,IF(E225&gt;0,MIN(Kalkulacka!$D$15,E225),0)),0)</f>
        <v>0</v>
      </c>
      <c r="C225" s="12">
        <f ca="1">-PV(Kalkulacka!$I$4/12,$A225,0,B225)</f>
        <v>0</v>
      </c>
      <c r="D225" s="17">
        <f ca="1">IF(A225&gt;12*Kalkulacka!$D$7,IF(OR(A225&lt;=12*(Kalkulacka!$D$7+Kalkulacka!$B$7),G224&gt;0),IF(MOD(A225,12)=0,Kalkulacka!$D$17+Kalkulacka!$D$19+Kalkulacka!$D$20,Kalkulacka!$D$17),0),0)</f>
        <v>0</v>
      </c>
      <c r="E225" s="17">
        <f ca="1">G224*(1+Kalkulacka!$D$11/12)+D225</f>
        <v>0</v>
      </c>
      <c r="F225" s="17">
        <f ca="1">IF(A225&gt;12*Kalkulacka!$D$7,IF(A225&lt;=12*(Kalkulacka!$D$7+Kalkulacka!$B$7),0,IF(E225&gt;0,MIN(Kalkulacka!$D$15,E225),0)),0)</f>
        <v>0</v>
      </c>
      <c r="G225" s="17">
        <f t="shared" ca="1" si="7"/>
        <v>0</v>
      </c>
    </row>
    <row r="226" spans="1:7" x14ac:dyDescent="0.25">
      <c r="A226">
        <f t="shared" si="6"/>
        <v>224</v>
      </c>
      <c r="B226" s="16">
        <f ca="1">IF(A226&gt;12*Kalkulacka!$D$7,IF(A226&lt;=12*(Kalkulacka!$D$7+Kalkulacka!$B$7),Kalkulacka!$D$15,IF(E226&gt;0,MIN(Kalkulacka!$D$15,E226),0)),0)</f>
        <v>0</v>
      </c>
      <c r="C226" s="12">
        <f ca="1">-PV(Kalkulacka!$I$4/12,$A226,0,B226)</f>
        <v>0</v>
      </c>
      <c r="D226" s="17">
        <f ca="1">IF(A226&gt;12*Kalkulacka!$D$7,IF(OR(A226&lt;=12*(Kalkulacka!$D$7+Kalkulacka!$B$7),G225&gt;0),IF(MOD(A226,12)=0,Kalkulacka!$D$17+Kalkulacka!$D$19+Kalkulacka!$D$20,Kalkulacka!$D$17),0),0)</f>
        <v>0</v>
      </c>
      <c r="E226" s="17">
        <f ca="1">G225*(1+Kalkulacka!$D$11/12)+D226</f>
        <v>0</v>
      </c>
      <c r="F226" s="17">
        <f ca="1">IF(A226&gt;12*Kalkulacka!$D$7,IF(A226&lt;=12*(Kalkulacka!$D$7+Kalkulacka!$B$7),0,IF(E226&gt;0,MIN(Kalkulacka!$D$15,E226),0)),0)</f>
        <v>0</v>
      </c>
      <c r="G226" s="17">
        <f t="shared" ca="1" si="7"/>
        <v>0</v>
      </c>
    </row>
    <row r="227" spans="1:7" x14ac:dyDescent="0.25">
      <c r="A227">
        <f t="shared" si="6"/>
        <v>225</v>
      </c>
      <c r="B227" s="16">
        <f ca="1">IF(A227&gt;12*Kalkulacka!$D$7,IF(A227&lt;=12*(Kalkulacka!$D$7+Kalkulacka!$B$7),Kalkulacka!$D$15,IF(E227&gt;0,MIN(Kalkulacka!$D$15,E227),0)),0)</f>
        <v>0</v>
      </c>
      <c r="C227" s="12">
        <f ca="1">-PV(Kalkulacka!$I$4/12,$A227,0,B227)</f>
        <v>0</v>
      </c>
      <c r="D227" s="17">
        <f ca="1">IF(A227&gt;12*Kalkulacka!$D$7,IF(OR(A227&lt;=12*(Kalkulacka!$D$7+Kalkulacka!$B$7),G226&gt;0),IF(MOD(A227,12)=0,Kalkulacka!$D$17+Kalkulacka!$D$19+Kalkulacka!$D$20,Kalkulacka!$D$17),0),0)</f>
        <v>0</v>
      </c>
      <c r="E227" s="17">
        <f ca="1">G226*(1+Kalkulacka!$D$11/12)+D227</f>
        <v>0</v>
      </c>
      <c r="F227" s="17">
        <f ca="1">IF(A227&gt;12*Kalkulacka!$D$7,IF(A227&lt;=12*(Kalkulacka!$D$7+Kalkulacka!$B$7),0,IF(E227&gt;0,MIN(Kalkulacka!$D$15,E227),0)),0)</f>
        <v>0</v>
      </c>
      <c r="G227" s="17">
        <f t="shared" ca="1" si="7"/>
        <v>0</v>
      </c>
    </row>
    <row r="228" spans="1:7" x14ac:dyDescent="0.25">
      <c r="A228">
        <f t="shared" si="6"/>
        <v>226</v>
      </c>
      <c r="B228" s="16">
        <f ca="1">IF(A228&gt;12*Kalkulacka!$D$7,IF(A228&lt;=12*(Kalkulacka!$D$7+Kalkulacka!$B$7),Kalkulacka!$D$15,IF(E228&gt;0,MIN(Kalkulacka!$D$15,E228),0)),0)</f>
        <v>0</v>
      </c>
      <c r="C228" s="12">
        <f ca="1">-PV(Kalkulacka!$I$4/12,$A228,0,B228)</f>
        <v>0</v>
      </c>
      <c r="D228" s="17">
        <f ca="1">IF(A228&gt;12*Kalkulacka!$D$7,IF(OR(A228&lt;=12*(Kalkulacka!$D$7+Kalkulacka!$B$7),G227&gt;0),IF(MOD(A228,12)=0,Kalkulacka!$D$17+Kalkulacka!$D$19+Kalkulacka!$D$20,Kalkulacka!$D$17),0),0)</f>
        <v>0</v>
      </c>
      <c r="E228" s="17">
        <f ca="1">G227*(1+Kalkulacka!$D$11/12)+D228</f>
        <v>0</v>
      </c>
      <c r="F228" s="17">
        <f ca="1">IF(A228&gt;12*Kalkulacka!$D$7,IF(A228&lt;=12*(Kalkulacka!$D$7+Kalkulacka!$B$7),0,IF(E228&gt;0,MIN(Kalkulacka!$D$15,E228),0)),0)</f>
        <v>0</v>
      </c>
      <c r="G228" s="17">
        <f t="shared" ca="1" si="7"/>
        <v>0</v>
      </c>
    </row>
    <row r="229" spans="1:7" x14ac:dyDescent="0.25">
      <c r="A229">
        <f t="shared" si="6"/>
        <v>227</v>
      </c>
      <c r="B229" s="16">
        <f ca="1">IF(A229&gt;12*Kalkulacka!$D$7,IF(A229&lt;=12*(Kalkulacka!$D$7+Kalkulacka!$B$7),Kalkulacka!$D$15,IF(E229&gt;0,MIN(Kalkulacka!$D$15,E229),0)),0)</f>
        <v>0</v>
      </c>
      <c r="C229" s="12">
        <f ca="1">-PV(Kalkulacka!$I$4/12,$A229,0,B229)</f>
        <v>0</v>
      </c>
      <c r="D229" s="17">
        <f ca="1">IF(A229&gt;12*Kalkulacka!$D$7,IF(OR(A229&lt;=12*(Kalkulacka!$D$7+Kalkulacka!$B$7),G228&gt;0),IF(MOD(A229,12)=0,Kalkulacka!$D$17+Kalkulacka!$D$19+Kalkulacka!$D$20,Kalkulacka!$D$17),0),0)</f>
        <v>0</v>
      </c>
      <c r="E229" s="17">
        <f ca="1">G228*(1+Kalkulacka!$D$11/12)+D229</f>
        <v>0</v>
      </c>
      <c r="F229" s="17">
        <f ca="1">IF(A229&gt;12*Kalkulacka!$D$7,IF(A229&lt;=12*(Kalkulacka!$D$7+Kalkulacka!$B$7),0,IF(E229&gt;0,MIN(Kalkulacka!$D$15,E229),0)),0)</f>
        <v>0</v>
      </c>
      <c r="G229" s="17">
        <f t="shared" ca="1" si="7"/>
        <v>0</v>
      </c>
    </row>
    <row r="230" spans="1:7" x14ac:dyDescent="0.25">
      <c r="A230">
        <f t="shared" si="6"/>
        <v>228</v>
      </c>
      <c r="B230" s="16">
        <f ca="1">IF(A230&gt;12*Kalkulacka!$D$7,IF(A230&lt;=12*(Kalkulacka!$D$7+Kalkulacka!$B$7),Kalkulacka!$D$15,IF(E230&gt;0,MIN(Kalkulacka!$D$15,E230),0)),0)</f>
        <v>0</v>
      </c>
      <c r="C230" s="12">
        <f ca="1">-PV(Kalkulacka!$I$4/12,$A230,0,B230)</f>
        <v>0</v>
      </c>
      <c r="D230" s="17">
        <f ca="1">IF(A230&gt;12*Kalkulacka!$D$7,IF(OR(A230&lt;=12*(Kalkulacka!$D$7+Kalkulacka!$B$7),G229&gt;0),IF(MOD(A230,12)=0,Kalkulacka!$D$17+Kalkulacka!$D$19+Kalkulacka!$D$20,Kalkulacka!$D$17),0),0)</f>
        <v>0</v>
      </c>
      <c r="E230" s="17">
        <f ca="1">G229*(1+Kalkulacka!$D$11/12)+D230</f>
        <v>0</v>
      </c>
      <c r="F230" s="17">
        <f ca="1">IF(A230&gt;12*Kalkulacka!$D$7,IF(A230&lt;=12*(Kalkulacka!$D$7+Kalkulacka!$B$7),0,IF(E230&gt;0,MIN(Kalkulacka!$D$15,E230),0)),0)</f>
        <v>0</v>
      </c>
      <c r="G230" s="17">
        <f t="shared" ca="1" si="7"/>
        <v>0</v>
      </c>
    </row>
    <row r="231" spans="1:7" x14ac:dyDescent="0.25">
      <c r="A231">
        <f t="shared" si="6"/>
        <v>229</v>
      </c>
      <c r="B231" s="16">
        <f ca="1">IF(A231&gt;12*Kalkulacka!$D$7,IF(A231&lt;=12*(Kalkulacka!$D$7+Kalkulacka!$B$7),Kalkulacka!$D$15,IF(E231&gt;0,MIN(Kalkulacka!$D$15,E231),0)),0)</f>
        <v>0</v>
      </c>
      <c r="C231" s="12">
        <f ca="1">-PV(Kalkulacka!$I$4/12,$A231,0,B231)</f>
        <v>0</v>
      </c>
      <c r="D231" s="17">
        <f ca="1">IF(A231&gt;12*Kalkulacka!$D$7,IF(OR(A231&lt;=12*(Kalkulacka!$D$7+Kalkulacka!$B$7),G230&gt;0),IF(MOD(A231,12)=0,Kalkulacka!$D$17+Kalkulacka!$D$19+Kalkulacka!$D$20,Kalkulacka!$D$17),0),0)</f>
        <v>0</v>
      </c>
      <c r="E231" s="17">
        <f ca="1">G230*(1+Kalkulacka!$D$11/12)+D231</f>
        <v>0</v>
      </c>
      <c r="F231" s="17">
        <f ca="1">IF(A231&gt;12*Kalkulacka!$D$7,IF(A231&lt;=12*(Kalkulacka!$D$7+Kalkulacka!$B$7),0,IF(E231&gt;0,MIN(Kalkulacka!$D$15,E231),0)),0)</f>
        <v>0</v>
      </c>
      <c r="G231" s="17">
        <f t="shared" ca="1" si="7"/>
        <v>0</v>
      </c>
    </row>
    <row r="232" spans="1:7" x14ac:dyDescent="0.25">
      <c r="A232">
        <f t="shared" si="6"/>
        <v>230</v>
      </c>
      <c r="B232" s="16">
        <f ca="1">IF(A232&gt;12*Kalkulacka!$D$7,IF(A232&lt;=12*(Kalkulacka!$D$7+Kalkulacka!$B$7),Kalkulacka!$D$15,IF(E232&gt;0,MIN(Kalkulacka!$D$15,E232),0)),0)</f>
        <v>0</v>
      </c>
      <c r="C232" s="12">
        <f ca="1">-PV(Kalkulacka!$I$4/12,$A232,0,B232)</f>
        <v>0</v>
      </c>
      <c r="D232" s="17">
        <f ca="1">IF(A232&gt;12*Kalkulacka!$D$7,IF(OR(A232&lt;=12*(Kalkulacka!$D$7+Kalkulacka!$B$7),G231&gt;0),IF(MOD(A232,12)=0,Kalkulacka!$D$17+Kalkulacka!$D$19+Kalkulacka!$D$20,Kalkulacka!$D$17),0),0)</f>
        <v>0</v>
      </c>
      <c r="E232" s="17">
        <f ca="1">G231*(1+Kalkulacka!$D$11/12)+D232</f>
        <v>0</v>
      </c>
      <c r="F232" s="17">
        <f ca="1">IF(A232&gt;12*Kalkulacka!$D$7,IF(A232&lt;=12*(Kalkulacka!$D$7+Kalkulacka!$B$7),0,IF(E232&gt;0,MIN(Kalkulacka!$D$15,E232),0)),0)</f>
        <v>0</v>
      </c>
      <c r="G232" s="17">
        <f t="shared" ca="1" si="7"/>
        <v>0</v>
      </c>
    </row>
    <row r="233" spans="1:7" x14ac:dyDescent="0.25">
      <c r="A233">
        <f t="shared" si="6"/>
        <v>231</v>
      </c>
      <c r="B233" s="16">
        <f ca="1">IF(A233&gt;12*Kalkulacka!$D$7,IF(A233&lt;=12*(Kalkulacka!$D$7+Kalkulacka!$B$7),Kalkulacka!$D$15,IF(E233&gt;0,MIN(Kalkulacka!$D$15,E233),0)),0)</f>
        <v>0</v>
      </c>
      <c r="C233" s="12">
        <f ca="1">-PV(Kalkulacka!$I$4/12,$A233,0,B233)</f>
        <v>0</v>
      </c>
      <c r="D233" s="17">
        <f ca="1">IF(A233&gt;12*Kalkulacka!$D$7,IF(OR(A233&lt;=12*(Kalkulacka!$D$7+Kalkulacka!$B$7),G232&gt;0),IF(MOD(A233,12)=0,Kalkulacka!$D$17+Kalkulacka!$D$19+Kalkulacka!$D$20,Kalkulacka!$D$17),0),0)</f>
        <v>0</v>
      </c>
      <c r="E233" s="17">
        <f ca="1">G232*(1+Kalkulacka!$D$11/12)+D233</f>
        <v>0</v>
      </c>
      <c r="F233" s="17">
        <f ca="1">IF(A233&gt;12*Kalkulacka!$D$7,IF(A233&lt;=12*(Kalkulacka!$D$7+Kalkulacka!$B$7),0,IF(E233&gt;0,MIN(Kalkulacka!$D$15,E233),0)),0)</f>
        <v>0</v>
      </c>
      <c r="G233" s="17">
        <f t="shared" ca="1" si="7"/>
        <v>0</v>
      </c>
    </row>
    <row r="234" spans="1:7" x14ac:dyDescent="0.25">
      <c r="A234">
        <f t="shared" si="6"/>
        <v>232</v>
      </c>
      <c r="B234" s="16">
        <f ca="1">IF(A234&gt;12*Kalkulacka!$D$7,IF(A234&lt;=12*(Kalkulacka!$D$7+Kalkulacka!$B$7),Kalkulacka!$D$15,IF(E234&gt;0,MIN(Kalkulacka!$D$15,E234),0)),0)</f>
        <v>0</v>
      </c>
      <c r="C234" s="12">
        <f ca="1">-PV(Kalkulacka!$I$4/12,$A234,0,B234)</f>
        <v>0</v>
      </c>
      <c r="D234" s="17">
        <f ca="1">IF(A234&gt;12*Kalkulacka!$D$7,IF(OR(A234&lt;=12*(Kalkulacka!$D$7+Kalkulacka!$B$7),G233&gt;0),IF(MOD(A234,12)=0,Kalkulacka!$D$17+Kalkulacka!$D$19+Kalkulacka!$D$20,Kalkulacka!$D$17),0),0)</f>
        <v>0</v>
      </c>
      <c r="E234" s="17">
        <f ca="1">G233*(1+Kalkulacka!$D$11/12)+D234</f>
        <v>0</v>
      </c>
      <c r="F234" s="17">
        <f ca="1">IF(A234&gt;12*Kalkulacka!$D$7,IF(A234&lt;=12*(Kalkulacka!$D$7+Kalkulacka!$B$7),0,IF(E234&gt;0,MIN(Kalkulacka!$D$15,E234),0)),0)</f>
        <v>0</v>
      </c>
      <c r="G234" s="17">
        <f t="shared" ca="1" si="7"/>
        <v>0</v>
      </c>
    </row>
    <row r="235" spans="1:7" x14ac:dyDescent="0.25">
      <c r="A235">
        <f t="shared" si="6"/>
        <v>233</v>
      </c>
      <c r="B235" s="16">
        <f ca="1">IF(A235&gt;12*Kalkulacka!$D$7,IF(A235&lt;=12*(Kalkulacka!$D$7+Kalkulacka!$B$7),Kalkulacka!$D$15,IF(E235&gt;0,MIN(Kalkulacka!$D$15,E235),0)),0)</f>
        <v>0</v>
      </c>
      <c r="C235" s="12">
        <f ca="1">-PV(Kalkulacka!$I$4/12,$A235,0,B235)</f>
        <v>0</v>
      </c>
      <c r="D235" s="17">
        <f ca="1">IF(A235&gt;12*Kalkulacka!$D$7,IF(OR(A235&lt;=12*(Kalkulacka!$D$7+Kalkulacka!$B$7),G234&gt;0),IF(MOD(A235,12)=0,Kalkulacka!$D$17+Kalkulacka!$D$19+Kalkulacka!$D$20,Kalkulacka!$D$17),0),0)</f>
        <v>0</v>
      </c>
      <c r="E235" s="17">
        <f ca="1">G234*(1+Kalkulacka!$D$11/12)+D235</f>
        <v>0</v>
      </c>
      <c r="F235" s="17">
        <f ca="1">IF(A235&gt;12*Kalkulacka!$D$7,IF(A235&lt;=12*(Kalkulacka!$D$7+Kalkulacka!$B$7),0,IF(E235&gt;0,MIN(Kalkulacka!$D$15,E235),0)),0)</f>
        <v>0</v>
      </c>
      <c r="G235" s="17">
        <f t="shared" ca="1" si="7"/>
        <v>0</v>
      </c>
    </row>
    <row r="236" spans="1:7" x14ac:dyDescent="0.25">
      <c r="A236">
        <f t="shared" si="6"/>
        <v>234</v>
      </c>
      <c r="B236" s="16">
        <f ca="1">IF(A236&gt;12*Kalkulacka!$D$7,IF(A236&lt;=12*(Kalkulacka!$D$7+Kalkulacka!$B$7),Kalkulacka!$D$15,IF(E236&gt;0,MIN(Kalkulacka!$D$15,E236),0)),0)</f>
        <v>0</v>
      </c>
      <c r="C236" s="12">
        <f ca="1">-PV(Kalkulacka!$I$4/12,$A236,0,B236)</f>
        <v>0</v>
      </c>
      <c r="D236" s="17">
        <f ca="1">IF(A236&gt;12*Kalkulacka!$D$7,IF(OR(A236&lt;=12*(Kalkulacka!$D$7+Kalkulacka!$B$7),G235&gt;0),IF(MOD(A236,12)=0,Kalkulacka!$D$17+Kalkulacka!$D$19+Kalkulacka!$D$20,Kalkulacka!$D$17),0),0)</f>
        <v>0</v>
      </c>
      <c r="E236" s="17">
        <f ca="1">G235*(1+Kalkulacka!$D$11/12)+D236</f>
        <v>0</v>
      </c>
      <c r="F236" s="17">
        <f ca="1">IF(A236&gt;12*Kalkulacka!$D$7,IF(A236&lt;=12*(Kalkulacka!$D$7+Kalkulacka!$B$7),0,IF(E236&gt;0,MIN(Kalkulacka!$D$15,E236),0)),0)</f>
        <v>0</v>
      </c>
      <c r="G236" s="17">
        <f t="shared" ca="1" si="7"/>
        <v>0</v>
      </c>
    </row>
    <row r="237" spans="1:7" x14ac:dyDescent="0.25">
      <c r="A237">
        <f t="shared" si="6"/>
        <v>235</v>
      </c>
      <c r="B237" s="16">
        <f ca="1">IF(A237&gt;12*Kalkulacka!$D$7,IF(A237&lt;=12*(Kalkulacka!$D$7+Kalkulacka!$B$7),Kalkulacka!$D$15,IF(E237&gt;0,MIN(Kalkulacka!$D$15,E237),0)),0)</f>
        <v>0</v>
      </c>
      <c r="C237" s="12">
        <f ca="1">-PV(Kalkulacka!$I$4/12,$A237,0,B237)</f>
        <v>0</v>
      </c>
      <c r="D237" s="17">
        <f ca="1">IF(A237&gt;12*Kalkulacka!$D$7,IF(OR(A237&lt;=12*(Kalkulacka!$D$7+Kalkulacka!$B$7),G236&gt;0),IF(MOD(A237,12)=0,Kalkulacka!$D$17+Kalkulacka!$D$19+Kalkulacka!$D$20,Kalkulacka!$D$17),0),0)</f>
        <v>0</v>
      </c>
      <c r="E237" s="17">
        <f ca="1">G236*(1+Kalkulacka!$D$11/12)+D237</f>
        <v>0</v>
      </c>
      <c r="F237" s="17">
        <f ca="1">IF(A237&gt;12*Kalkulacka!$D$7,IF(A237&lt;=12*(Kalkulacka!$D$7+Kalkulacka!$B$7),0,IF(E237&gt;0,MIN(Kalkulacka!$D$15,E237),0)),0)</f>
        <v>0</v>
      </c>
      <c r="G237" s="17">
        <f t="shared" ca="1" si="7"/>
        <v>0</v>
      </c>
    </row>
    <row r="238" spans="1:7" x14ac:dyDescent="0.25">
      <c r="A238">
        <f t="shared" si="6"/>
        <v>236</v>
      </c>
      <c r="B238" s="16">
        <f ca="1">IF(A238&gt;12*Kalkulacka!$D$7,IF(A238&lt;=12*(Kalkulacka!$D$7+Kalkulacka!$B$7),Kalkulacka!$D$15,IF(E238&gt;0,MIN(Kalkulacka!$D$15,E238),0)),0)</f>
        <v>0</v>
      </c>
      <c r="C238" s="12">
        <f ca="1">-PV(Kalkulacka!$I$4/12,$A238,0,B238)</f>
        <v>0</v>
      </c>
      <c r="D238" s="17">
        <f ca="1">IF(A238&gt;12*Kalkulacka!$D$7,IF(OR(A238&lt;=12*(Kalkulacka!$D$7+Kalkulacka!$B$7),G237&gt;0),IF(MOD(A238,12)=0,Kalkulacka!$D$17+Kalkulacka!$D$19+Kalkulacka!$D$20,Kalkulacka!$D$17),0),0)</f>
        <v>0</v>
      </c>
      <c r="E238" s="17">
        <f ca="1">G237*(1+Kalkulacka!$D$11/12)+D238</f>
        <v>0</v>
      </c>
      <c r="F238" s="17">
        <f ca="1">IF(A238&gt;12*Kalkulacka!$D$7,IF(A238&lt;=12*(Kalkulacka!$D$7+Kalkulacka!$B$7),0,IF(E238&gt;0,MIN(Kalkulacka!$D$15,E238),0)),0)</f>
        <v>0</v>
      </c>
      <c r="G238" s="17">
        <f t="shared" ca="1" si="7"/>
        <v>0</v>
      </c>
    </row>
    <row r="239" spans="1:7" x14ac:dyDescent="0.25">
      <c r="A239">
        <f t="shared" si="6"/>
        <v>237</v>
      </c>
      <c r="B239" s="16">
        <f ca="1">IF(A239&gt;12*Kalkulacka!$D$7,IF(A239&lt;=12*(Kalkulacka!$D$7+Kalkulacka!$B$7),Kalkulacka!$D$15,IF(E239&gt;0,MIN(Kalkulacka!$D$15,E239),0)),0)</f>
        <v>0</v>
      </c>
      <c r="C239" s="12">
        <f ca="1">-PV(Kalkulacka!$I$4/12,$A239,0,B239)</f>
        <v>0</v>
      </c>
      <c r="D239" s="17">
        <f ca="1">IF(A239&gt;12*Kalkulacka!$D$7,IF(OR(A239&lt;=12*(Kalkulacka!$D$7+Kalkulacka!$B$7),G238&gt;0),IF(MOD(A239,12)=0,Kalkulacka!$D$17+Kalkulacka!$D$19+Kalkulacka!$D$20,Kalkulacka!$D$17),0),0)</f>
        <v>0</v>
      </c>
      <c r="E239" s="17">
        <f ca="1">G238*(1+Kalkulacka!$D$11/12)+D239</f>
        <v>0</v>
      </c>
      <c r="F239" s="17">
        <f ca="1">IF(A239&gt;12*Kalkulacka!$D$7,IF(A239&lt;=12*(Kalkulacka!$D$7+Kalkulacka!$B$7),0,IF(E239&gt;0,MIN(Kalkulacka!$D$15,E239),0)),0)</f>
        <v>0</v>
      </c>
      <c r="G239" s="17">
        <f t="shared" ca="1" si="7"/>
        <v>0</v>
      </c>
    </row>
    <row r="240" spans="1:7" x14ac:dyDescent="0.25">
      <c r="A240">
        <f t="shared" si="6"/>
        <v>238</v>
      </c>
      <c r="B240" s="16">
        <f ca="1">IF(A240&gt;12*Kalkulacka!$D$7,IF(A240&lt;=12*(Kalkulacka!$D$7+Kalkulacka!$B$7),Kalkulacka!$D$15,IF(E240&gt;0,MIN(Kalkulacka!$D$15,E240),0)),0)</f>
        <v>0</v>
      </c>
      <c r="C240" s="12">
        <f ca="1">-PV(Kalkulacka!$I$4/12,$A240,0,B240)</f>
        <v>0</v>
      </c>
      <c r="D240" s="17">
        <f ca="1">IF(A240&gt;12*Kalkulacka!$D$7,IF(OR(A240&lt;=12*(Kalkulacka!$D$7+Kalkulacka!$B$7),G239&gt;0),IF(MOD(A240,12)=0,Kalkulacka!$D$17+Kalkulacka!$D$19+Kalkulacka!$D$20,Kalkulacka!$D$17),0),0)</f>
        <v>0</v>
      </c>
      <c r="E240" s="17">
        <f ca="1">G239*(1+Kalkulacka!$D$11/12)+D240</f>
        <v>0</v>
      </c>
      <c r="F240" s="17">
        <f ca="1">IF(A240&gt;12*Kalkulacka!$D$7,IF(A240&lt;=12*(Kalkulacka!$D$7+Kalkulacka!$B$7),0,IF(E240&gt;0,MIN(Kalkulacka!$D$15,E240),0)),0)</f>
        <v>0</v>
      </c>
      <c r="G240" s="17">
        <f t="shared" ca="1" si="7"/>
        <v>0</v>
      </c>
    </row>
    <row r="241" spans="1:7" x14ac:dyDescent="0.25">
      <c r="A241">
        <f t="shared" si="6"/>
        <v>239</v>
      </c>
      <c r="B241" s="16">
        <f ca="1">IF(A241&gt;12*Kalkulacka!$D$7,IF(A241&lt;=12*(Kalkulacka!$D$7+Kalkulacka!$B$7),Kalkulacka!$D$15,IF(E241&gt;0,MIN(Kalkulacka!$D$15,E241),0)),0)</f>
        <v>0</v>
      </c>
      <c r="C241" s="12">
        <f ca="1">-PV(Kalkulacka!$I$4/12,$A241,0,B241)</f>
        <v>0</v>
      </c>
      <c r="D241" s="17">
        <f ca="1">IF(A241&gt;12*Kalkulacka!$D$7,IF(OR(A241&lt;=12*(Kalkulacka!$D$7+Kalkulacka!$B$7),G240&gt;0),IF(MOD(A241,12)=0,Kalkulacka!$D$17+Kalkulacka!$D$19+Kalkulacka!$D$20,Kalkulacka!$D$17),0),0)</f>
        <v>0</v>
      </c>
      <c r="E241" s="17">
        <f ca="1">G240*(1+Kalkulacka!$D$11/12)+D241</f>
        <v>0</v>
      </c>
      <c r="F241" s="17">
        <f ca="1">IF(A241&gt;12*Kalkulacka!$D$7,IF(A241&lt;=12*(Kalkulacka!$D$7+Kalkulacka!$B$7),0,IF(E241&gt;0,MIN(Kalkulacka!$D$15,E241),0)),0)</f>
        <v>0</v>
      </c>
      <c r="G241" s="17">
        <f t="shared" ca="1" si="7"/>
        <v>0</v>
      </c>
    </row>
    <row r="242" spans="1:7" x14ac:dyDescent="0.25">
      <c r="A242">
        <f t="shared" si="6"/>
        <v>240</v>
      </c>
      <c r="B242" s="16">
        <f ca="1">IF(A242&gt;12*Kalkulacka!$D$7,IF(A242&lt;=12*(Kalkulacka!$D$7+Kalkulacka!$B$7),Kalkulacka!$D$15,IF(E242&gt;0,MIN(Kalkulacka!$D$15,E242),0)),0)</f>
        <v>0</v>
      </c>
      <c r="C242" s="12">
        <f ca="1">-PV(Kalkulacka!$I$4/12,$A242,0,B242)</f>
        <v>0</v>
      </c>
      <c r="D242" s="17">
        <f ca="1">IF(A242&gt;12*Kalkulacka!$D$7,IF(OR(A242&lt;=12*(Kalkulacka!$D$7+Kalkulacka!$B$7),G241&gt;0),IF(MOD(A242,12)=0,Kalkulacka!$D$17+Kalkulacka!$D$19+Kalkulacka!$D$20,Kalkulacka!$D$17),0),0)</f>
        <v>0</v>
      </c>
      <c r="E242" s="17">
        <f ca="1">G241*(1+Kalkulacka!$D$11/12)+D242</f>
        <v>0</v>
      </c>
      <c r="F242" s="17">
        <f ca="1">IF(A242&gt;12*Kalkulacka!$D$7,IF(A242&lt;=12*(Kalkulacka!$D$7+Kalkulacka!$B$7),0,IF(E242&gt;0,MIN(Kalkulacka!$D$15,E242),0)),0)</f>
        <v>0</v>
      </c>
      <c r="G242" s="17">
        <f t="shared" ca="1" si="7"/>
        <v>0</v>
      </c>
    </row>
    <row r="243" spans="1:7" s="14" customFormat="1" x14ac:dyDescent="0.25">
      <c r="A243" s="14" t="s">
        <v>31</v>
      </c>
      <c r="B243" s="15">
        <f ca="1">Kalkulacka!$D$15*Kalkulacka!$B$7*12</f>
        <v>1592.1617235499064</v>
      </c>
      <c r="C243" s="15">
        <f ca="1">SUM(C3:C242)</f>
        <v>1343.9004165889974</v>
      </c>
      <c r="D243" s="18">
        <f ca="1">SUM(D3:D242)</f>
        <v>158.83199999999999</v>
      </c>
      <c r="E243" s="18"/>
      <c r="F243" s="18">
        <f ca="1">SUM(F3:F242)</f>
        <v>189.93445108059746</v>
      </c>
      <c r="G243" s="18"/>
    </row>
    <row r="244" spans="1:7" x14ac:dyDescent="0.25">
      <c r="B244" s="6">
        <f ca="1">B243+F243</f>
        <v>1782.0961746305038</v>
      </c>
      <c r="C244" s="13"/>
    </row>
    <row r="245" spans="1:7" x14ac:dyDescent="0.25">
      <c r="B245" s="12"/>
    </row>
    <row r="246" spans="1:7" x14ac:dyDescent="0.25">
      <c r="C246" s="13"/>
    </row>
  </sheetData>
  <sheetProtection password="C0AF" sheet="1" objects="1" scenarios="1"/>
  <mergeCells count="4">
    <mergeCell ref="E1:E2"/>
    <mergeCell ref="F1:F2"/>
    <mergeCell ref="G1:G2"/>
    <mergeCell ref="D1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6"/>
  <sheetViews>
    <sheetView zoomScale="75" zoomScaleNormal="75" workbookViewId="0">
      <selection activeCell="G234" sqref="G234"/>
    </sheetView>
  </sheetViews>
  <sheetFormatPr defaultColWidth="8.85546875" defaultRowHeight="15" x14ac:dyDescent="0.25"/>
  <cols>
    <col min="1" max="1" width="25" customWidth="1"/>
    <col min="2" max="2" width="32.42578125" customWidth="1"/>
    <col min="3" max="3" width="23.85546875" bestFit="1" customWidth="1"/>
    <col min="4" max="4" width="20.42578125" customWidth="1"/>
  </cols>
  <sheetData>
    <row r="1" spans="1:3" ht="15" customHeight="1" x14ac:dyDescent="0.25">
      <c r="B1" t="s">
        <v>46</v>
      </c>
    </row>
    <row r="2" spans="1:3" s="14" customFormat="1" x14ac:dyDescent="0.25">
      <c r="A2" s="14" t="s">
        <v>28</v>
      </c>
      <c r="B2" s="14" t="s">
        <v>29</v>
      </c>
      <c r="C2" s="14" t="s">
        <v>30</v>
      </c>
    </row>
    <row r="3" spans="1:3" x14ac:dyDescent="0.25">
      <c r="A3">
        <v>1</v>
      </c>
      <c r="B3" s="16" t="str">
        <f ca="1">IF(A3&lt;=12*(Kalkulacka!$B$7),Kalkulacka!$E$15,0)</f>
        <v>Parametre pôžičky nespĺňajú podmienky banky.</v>
      </c>
      <c r="C3" s="12" t="e">
        <f ca="1">-PV(Kalkulacka!$I$4/12,$A3,0,B3)</f>
        <v>#VALUE!</v>
      </c>
    </row>
    <row r="4" spans="1:3" x14ac:dyDescent="0.25">
      <c r="A4">
        <f t="shared" ref="A4:A67" si="0">A3+1</f>
        <v>2</v>
      </c>
      <c r="B4" s="16" t="str">
        <f ca="1">IF(A4&lt;=12*(Kalkulacka!$B$7),Kalkulacka!$E$15,0)</f>
        <v>Parametre pôžičky nespĺňajú podmienky banky.</v>
      </c>
      <c r="C4" s="12" t="e">
        <f ca="1">-PV(Kalkulacka!$I$4/12,$A4,0,B4)</f>
        <v>#VALUE!</v>
      </c>
    </row>
    <row r="5" spans="1:3" x14ac:dyDescent="0.25">
      <c r="A5">
        <f t="shared" si="0"/>
        <v>3</v>
      </c>
      <c r="B5" s="16" t="str">
        <f ca="1">IF(A5&lt;=12*(Kalkulacka!$B$7),Kalkulacka!$E$15,0)</f>
        <v>Parametre pôžičky nespĺňajú podmienky banky.</v>
      </c>
      <c r="C5" s="12" t="e">
        <f ca="1">-PV(Kalkulacka!$I$4/12,$A5,0,B5)</f>
        <v>#VALUE!</v>
      </c>
    </row>
    <row r="6" spans="1:3" x14ac:dyDescent="0.25">
      <c r="A6">
        <f t="shared" si="0"/>
        <v>4</v>
      </c>
      <c r="B6" s="16" t="str">
        <f ca="1">IF(A6&lt;=12*(Kalkulacka!$B$7),Kalkulacka!$E$15,0)</f>
        <v>Parametre pôžičky nespĺňajú podmienky banky.</v>
      </c>
      <c r="C6" s="12" t="e">
        <f ca="1">-PV(Kalkulacka!$I$4/12,$A6,0,B6)</f>
        <v>#VALUE!</v>
      </c>
    </row>
    <row r="7" spans="1:3" x14ac:dyDescent="0.25">
      <c r="A7">
        <f t="shared" si="0"/>
        <v>5</v>
      </c>
      <c r="B7" s="16" t="str">
        <f ca="1">IF(A7&lt;=12*(Kalkulacka!$B$7),Kalkulacka!$E$15,0)</f>
        <v>Parametre pôžičky nespĺňajú podmienky banky.</v>
      </c>
      <c r="C7" s="12" t="e">
        <f ca="1">-PV(Kalkulacka!$I$4/12,$A7,0,B7)</f>
        <v>#VALUE!</v>
      </c>
    </row>
    <row r="8" spans="1:3" x14ac:dyDescent="0.25">
      <c r="A8">
        <f t="shared" si="0"/>
        <v>6</v>
      </c>
      <c r="B8" s="16" t="str">
        <f ca="1">IF(A8&lt;=12*(Kalkulacka!$B$7),Kalkulacka!$E$15,0)</f>
        <v>Parametre pôžičky nespĺňajú podmienky banky.</v>
      </c>
      <c r="C8" s="12" t="e">
        <f ca="1">-PV(Kalkulacka!$I$4/12,$A8,0,B8)</f>
        <v>#VALUE!</v>
      </c>
    </row>
    <row r="9" spans="1:3" x14ac:dyDescent="0.25">
      <c r="A9">
        <f t="shared" si="0"/>
        <v>7</v>
      </c>
      <c r="B9" s="16" t="str">
        <f ca="1">IF(A9&lt;=12*(Kalkulacka!$B$7),Kalkulacka!$E$15,0)</f>
        <v>Parametre pôžičky nespĺňajú podmienky banky.</v>
      </c>
      <c r="C9" s="12" t="e">
        <f ca="1">-PV(Kalkulacka!$I$4/12,$A9,0,B9)</f>
        <v>#VALUE!</v>
      </c>
    </row>
    <row r="10" spans="1:3" x14ac:dyDescent="0.25">
      <c r="A10">
        <f t="shared" si="0"/>
        <v>8</v>
      </c>
      <c r="B10" s="16" t="str">
        <f ca="1">IF(A10&lt;=12*(Kalkulacka!$B$7),Kalkulacka!$E$15,0)</f>
        <v>Parametre pôžičky nespĺňajú podmienky banky.</v>
      </c>
      <c r="C10" s="12" t="e">
        <f ca="1">-PV(Kalkulacka!$I$4/12,$A10,0,B10)</f>
        <v>#VALUE!</v>
      </c>
    </row>
    <row r="11" spans="1:3" x14ac:dyDescent="0.25">
      <c r="A11">
        <f t="shared" si="0"/>
        <v>9</v>
      </c>
      <c r="B11" s="16" t="str">
        <f ca="1">IF(A11&lt;=12*(Kalkulacka!$B$7),Kalkulacka!$E$15,0)</f>
        <v>Parametre pôžičky nespĺňajú podmienky banky.</v>
      </c>
      <c r="C11" s="12" t="e">
        <f ca="1">-PV(Kalkulacka!$I$4/12,$A11,0,B11)</f>
        <v>#VALUE!</v>
      </c>
    </row>
    <row r="12" spans="1:3" x14ac:dyDescent="0.25">
      <c r="A12">
        <f t="shared" si="0"/>
        <v>10</v>
      </c>
      <c r="B12" s="16" t="str">
        <f ca="1">IF(A12&lt;=12*(Kalkulacka!$B$7),Kalkulacka!$E$15,0)</f>
        <v>Parametre pôžičky nespĺňajú podmienky banky.</v>
      </c>
      <c r="C12" s="12" t="e">
        <f ca="1">-PV(Kalkulacka!$I$4/12,$A12,0,B12)</f>
        <v>#VALUE!</v>
      </c>
    </row>
    <row r="13" spans="1:3" x14ac:dyDescent="0.25">
      <c r="A13">
        <f t="shared" si="0"/>
        <v>11</v>
      </c>
      <c r="B13" s="16" t="str">
        <f ca="1">IF(A13&lt;=12*(Kalkulacka!$B$7),Kalkulacka!$E$15,0)</f>
        <v>Parametre pôžičky nespĺňajú podmienky banky.</v>
      </c>
      <c r="C13" s="12" t="e">
        <f ca="1">-PV(Kalkulacka!$I$4/12,$A13,0,B13)</f>
        <v>#VALUE!</v>
      </c>
    </row>
    <row r="14" spans="1:3" x14ac:dyDescent="0.25">
      <c r="A14">
        <f t="shared" si="0"/>
        <v>12</v>
      </c>
      <c r="B14" s="16" t="str">
        <f ca="1">IF(A14&lt;=12*(Kalkulacka!$B$7),Kalkulacka!$E$15,0)</f>
        <v>Parametre pôžičky nespĺňajú podmienky banky.</v>
      </c>
      <c r="C14" s="12" t="e">
        <f ca="1">-PV(Kalkulacka!$I$4/12,$A14,0,B14)</f>
        <v>#VALUE!</v>
      </c>
    </row>
    <row r="15" spans="1:3" x14ac:dyDescent="0.25">
      <c r="A15">
        <f t="shared" si="0"/>
        <v>13</v>
      </c>
      <c r="B15" s="16" t="str">
        <f ca="1">IF(A15&lt;=12*(Kalkulacka!$B$7),Kalkulacka!$E$15,0)</f>
        <v>Parametre pôžičky nespĺňajú podmienky banky.</v>
      </c>
      <c r="C15" s="12" t="e">
        <f ca="1">-PV(Kalkulacka!$I$4/12,$A15,0,B15)</f>
        <v>#VALUE!</v>
      </c>
    </row>
    <row r="16" spans="1:3" x14ac:dyDescent="0.25">
      <c r="A16">
        <f t="shared" si="0"/>
        <v>14</v>
      </c>
      <c r="B16" s="16" t="str">
        <f ca="1">IF(A16&lt;=12*(Kalkulacka!$B$7),Kalkulacka!$E$15,0)</f>
        <v>Parametre pôžičky nespĺňajú podmienky banky.</v>
      </c>
      <c r="C16" s="12" t="e">
        <f ca="1">-PV(Kalkulacka!$I$4/12,$A16,0,B16)</f>
        <v>#VALUE!</v>
      </c>
    </row>
    <row r="17" spans="1:3" x14ac:dyDescent="0.25">
      <c r="A17">
        <f t="shared" si="0"/>
        <v>15</v>
      </c>
      <c r="B17" s="16" t="str">
        <f ca="1">IF(A17&lt;=12*(Kalkulacka!$B$7),Kalkulacka!$E$15,0)</f>
        <v>Parametre pôžičky nespĺňajú podmienky banky.</v>
      </c>
      <c r="C17" s="12" t="e">
        <f ca="1">-PV(Kalkulacka!$I$4/12,$A17,0,B17)</f>
        <v>#VALUE!</v>
      </c>
    </row>
    <row r="18" spans="1:3" x14ac:dyDescent="0.25">
      <c r="A18">
        <f t="shared" si="0"/>
        <v>16</v>
      </c>
      <c r="B18" s="16" t="str">
        <f ca="1">IF(A18&lt;=12*(Kalkulacka!$B$7),Kalkulacka!$E$15,0)</f>
        <v>Parametre pôžičky nespĺňajú podmienky banky.</v>
      </c>
      <c r="C18" s="12" t="e">
        <f ca="1">-PV(Kalkulacka!$I$4/12,$A18,0,B18)</f>
        <v>#VALUE!</v>
      </c>
    </row>
    <row r="19" spans="1:3" x14ac:dyDescent="0.25">
      <c r="A19">
        <f t="shared" si="0"/>
        <v>17</v>
      </c>
      <c r="B19" s="16" t="str">
        <f ca="1">IF(A19&lt;=12*(Kalkulacka!$B$7),Kalkulacka!$E$15,0)</f>
        <v>Parametre pôžičky nespĺňajú podmienky banky.</v>
      </c>
      <c r="C19" s="12" t="e">
        <f ca="1">-PV(Kalkulacka!$I$4/12,$A19,0,B19)</f>
        <v>#VALUE!</v>
      </c>
    </row>
    <row r="20" spans="1:3" x14ac:dyDescent="0.25">
      <c r="A20">
        <f t="shared" si="0"/>
        <v>18</v>
      </c>
      <c r="B20" s="16" t="str">
        <f ca="1">IF(A20&lt;=12*(Kalkulacka!$B$7),Kalkulacka!$E$15,0)</f>
        <v>Parametre pôžičky nespĺňajú podmienky banky.</v>
      </c>
      <c r="C20" s="12" t="e">
        <f ca="1">-PV(Kalkulacka!$I$4/12,$A20,0,B20)</f>
        <v>#VALUE!</v>
      </c>
    </row>
    <row r="21" spans="1:3" x14ac:dyDescent="0.25">
      <c r="A21">
        <f t="shared" si="0"/>
        <v>19</v>
      </c>
      <c r="B21" s="16" t="str">
        <f ca="1">IF(A21&lt;=12*(Kalkulacka!$B$7),Kalkulacka!$E$15,0)</f>
        <v>Parametre pôžičky nespĺňajú podmienky banky.</v>
      </c>
      <c r="C21" s="12" t="e">
        <f ca="1">-PV(Kalkulacka!$I$4/12,$A21,0,B21)</f>
        <v>#VALUE!</v>
      </c>
    </row>
    <row r="22" spans="1:3" x14ac:dyDescent="0.25">
      <c r="A22">
        <f t="shared" si="0"/>
        <v>20</v>
      </c>
      <c r="B22" s="16" t="str">
        <f ca="1">IF(A22&lt;=12*(Kalkulacka!$B$7),Kalkulacka!$E$15,0)</f>
        <v>Parametre pôžičky nespĺňajú podmienky banky.</v>
      </c>
      <c r="C22" s="12" t="e">
        <f ca="1">-PV(Kalkulacka!$I$4/12,$A22,0,B22)</f>
        <v>#VALUE!</v>
      </c>
    </row>
    <row r="23" spans="1:3" x14ac:dyDescent="0.25">
      <c r="A23">
        <f t="shared" si="0"/>
        <v>21</v>
      </c>
      <c r="B23" s="16" t="str">
        <f ca="1">IF(A23&lt;=12*(Kalkulacka!$B$7),Kalkulacka!$E$15,0)</f>
        <v>Parametre pôžičky nespĺňajú podmienky banky.</v>
      </c>
      <c r="C23" s="12" t="e">
        <f ca="1">-PV(Kalkulacka!$I$4/12,$A23,0,B23)</f>
        <v>#VALUE!</v>
      </c>
    </row>
    <row r="24" spans="1:3" x14ac:dyDescent="0.25">
      <c r="A24">
        <f t="shared" si="0"/>
        <v>22</v>
      </c>
      <c r="B24" s="16" t="str">
        <f ca="1">IF(A24&lt;=12*(Kalkulacka!$B$7),Kalkulacka!$E$15,0)</f>
        <v>Parametre pôžičky nespĺňajú podmienky banky.</v>
      </c>
      <c r="C24" s="12" t="e">
        <f ca="1">-PV(Kalkulacka!$I$4/12,$A24,0,B24)</f>
        <v>#VALUE!</v>
      </c>
    </row>
    <row r="25" spans="1:3" x14ac:dyDescent="0.25">
      <c r="A25">
        <f t="shared" si="0"/>
        <v>23</v>
      </c>
      <c r="B25" s="16" t="str">
        <f ca="1">IF(A25&lt;=12*(Kalkulacka!$B$7),Kalkulacka!$E$15,0)</f>
        <v>Parametre pôžičky nespĺňajú podmienky banky.</v>
      </c>
      <c r="C25" s="12" t="e">
        <f ca="1">-PV(Kalkulacka!$I$4/12,$A25,0,B25)</f>
        <v>#VALUE!</v>
      </c>
    </row>
    <row r="26" spans="1:3" x14ac:dyDescent="0.25">
      <c r="A26">
        <f t="shared" si="0"/>
        <v>24</v>
      </c>
      <c r="B26" s="16" t="str">
        <f ca="1">IF(A26&lt;=12*(Kalkulacka!$B$7),Kalkulacka!$E$15,0)</f>
        <v>Parametre pôžičky nespĺňajú podmienky banky.</v>
      </c>
      <c r="C26" s="12" t="e">
        <f ca="1">-PV(Kalkulacka!$I$4/12,$A26,0,B26)</f>
        <v>#VALUE!</v>
      </c>
    </row>
    <row r="27" spans="1:3" x14ac:dyDescent="0.25">
      <c r="A27">
        <f t="shared" si="0"/>
        <v>25</v>
      </c>
      <c r="B27" s="16" t="str">
        <f ca="1">IF(A27&lt;=12*(Kalkulacka!$B$7),Kalkulacka!$E$15,0)</f>
        <v>Parametre pôžičky nespĺňajú podmienky banky.</v>
      </c>
      <c r="C27" s="12" t="e">
        <f ca="1">-PV(Kalkulacka!$I$4/12,$A27,0,B27)</f>
        <v>#VALUE!</v>
      </c>
    </row>
    <row r="28" spans="1:3" x14ac:dyDescent="0.25">
      <c r="A28">
        <f t="shared" si="0"/>
        <v>26</v>
      </c>
      <c r="B28" s="16" t="str">
        <f ca="1">IF(A28&lt;=12*(Kalkulacka!$B$7),Kalkulacka!$E$15,0)</f>
        <v>Parametre pôžičky nespĺňajú podmienky banky.</v>
      </c>
      <c r="C28" s="12" t="e">
        <f ca="1">-PV(Kalkulacka!$I$4/12,$A28,0,B28)</f>
        <v>#VALUE!</v>
      </c>
    </row>
    <row r="29" spans="1:3" x14ac:dyDescent="0.25">
      <c r="A29">
        <f t="shared" si="0"/>
        <v>27</v>
      </c>
      <c r="B29" s="16" t="str">
        <f ca="1">IF(A29&lt;=12*(Kalkulacka!$B$7),Kalkulacka!$E$15,0)</f>
        <v>Parametre pôžičky nespĺňajú podmienky banky.</v>
      </c>
      <c r="C29" s="12" t="e">
        <f ca="1">-PV(Kalkulacka!$I$4/12,$A29,0,B29)</f>
        <v>#VALUE!</v>
      </c>
    </row>
    <row r="30" spans="1:3" x14ac:dyDescent="0.25">
      <c r="A30">
        <f t="shared" si="0"/>
        <v>28</v>
      </c>
      <c r="B30" s="16" t="str">
        <f ca="1">IF(A30&lt;=12*(Kalkulacka!$B$7),Kalkulacka!$E$15,0)</f>
        <v>Parametre pôžičky nespĺňajú podmienky banky.</v>
      </c>
      <c r="C30" s="12" t="e">
        <f ca="1">-PV(Kalkulacka!$I$4/12,$A30,0,B30)</f>
        <v>#VALUE!</v>
      </c>
    </row>
    <row r="31" spans="1:3" x14ac:dyDescent="0.25">
      <c r="A31">
        <f t="shared" si="0"/>
        <v>29</v>
      </c>
      <c r="B31" s="16" t="str">
        <f ca="1">IF(A31&lt;=12*(Kalkulacka!$B$7),Kalkulacka!$E$15,0)</f>
        <v>Parametre pôžičky nespĺňajú podmienky banky.</v>
      </c>
      <c r="C31" s="12" t="e">
        <f ca="1">-PV(Kalkulacka!$I$4/12,$A31,0,B31)</f>
        <v>#VALUE!</v>
      </c>
    </row>
    <row r="32" spans="1:3" x14ac:dyDescent="0.25">
      <c r="A32">
        <f t="shared" si="0"/>
        <v>30</v>
      </c>
      <c r="B32" s="16" t="str">
        <f ca="1">IF(A32&lt;=12*(Kalkulacka!$B$7),Kalkulacka!$E$15,0)</f>
        <v>Parametre pôžičky nespĺňajú podmienky banky.</v>
      </c>
      <c r="C32" s="12" t="e">
        <f ca="1">-PV(Kalkulacka!$I$4/12,$A32,0,B32)</f>
        <v>#VALUE!</v>
      </c>
    </row>
    <row r="33" spans="1:3" x14ac:dyDescent="0.25">
      <c r="A33">
        <f t="shared" si="0"/>
        <v>31</v>
      </c>
      <c r="B33" s="16" t="str">
        <f ca="1">IF(A33&lt;=12*(Kalkulacka!$B$7),Kalkulacka!$E$15,0)</f>
        <v>Parametre pôžičky nespĺňajú podmienky banky.</v>
      </c>
      <c r="C33" s="12" t="e">
        <f ca="1">-PV(Kalkulacka!$I$4/12,$A33,0,B33)</f>
        <v>#VALUE!</v>
      </c>
    </row>
    <row r="34" spans="1:3" x14ac:dyDescent="0.25">
      <c r="A34">
        <f t="shared" si="0"/>
        <v>32</v>
      </c>
      <c r="B34" s="16" t="str">
        <f ca="1">IF(A34&lt;=12*(Kalkulacka!$B$7),Kalkulacka!$E$15,0)</f>
        <v>Parametre pôžičky nespĺňajú podmienky banky.</v>
      </c>
      <c r="C34" s="12" t="e">
        <f ca="1">-PV(Kalkulacka!$I$4/12,$A34,0,B34)</f>
        <v>#VALUE!</v>
      </c>
    </row>
    <row r="35" spans="1:3" x14ac:dyDescent="0.25">
      <c r="A35">
        <f t="shared" si="0"/>
        <v>33</v>
      </c>
      <c r="B35" s="16" t="str">
        <f ca="1">IF(A35&lt;=12*(Kalkulacka!$B$7),Kalkulacka!$E$15,0)</f>
        <v>Parametre pôžičky nespĺňajú podmienky banky.</v>
      </c>
      <c r="C35" s="12" t="e">
        <f ca="1">-PV(Kalkulacka!$I$4/12,$A35,0,B35)</f>
        <v>#VALUE!</v>
      </c>
    </row>
    <row r="36" spans="1:3" x14ac:dyDescent="0.25">
      <c r="A36">
        <f t="shared" si="0"/>
        <v>34</v>
      </c>
      <c r="B36" s="16" t="str">
        <f ca="1">IF(A36&lt;=12*(Kalkulacka!$B$7),Kalkulacka!$E$15,0)</f>
        <v>Parametre pôžičky nespĺňajú podmienky banky.</v>
      </c>
      <c r="C36" s="12" t="e">
        <f ca="1">-PV(Kalkulacka!$I$4/12,$A36,0,B36)</f>
        <v>#VALUE!</v>
      </c>
    </row>
    <row r="37" spans="1:3" x14ac:dyDescent="0.25">
      <c r="A37">
        <f t="shared" si="0"/>
        <v>35</v>
      </c>
      <c r="B37" s="16" t="str">
        <f ca="1">IF(A37&lt;=12*(Kalkulacka!$B$7),Kalkulacka!$E$15,0)</f>
        <v>Parametre pôžičky nespĺňajú podmienky banky.</v>
      </c>
      <c r="C37" s="12" t="e">
        <f ca="1">-PV(Kalkulacka!$I$4/12,$A37,0,B37)</f>
        <v>#VALUE!</v>
      </c>
    </row>
    <row r="38" spans="1:3" x14ac:dyDescent="0.25">
      <c r="A38">
        <f t="shared" si="0"/>
        <v>36</v>
      </c>
      <c r="B38" s="16" t="str">
        <f ca="1">IF(A38&lt;=12*(Kalkulacka!$B$7),Kalkulacka!$E$15,0)</f>
        <v>Parametre pôžičky nespĺňajú podmienky banky.</v>
      </c>
      <c r="C38" s="12" t="e">
        <f ca="1">-PV(Kalkulacka!$I$4/12,$A38,0,B38)</f>
        <v>#VALUE!</v>
      </c>
    </row>
    <row r="39" spans="1:3" x14ac:dyDescent="0.25">
      <c r="A39">
        <f t="shared" si="0"/>
        <v>37</v>
      </c>
      <c r="B39" s="16" t="str">
        <f ca="1">IF(A39&lt;=12*(Kalkulacka!$B$7),Kalkulacka!$E$15,0)</f>
        <v>Parametre pôžičky nespĺňajú podmienky banky.</v>
      </c>
      <c r="C39" s="12" t="e">
        <f ca="1">-PV(Kalkulacka!$I$4/12,$A39,0,B39)</f>
        <v>#VALUE!</v>
      </c>
    </row>
    <row r="40" spans="1:3" x14ac:dyDescent="0.25">
      <c r="A40">
        <f t="shared" si="0"/>
        <v>38</v>
      </c>
      <c r="B40" s="16" t="str">
        <f ca="1">IF(A40&lt;=12*(Kalkulacka!$B$7),Kalkulacka!$E$15,0)</f>
        <v>Parametre pôžičky nespĺňajú podmienky banky.</v>
      </c>
      <c r="C40" s="12" t="e">
        <f ca="1">-PV(Kalkulacka!$I$4/12,$A40,0,B40)</f>
        <v>#VALUE!</v>
      </c>
    </row>
    <row r="41" spans="1:3" x14ac:dyDescent="0.25">
      <c r="A41">
        <f t="shared" si="0"/>
        <v>39</v>
      </c>
      <c r="B41" s="16" t="str">
        <f ca="1">IF(A41&lt;=12*(Kalkulacka!$B$7),Kalkulacka!$E$15,0)</f>
        <v>Parametre pôžičky nespĺňajú podmienky banky.</v>
      </c>
      <c r="C41" s="12" t="e">
        <f ca="1">-PV(Kalkulacka!$I$4/12,$A41,0,B41)</f>
        <v>#VALUE!</v>
      </c>
    </row>
    <row r="42" spans="1:3" x14ac:dyDescent="0.25">
      <c r="A42">
        <f t="shared" si="0"/>
        <v>40</v>
      </c>
      <c r="B42" s="16" t="str">
        <f ca="1">IF(A42&lt;=12*(Kalkulacka!$B$7),Kalkulacka!$E$15,0)</f>
        <v>Parametre pôžičky nespĺňajú podmienky banky.</v>
      </c>
      <c r="C42" s="12" t="e">
        <f ca="1">-PV(Kalkulacka!$I$4/12,$A42,0,B42)</f>
        <v>#VALUE!</v>
      </c>
    </row>
    <row r="43" spans="1:3" x14ac:dyDescent="0.25">
      <c r="A43">
        <f t="shared" si="0"/>
        <v>41</v>
      </c>
      <c r="B43" s="16" t="str">
        <f ca="1">IF(A43&lt;=12*(Kalkulacka!$B$7),Kalkulacka!$E$15,0)</f>
        <v>Parametre pôžičky nespĺňajú podmienky banky.</v>
      </c>
      <c r="C43" s="12" t="e">
        <f ca="1">-PV(Kalkulacka!$I$4/12,$A43,0,B43)</f>
        <v>#VALUE!</v>
      </c>
    </row>
    <row r="44" spans="1:3" x14ac:dyDescent="0.25">
      <c r="A44">
        <f t="shared" si="0"/>
        <v>42</v>
      </c>
      <c r="B44" s="16" t="str">
        <f ca="1">IF(A44&lt;=12*(Kalkulacka!$B$7),Kalkulacka!$E$15,0)</f>
        <v>Parametre pôžičky nespĺňajú podmienky banky.</v>
      </c>
      <c r="C44" s="12" t="e">
        <f ca="1">-PV(Kalkulacka!$I$4/12,$A44,0,B44)</f>
        <v>#VALUE!</v>
      </c>
    </row>
    <row r="45" spans="1:3" x14ac:dyDescent="0.25">
      <c r="A45">
        <f t="shared" si="0"/>
        <v>43</v>
      </c>
      <c r="B45" s="16" t="str">
        <f ca="1">IF(A45&lt;=12*(Kalkulacka!$B$7),Kalkulacka!$E$15,0)</f>
        <v>Parametre pôžičky nespĺňajú podmienky banky.</v>
      </c>
      <c r="C45" s="12" t="e">
        <f ca="1">-PV(Kalkulacka!$I$4/12,$A45,0,B45)</f>
        <v>#VALUE!</v>
      </c>
    </row>
    <row r="46" spans="1:3" x14ac:dyDescent="0.25">
      <c r="A46">
        <f t="shared" si="0"/>
        <v>44</v>
      </c>
      <c r="B46" s="16" t="str">
        <f ca="1">IF(A46&lt;=12*(Kalkulacka!$B$7),Kalkulacka!$E$15,0)</f>
        <v>Parametre pôžičky nespĺňajú podmienky banky.</v>
      </c>
      <c r="C46" s="12" t="e">
        <f ca="1">-PV(Kalkulacka!$I$4/12,$A46,0,B46)</f>
        <v>#VALUE!</v>
      </c>
    </row>
    <row r="47" spans="1:3" x14ac:dyDescent="0.25">
      <c r="A47">
        <f t="shared" si="0"/>
        <v>45</v>
      </c>
      <c r="B47" s="16" t="str">
        <f ca="1">IF(A47&lt;=12*(Kalkulacka!$B$7),Kalkulacka!$E$15,0)</f>
        <v>Parametre pôžičky nespĺňajú podmienky banky.</v>
      </c>
      <c r="C47" s="12" t="e">
        <f ca="1">-PV(Kalkulacka!$I$4/12,$A47,0,B47)</f>
        <v>#VALUE!</v>
      </c>
    </row>
    <row r="48" spans="1:3" x14ac:dyDescent="0.25">
      <c r="A48">
        <f t="shared" si="0"/>
        <v>46</v>
      </c>
      <c r="B48" s="16" t="str">
        <f ca="1">IF(A48&lt;=12*(Kalkulacka!$B$7),Kalkulacka!$E$15,0)</f>
        <v>Parametre pôžičky nespĺňajú podmienky banky.</v>
      </c>
      <c r="C48" s="12" t="e">
        <f ca="1">-PV(Kalkulacka!$I$4/12,$A48,0,B48)</f>
        <v>#VALUE!</v>
      </c>
    </row>
    <row r="49" spans="1:3" x14ac:dyDescent="0.25">
      <c r="A49">
        <f t="shared" si="0"/>
        <v>47</v>
      </c>
      <c r="B49" s="16" t="str">
        <f ca="1">IF(A49&lt;=12*(Kalkulacka!$B$7),Kalkulacka!$E$15,0)</f>
        <v>Parametre pôžičky nespĺňajú podmienky banky.</v>
      </c>
      <c r="C49" s="12" t="e">
        <f ca="1">-PV(Kalkulacka!$I$4/12,$A49,0,B49)</f>
        <v>#VALUE!</v>
      </c>
    </row>
    <row r="50" spans="1:3" x14ac:dyDescent="0.25">
      <c r="A50">
        <f t="shared" si="0"/>
        <v>48</v>
      </c>
      <c r="B50" s="16" t="str">
        <f ca="1">IF(A50&lt;=12*(Kalkulacka!$B$7),Kalkulacka!$E$15,0)</f>
        <v>Parametre pôžičky nespĺňajú podmienky banky.</v>
      </c>
      <c r="C50" s="12" t="e">
        <f ca="1">-PV(Kalkulacka!$I$4/12,$A50,0,B50)</f>
        <v>#VALUE!</v>
      </c>
    </row>
    <row r="51" spans="1:3" x14ac:dyDescent="0.25">
      <c r="A51">
        <f t="shared" si="0"/>
        <v>49</v>
      </c>
      <c r="B51" s="16" t="str">
        <f ca="1">IF(A51&lt;=12*(Kalkulacka!$B$7),Kalkulacka!$E$15,0)</f>
        <v>Parametre pôžičky nespĺňajú podmienky banky.</v>
      </c>
      <c r="C51" s="12" t="e">
        <f ca="1">-PV(Kalkulacka!$I$4/12,$A51,0,B51)</f>
        <v>#VALUE!</v>
      </c>
    </row>
    <row r="52" spans="1:3" x14ac:dyDescent="0.25">
      <c r="A52">
        <f t="shared" si="0"/>
        <v>50</v>
      </c>
      <c r="B52" s="16" t="str">
        <f ca="1">IF(A52&lt;=12*(Kalkulacka!$B$7),Kalkulacka!$E$15,0)</f>
        <v>Parametre pôžičky nespĺňajú podmienky banky.</v>
      </c>
      <c r="C52" s="12" t="e">
        <f ca="1">-PV(Kalkulacka!$I$4/12,$A52,0,B52)</f>
        <v>#VALUE!</v>
      </c>
    </row>
    <row r="53" spans="1:3" x14ac:dyDescent="0.25">
      <c r="A53">
        <f t="shared" si="0"/>
        <v>51</v>
      </c>
      <c r="B53" s="16" t="str">
        <f ca="1">IF(A53&lt;=12*(Kalkulacka!$B$7),Kalkulacka!$E$15,0)</f>
        <v>Parametre pôžičky nespĺňajú podmienky banky.</v>
      </c>
      <c r="C53" s="12" t="e">
        <f ca="1">-PV(Kalkulacka!$I$4/12,$A53,0,B53)</f>
        <v>#VALUE!</v>
      </c>
    </row>
    <row r="54" spans="1:3" x14ac:dyDescent="0.25">
      <c r="A54">
        <f t="shared" si="0"/>
        <v>52</v>
      </c>
      <c r="B54" s="16" t="str">
        <f ca="1">IF(A54&lt;=12*(Kalkulacka!$B$7),Kalkulacka!$E$15,0)</f>
        <v>Parametre pôžičky nespĺňajú podmienky banky.</v>
      </c>
      <c r="C54" s="12" t="e">
        <f ca="1">-PV(Kalkulacka!$I$4/12,$A54,0,B54)</f>
        <v>#VALUE!</v>
      </c>
    </row>
    <row r="55" spans="1:3" x14ac:dyDescent="0.25">
      <c r="A55">
        <f t="shared" si="0"/>
        <v>53</v>
      </c>
      <c r="B55" s="16" t="str">
        <f ca="1">IF(A55&lt;=12*(Kalkulacka!$B$7),Kalkulacka!$E$15,0)</f>
        <v>Parametre pôžičky nespĺňajú podmienky banky.</v>
      </c>
      <c r="C55" s="12" t="e">
        <f ca="1">-PV(Kalkulacka!$I$4/12,$A55,0,B55)</f>
        <v>#VALUE!</v>
      </c>
    </row>
    <row r="56" spans="1:3" x14ac:dyDescent="0.25">
      <c r="A56">
        <f t="shared" si="0"/>
        <v>54</v>
      </c>
      <c r="B56" s="16" t="str">
        <f ca="1">IF(A56&lt;=12*(Kalkulacka!$B$7),Kalkulacka!$E$15,0)</f>
        <v>Parametre pôžičky nespĺňajú podmienky banky.</v>
      </c>
      <c r="C56" s="12" t="e">
        <f ca="1">-PV(Kalkulacka!$I$4/12,$A56,0,B56)</f>
        <v>#VALUE!</v>
      </c>
    </row>
    <row r="57" spans="1:3" x14ac:dyDescent="0.25">
      <c r="A57">
        <f t="shared" si="0"/>
        <v>55</v>
      </c>
      <c r="B57" s="16" t="str">
        <f ca="1">IF(A57&lt;=12*(Kalkulacka!$B$7),Kalkulacka!$E$15,0)</f>
        <v>Parametre pôžičky nespĺňajú podmienky banky.</v>
      </c>
      <c r="C57" s="12" t="e">
        <f ca="1">-PV(Kalkulacka!$I$4/12,$A57,0,B57)</f>
        <v>#VALUE!</v>
      </c>
    </row>
    <row r="58" spans="1:3" x14ac:dyDescent="0.25">
      <c r="A58">
        <f t="shared" si="0"/>
        <v>56</v>
      </c>
      <c r="B58" s="16" t="str">
        <f ca="1">IF(A58&lt;=12*(Kalkulacka!$B$7),Kalkulacka!$E$15,0)</f>
        <v>Parametre pôžičky nespĺňajú podmienky banky.</v>
      </c>
      <c r="C58" s="12" t="e">
        <f ca="1">-PV(Kalkulacka!$I$4/12,$A58,0,B58)</f>
        <v>#VALUE!</v>
      </c>
    </row>
    <row r="59" spans="1:3" x14ac:dyDescent="0.25">
      <c r="A59">
        <f t="shared" si="0"/>
        <v>57</v>
      </c>
      <c r="B59" s="16" t="str">
        <f ca="1">IF(A59&lt;=12*(Kalkulacka!$B$7),Kalkulacka!$E$15,0)</f>
        <v>Parametre pôžičky nespĺňajú podmienky banky.</v>
      </c>
      <c r="C59" s="12" t="e">
        <f ca="1">-PV(Kalkulacka!$I$4/12,$A59,0,B59)</f>
        <v>#VALUE!</v>
      </c>
    </row>
    <row r="60" spans="1:3" x14ac:dyDescent="0.25">
      <c r="A60">
        <f t="shared" si="0"/>
        <v>58</v>
      </c>
      <c r="B60" s="16" t="str">
        <f ca="1">IF(A60&lt;=12*(Kalkulacka!$B$7),Kalkulacka!$E$15,0)</f>
        <v>Parametre pôžičky nespĺňajú podmienky banky.</v>
      </c>
      <c r="C60" s="12" t="e">
        <f ca="1">-PV(Kalkulacka!$I$4/12,$A60,0,B60)</f>
        <v>#VALUE!</v>
      </c>
    </row>
    <row r="61" spans="1:3" x14ac:dyDescent="0.25">
      <c r="A61">
        <f t="shared" si="0"/>
        <v>59</v>
      </c>
      <c r="B61" s="16" t="str">
        <f ca="1">IF(A61&lt;=12*(Kalkulacka!$B$7),Kalkulacka!$E$15,0)</f>
        <v>Parametre pôžičky nespĺňajú podmienky banky.</v>
      </c>
      <c r="C61" s="12" t="e">
        <f ca="1">-PV(Kalkulacka!$I$4/12,$A61,0,B61)</f>
        <v>#VALUE!</v>
      </c>
    </row>
    <row r="62" spans="1:3" x14ac:dyDescent="0.25">
      <c r="A62">
        <f t="shared" si="0"/>
        <v>60</v>
      </c>
      <c r="B62" s="16" t="str">
        <f ca="1">IF(A62&lt;=12*(Kalkulacka!$B$7),Kalkulacka!$E$15,0)</f>
        <v>Parametre pôžičky nespĺňajú podmienky banky.</v>
      </c>
      <c r="C62" s="12" t="e">
        <f ca="1">-PV(Kalkulacka!$I$4/12,$A62,0,B62)</f>
        <v>#VALUE!</v>
      </c>
    </row>
    <row r="63" spans="1:3" x14ac:dyDescent="0.25">
      <c r="A63">
        <f t="shared" si="0"/>
        <v>61</v>
      </c>
      <c r="B63" s="16" t="str">
        <f ca="1">IF(A63&lt;=12*(Kalkulacka!$B$7),Kalkulacka!$E$15,0)</f>
        <v>Parametre pôžičky nespĺňajú podmienky banky.</v>
      </c>
      <c r="C63" s="12" t="e">
        <f ca="1">-PV(Kalkulacka!$I$4/12,$A63,0,B63)</f>
        <v>#VALUE!</v>
      </c>
    </row>
    <row r="64" spans="1:3" x14ac:dyDescent="0.25">
      <c r="A64">
        <f t="shared" si="0"/>
        <v>62</v>
      </c>
      <c r="B64" s="16" t="str">
        <f ca="1">IF(A64&lt;=12*(Kalkulacka!$B$7),Kalkulacka!$E$15,0)</f>
        <v>Parametre pôžičky nespĺňajú podmienky banky.</v>
      </c>
      <c r="C64" s="12" t="e">
        <f ca="1">-PV(Kalkulacka!$I$4/12,$A64,0,B64)</f>
        <v>#VALUE!</v>
      </c>
    </row>
    <row r="65" spans="1:3" x14ac:dyDescent="0.25">
      <c r="A65">
        <f t="shared" si="0"/>
        <v>63</v>
      </c>
      <c r="B65" s="16" t="str">
        <f ca="1">IF(A65&lt;=12*(Kalkulacka!$B$7),Kalkulacka!$E$15,0)</f>
        <v>Parametre pôžičky nespĺňajú podmienky banky.</v>
      </c>
      <c r="C65" s="12" t="e">
        <f ca="1">-PV(Kalkulacka!$I$4/12,$A65,0,B65)</f>
        <v>#VALUE!</v>
      </c>
    </row>
    <row r="66" spans="1:3" x14ac:dyDescent="0.25">
      <c r="A66">
        <f t="shared" si="0"/>
        <v>64</v>
      </c>
      <c r="B66" s="16" t="str">
        <f ca="1">IF(A66&lt;=12*(Kalkulacka!$B$7),Kalkulacka!$E$15,0)</f>
        <v>Parametre pôžičky nespĺňajú podmienky banky.</v>
      </c>
      <c r="C66" s="12" t="e">
        <f ca="1">-PV(Kalkulacka!$I$4/12,$A66,0,B66)</f>
        <v>#VALUE!</v>
      </c>
    </row>
    <row r="67" spans="1:3" x14ac:dyDescent="0.25">
      <c r="A67">
        <f t="shared" si="0"/>
        <v>65</v>
      </c>
      <c r="B67" s="16" t="str">
        <f ca="1">IF(A67&lt;=12*(Kalkulacka!$B$7),Kalkulacka!$E$15,0)</f>
        <v>Parametre pôžičky nespĺňajú podmienky banky.</v>
      </c>
      <c r="C67" s="12" t="e">
        <f ca="1">-PV(Kalkulacka!$I$4/12,$A67,0,B67)</f>
        <v>#VALUE!</v>
      </c>
    </row>
    <row r="68" spans="1:3" x14ac:dyDescent="0.25">
      <c r="A68">
        <f t="shared" ref="A68:A131" si="1">A67+1</f>
        <v>66</v>
      </c>
      <c r="B68" s="16" t="str">
        <f ca="1">IF(A68&lt;=12*(Kalkulacka!$B$7),Kalkulacka!$E$15,0)</f>
        <v>Parametre pôžičky nespĺňajú podmienky banky.</v>
      </c>
      <c r="C68" s="12" t="e">
        <f ca="1">-PV(Kalkulacka!$I$4/12,$A68,0,B68)</f>
        <v>#VALUE!</v>
      </c>
    </row>
    <row r="69" spans="1:3" x14ac:dyDescent="0.25">
      <c r="A69">
        <f t="shared" si="1"/>
        <v>67</v>
      </c>
      <c r="B69" s="16" t="str">
        <f ca="1">IF(A69&lt;=12*(Kalkulacka!$B$7),Kalkulacka!$E$15,0)</f>
        <v>Parametre pôžičky nespĺňajú podmienky banky.</v>
      </c>
      <c r="C69" s="12" t="e">
        <f ca="1">-PV(Kalkulacka!$I$4/12,$A69,0,B69)</f>
        <v>#VALUE!</v>
      </c>
    </row>
    <row r="70" spans="1:3" x14ac:dyDescent="0.25">
      <c r="A70">
        <f t="shared" si="1"/>
        <v>68</v>
      </c>
      <c r="B70" s="16" t="str">
        <f ca="1">IF(A70&lt;=12*(Kalkulacka!$B$7),Kalkulacka!$E$15,0)</f>
        <v>Parametre pôžičky nespĺňajú podmienky banky.</v>
      </c>
      <c r="C70" s="12" t="e">
        <f ca="1">-PV(Kalkulacka!$I$4/12,$A70,0,B70)</f>
        <v>#VALUE!</v>
      </c>
    </row>
    <row r="71" spans="1:3" x14ac:dyDescent="0.25">
      <c r="A71">
        <f t="shared" si="1"/>
        <v>69</v>
      </c>
      <c r="B71" s="16" t="str">
        <f ca="1">IF(A71&lt;=12*(Kalkulacka!$B$7),Kalkulacka!$E$15,0)</f>
        <v>Parametre pôžičky nespĺňajú podmienky banky.</v>
      </c>
      <c r="C71" s="12" t="e">
        <f ca="1">-PV(Kalkulacka!$I$4/12,$A71,0,B71)</f>
        <v>#VALUE!</v>
      </c>
    </row>
    <row r="72" spans="1:3" x14ac:dyDescent="0.25">
      <c r="A72">
        <f t="shared" si="1"/>
        <v>70</v>
      </c>
      <c r="B72" s="16" t="str">
        <f ca="1">IF(A72&lt;=12*(Kalkulacka!$B$7),Kalkulacka!$E$15,0)</f>
        <v>Parametre pôžičky nespĺňajú podmienky banky.</v>
      </c>
      <c r="C72" s="12" t="e">
        <f ca="1">-PV(Kalkulacka!$I$4/12,$A72,0,B72)</f>
        <v>#VALUE!</v>
      </c>
    </row>
    <row r="73" spans="1:3" x14ac:dyDescent="0.25">
      <c r="A73">
        <f t="shared" si="1"/>
        <v>71</v>
      </c>
      <c r="B73" s="16" t="str">
        <f ca="1">IF(A73&lt;=12*(Kalkulacka!$B$7),Kalkulacka!$E$15,0)</f>
        <v>Parametre pôžičky nespĺňajú podmienky banky.</v>
      </c>
      <c r="C73" s="12" t="e">
        <f ca="1">-PV(Kalkulacka!$I$4/12,$A73,0,B73)</f>
        <v>#VALUE!</v>
      </c>
    </row>
    <row r="74" spans="1:3" x14ac:dyDescent="0.25">
      <c r="A74">
        <f t="shared" si="1"/>
        <v>72</v>
      </c>
      <c r="B74" s="16" t="str">
        <f ca="1">IF(A74&lt;=12*(Kalkulacka!$B$7),Kalkulacka!$E$15,0)</f>
        <v>Parametre pôžičky nespĺňajú podmienky banky.</v>
      </c>
      <c r="C74" s="12" t="e">
        <f ca="1">-PV(Kalkulacka!$I$4/12,$A74,0,B74)</f>
        <v>#VALUE!</v>
      </c>
    </row>
    <row r="75" spans="1:3" x14ac:dyDescent="0.25">
      <c r="A75">
        <f t="shared" si="1"/>
        <v>73</v>
      </c>
      <c r="B75" s="16" t="str">
        <f ca="1">IF(A75&lt;=12*(Kalkulacka!$B$7),Kalkulacka!$E$15,0)</f>
        <v>Parametre pôžičky nespĺňajú podmienky banky.</v>
      </c>
      <c r="C75" s="12" t="e">
        <f ca="1">-PV(Kalkulacka!$I$4/12,$A75,0,B75)</f>
        <v>#VALUE!</v>
      </c>
    </row>
    <row r="76" spans="1:3" x14ac:dyDescent="0.25">
      <c r="A76">
        <f t="shared" si="1"/>
        <v>74</v>
      </c>
      <c r="B76" s="16" t="str">
        <f ca="1">IF(A76&lt;=12*(Kalkulacka!$B$7),Kalkulacka!$E$15,0)</f>
        <v>Parametre pôžičky nespĺňajú podmienky banky.</v>
      </c>
      <c r="C76" s="12" t="e">
        <f ca="1">-PV(Kalkulacka!$I$4/12,$A76,0,B76)</f>
        <v>#VALUE!</v>
      </c>
    </row>
    <row r="77" spans="1:3" x14ac:dyDescent="0.25">
      <c r="A77">
        <f t="shared" si="1"/>
        <v>75</v>
      </c>
      <c r="B77" s="16" t="str">
        <f ca="1">IF(A77&lt;=12*(Kalkulacka!$B$7),Kalkulacka!$E$15,0)</f>
        <v>Parametre pôžičky nespĺňajú podmienky banky.</v>
      </c>
      <c r="C77" s="12" t="e">
        <f ca="1">-PV(Kalkulacka!$I$4/12,$A77,0,B77)</f>
        <v>#VALUE!</v>
      </c>
    </row>
    <row r="78" spans="1:3" x14ac:dyDescent="0.25">
      <c r="A78">
        <f t="shared" si="1"/>
        <v>76</v>
      </c>
      <c r="B78" s="16" t="str">
        <f ca="1">IF(A78&lt;=12*(Kalkulacka!$B$7),Kalkulacka!$E$15,0)</f>
        <v>Parametre pôžičky nespĺňajú podmienky banky.</v>
      </c>
      <c r="C78" s="12" t="e">
        <f ca="1">-PV(Kalkulacka!$I$4/12,$A78,0,B78)</f>
        <v>#VALUE!</v>
      </c>
    </row>
    <row r="79" spans="1:3" x14ac:dyDescent="0.25">
      <c r="A79">
        <f t="shared" si="1"/>
        <v>77</v>
      </c>
      <c r="B79" s="16" t="str">
        <f ca="1">IF(A79&lt;=12*(Kalkulacka!$B$7),Kalkulacka!$E$15,0)</f>
        <v>Parametre pôžičky nespĺňajú podmienky banky.</v>
      </c>
      <c r="C79" s="12" t="e">
        <f ca="1">-PV(Kalkulacka!$I$4/12,$A79,0,B79)</f>
        <v>#VALUE!</v>
      </c>
    </row>
    <row r="80" spans="1:3" x14ac:dyDescent="0.25">
      <c r="A80">
        <f t="shared" si="1"/>
        <v>78</v>
      </c>
      <c r="B80" s="16" t="str">
        <f ca="1">IF(A80&lt;=12*(Kalkulacka!$B$7),Kalkulacka!$E$15,0)</f>
        <v>Parametre pôžičky nespĺňajú podmienky banky.</v>
      </c>
      <c r="C80" s="12" t="e">
        <f ca="1">-PV(Kalkulacka!$I$4/12,$A80,0,B80)</f>
        <v>#VALUE!</v>
      </c>
    </row>
    <row r="81" spans="1:3" x14ac:dyDescent="0.25">
      <c r="A81">
        <f t="shared" si="1"/>
        <v>79</v>
      </c>
      <c r="B81" s="16" t="str">
        <f ca="1">IF(A81&lt;=12*(Kalkulacka!$B$7),Kalkulacka!$E$15,0)</f>
        <v>Parametre pôžičky nespĺňajú podmienky banky.</v>
      </c>
      <c r="C81" s="12" t="e">
        <f ca="1">-PV(Kalkulacka!$I$4/12,$A81,0,B81)</f>
        <v>#VALUE!</v>
      </c>
    </row>
    <row r="82" spans="1:3" x14ac:dyDescent="0.25">
      <c r="A82">
        <f t="shared" si="1"/>
        <v>80</v>
      </c>
      <c r="B82" s="16" t="str">
        <f ca="1">IF(A82&lt;=12*(Kalkulacka!$B$7),Kalkulacka!$E$15,0)</f>
        <v>Parametre pôžičky nespĺňajú podmienky banky.</v>
      </c>
      <c r="C82" s="12" t="e">
        <f ca="1">-PV(Kalkulacka!$I$4/12,$A82,0,B82)</f>
        <v>#VALUE!</v>
      </c>
    </row>
    <row r="83" spans="1:3" x14ac:dyDescent="0.25">
      <c r="A83">
        <f t="shared" si="1"/>
        <v>81</v>
      </c>
      <c r="B83" s="16" t="str">
        <f ca="1">IF(A83&lt;=12*(Kalkulacka!$B$7),Kalkulacka!$E$15,0)</f>
        <v>Parametre pôžičky nespĺňajú podmienky banky.</v>
      </c>
      <c r="C83" s="12" t="e">
        <f ca="1">-PV(Kalkulacka!$I$4/12,$A83,0,B83)</f>
        <v>#VALUE!</v>
      </c>
    </row>
    <row r="84" spans="1:3" x14ac:dyDescent="0.25">
      <c r="A84">
        <f t="shared" si="1"/>
        <v>82</v>
      </c>
      <c r="B84" s="16" t="str">
        <f ca="1">IF(A84&lt;=12*(Kalkulacka!$B$7),Kalkulacka!$E$15,0)</f>
        <v>Parametre pôžičky nespĺňajú podmienky banky.</v>
      </c>
      <c r="C84" s="12" t="e">
        <f ca="1">-PV(Kalkulacka!$I$4/12,$A84,0,B84)</f>
        <v>#VALUE!</v>
      </c>
    </row>
    <row r="85" spans="1:3" x14ac:dyDescent="0.25">
      <c r="A85">
        <f t="shared" si="1"/>
        <v>83</v>
      </c>
      <c r="B85" s="16" t="str">
        <f ca="1">IF(A85&lt;=12*(Kalkulacka!$B$7),Kalkulacka!$E$15,0)</f>
        <v>Parametre pôžičky nespĺňajú podmienky banky.</v>
      </c>
      <c r="C85" s="12" t="e">
        <f ca="1">-PV(Kalkulacka!$I$4/12,$A85,0,B85)</f>
        <v>#VALUE!</v>
      </c>
    </row>
    <row r="86" spans="1:3" x14ac:dyDescent="0.25">
      <c r="A86">
        <f t="shared" si="1"/>
        <v>84</v>
      </c>
      <c r="B86" s="16" t="str">
        <f ca="1">IF(A86&lt;=12*(Kalkulacka!$B$7),Kalkulacka!$E$15,0)</f>
        <v>Parametre pôžičky nespĺňajú podmienky banky.</v>
      </c>
      <c r="C86" s="12" t="e">
        <f ca="1">-PV(Kalkulacka!$I$4/12,$A86,0,B86)</f>
        <v>#VALUE!</v>
      </c>
    </row>
    <row r="87" spans="1:3" x14ac:dyDescent="0.25">
      <c r="A87">
        <f t="shared" si="1"/>
        <v>85</v>
      </c>
      <c r="B87" s="16" t="str">
        <f ca="1">IF(A87&lt;=12*(Kalkulacka!$B$7),Kalkulacka!$E$15,0)</f>
        <v>Parametre pôžičky nespĺňajú podmienky banky.</v>
      </c>
      <c r="C87" s="12" t="e">
        <f ca="1">-PV(Kalkulacka!$I$4/12,$A87,0,B87)</f>
        <v>#VALUE!</v>
      </c>
    </row>
    <row r="88" spans="1:3" x14ac:dyDescent="0.25">
      <c r="A88">
        <f t="shared" si="1"/>
        <v>86</v>
      </c>
      <c r="B88" s="16" t="str">
        <f ca="1">IF(A88&lt;=12*(Kalkulacka!$B$7),Kalkulacka!$E$15,0)</f>
        <v>Parametre pôžičky nespĺňajú podmienky banky.</v>
      </c>
      <c r="C88" s="12" t="e">
        <f ca="1">-PV(Kalkulacka!$I$4/12,$A88,0,B88)</f>
        <v>#VALUE!</v>
      </c>
    </row>
    <row r="89" spans="1:3" x14ac:dyDescent="0.25">
      <c r="A89">
        <f t="shared" si="1"/>
        <v>87</v>
      </c>
      <c r="B89" s="16" t="str">
        <f ca="1">IF(A89&lt;=12*(Kalkulacka!$B$7),Kalkulacka!$E$15,0)</f>
        <v>Parametre pôžičky nespĺňajú podmienky banky.</v>
      </c>
      <c r="C89" s="12" t="e">
        <f ca="1">-PV(Kalkulacka!$I$4/12,$A89,0,B89)</f>
        <v>#VALUE!</v>
      </c>
    </row>
    <row r="90" spans="1:3" x14ac:dyDescent="0.25">
      <c r="A90">
        <f t="shared" si="1"/>
        <v>88</v>
      </c>
      <c r="B90" s="16" t="str">
        <f ca="1">IF(A90&lt;=12*(Kalkulacka!$B$7),Kalkulacka!$E$15,0)</f>
        <v>Parametre pôžičky nespĺňajú podmienky banky.</v>
      </c>
      <c r="C90" s="12" t="e">
        <f ca="1">-PV(Kalkulacka!$I$4/12,$A90,0,B90)</f>
        <v>#VALUE!</v>
      </c>
    </row>
    <row r="91" spans="1:3" x14ac:dyDescent="0.25">
      <c r="A91">
        <f t="shared" si="1"/>
        <v>89</v>
      </c>
      <c r="B91" s="16" t="str">
        <f ca="1">IF(A91&lt;=12*(Kalkulacka!$B$7),Kalkulacka!$E$15,0)</f>
        <v>Parametre pôžičky nespĺňajú podmienky banky.</v>
      </c>
      <c r="C91" s="12" t="e">
        <f ca="1">-PV(Kalkulacka!$I$4/12,$A91,0,B91)</f>
        <v>#VALUE!</v>
      </c>
    </row>
    <row r="92" spans="1:3" x14ac:dyDescent="0.25">
      <c r="A92">
        <f t="shared" si="1"/>
        <v>90</v>
      </c>
      <c r="B92" s="16" t="str">
        <f ca="1">IF(A92&lt;=12*(Kalkulacka!$B$7),Kalkulacka!$E$15,0)</f>
        <v>Parametre pôžičky nespĺňajú podmienky banky.</v>
      </c>
      <c r="C92" s="12" t="e">
        <f ca="1">-PV(Kalkulacka!$I$4/12,$A92,0,B92)</f>
        <v>#VALUE!</v>
      </c>
    </row>
    <row r="93" spans="1:3" x14ac:dyDescent="0.25">
      <c r="A93">
        <f t="shared" si="1"/>
        <v>91</v>
      </c>
      <c r="B93" s="16" t="str">
        <f ca="1">IF(A93&lt;=12*(Kalkulacka!$B$7),Kalkulacka!$E$15,0)</f>
        <v>Parametre pôžičky nespĺňajú podmienky banky.</v>
      </c>
      <c r="C93" s="12" t="e">
        <f ca="1">-PV(Kalkulacka!$I$4/12,$A93,0,B93)</f>
        <v>#VALUE!</v>
      </c>
    </row>
    <row r="94" spans="1:3" x14ac:dyDescent="0.25">
      <c r="A94">
        <f t="shared" si="1"/>
        <v>92</v>
      </c>
      <c r="B94" s="16" t="str">
        <f ca="1">IF(A94&lt;=12*(Kalkulacka!$B$7),Kalkulacka!$E$15,0)</f>
        <v>Parametre pôžičky nespĺňajú podmienky banky.</v>
      </c>
      <c r="C94" s="12" t="e">
        <f ca="1">-PV(Kalkulacka!$I$4/12,$A94,0,B94)</f>
        <v>#VALUE!</v>
      </c>
    </row>
    <row r="95" spans="1:3" x14ac:dyDescent="0.25">
      <c r="A95">
        <f t="shared" si="1"/>
        <v>93</v>
      </c>
      <c r="B95" s="16" t="str">
        <f ca="1">IF(A95&lt;=12*(Kalkulacka!$B$7),Kalkulacka!$E$15,0)</f>
        <v>Parametre pôžičky nespĺňajú podmienky banky.</v>
      </c>
      <c r="C95" s="12" t="e">
        <f ca="1">-PV(Kalkulacka!$I$4/12,$A95,0,B95)</f>
        <v>#VALUE!</v>
      </c>
    </row>
    <row r="96" spans="1:3" x14ac:dyDescent="0.25">
      <c r="A96">
        <f t="shared" si="1"/>
        <v>94</v>
      </c>
      <c r="B96" s="16" t="str">
        <f ca="1">IF(A96&lt;=12*(Kalkulacka!$B$7),Kalkulacka!$E$15,0)</f>
        <v>Parametre pôžičky nespĺňajú podmienky banky.</v>
      </c>
      <c r="C96" s="12" t="e">
        <f ca="1">-PV(Kalkulacka!$I$4/12,$A96,0,B96)</f>
        <v>#VALUE!</v>
      </c>
    </row>
    <row r="97" spans="1:3" x14ac:dyDescent="0.25">
      <c r="A97">
        <f t="shared" si="1"/>
        <v>95</v>
      </c>
      <c r="B97" s="16" t="str">
        <f ca="1">IF(A97&lt;=12*(Kalkulacka!$B$7),Kalkulacka!$E$15,0)</f>
        <v>Parametre pôžičky nespĺňajú podmienky banky.</v>
      </c>
      <c r="C97" s="12" t="e">
        <f ca="1">-PV(Kalkulacka!$I$4/12,$A97,0,B97)</f>
        <v>#VALUE!</v>
      </c>
    </row>
    <row r="98" spans="1:3" x14ac:dyDescent="0.25">
      <c r="A98">
        <f t="shared" si="1"/>
        <v>96</v>
      </c>
      <c r="B98" s="16" t="str">
        <f ca="1">IF(A98&lt;=12*(Kalkulacka!$B$7),Kalkulacka!$E$15,0)</f>
        <v>Parametre pôžičky nespĺňajú podmienky banky.</v>
      </c>
      <c r="C98" s="12" t="e">
        <f ca="1">-PV(Kalkulacka!$I$4/12,$A98,0,B98)</f>
        <v>#VALUE!</v>
      </c>
    </row>
    <row r="99" spans="1:3" x14ac:dyDescent="0.25">
      <c r="A99">
        <f t="shared" si="1"/>
        <v>97</v>
      </c>
      <c r="B99" s="16">
        <f ca="1">IF(A99&lt;=12*(Kalkulacka!$B$7),Kalkulacka!$E$15,0)</f>
        <v>0</v>
      </c>
      <c r="C99" s="12">
        <f ca="1">-PV(Kalkulacka!$I$4/12,$A99,0,B99)</f>
        <v>0</v>
      </c>
    </row>
    <row r="100" spans="1:3" x14ac:dyDescent="0.25">
      <c r="A100">
        <f t="shared" si="1"/>
        <v>98</v>
      </c>
      <c r="B100" s="16">
        <f ca="1">IF(A100&lt;=12*(Kalkulacka!$B$7),Kalkulacka!$E$15,0)</f>
        <v>0</v>
      </c>
      <c r="C100" s="12">
        <f ca="1">-PV(Kalkulacka!$I$4/12,$A100,0,B100)</f>
        <v>0</v>
      </c>
    </row>
    <row r="101" spans="1:3" x14ac:dyDescent="0.25">
      <c r="A101">
        <f t="shared" si="1"/>
        <v>99</v>
      </c>
      <c r="B101" s="16">
        <f ca="1">IF(A101&lt;=12*(Kalkulacka!$B$7),Kalkulacka!$E$15,0)</f>
        <v>0</v>
      </c>
      <c r="C101" s="12">
        <f ca="1">-PV(Kalkulacka!$I$4/12,$A101,0,B101)</f>
        <v>0</v>
      </c>
    </row>
    <row r="102" spans="1:3" x14ac:dyDescent="0.25">
      <c r="A102">
        <f t="shared" si="1"/>
        <v>100</v>
      </c>
      <c r="B102" s="16">
        <f ca="1">IF(A102&lt;=12*(Kalkulacka!$B$7),Kalkulacka!$E$15,0)</f>
        <v>0</v>
      </c>
      <c r="C102" s="12">
        <f ca="1">-PV(Kalkulacka!$I$4/12,$A102,0,B102)</f>
        <v>0</v>
      </c>
    </row>
    <row r="103" spans="1:3" x14ac:dyDescent="0.25">
      <c r="A103">
        <f t="shared" si="1"/>
        <v>101</v>
      </c>
      <c r="B103" s="16">
        <f ca="1">IF(A103&lt;=12*(Kalkulacka!$B$7),Kalkulacka!$E$15,0)</f>
        <v>0</v>
      </c>
      <c r="C103" s="12">
        <f ca="1">-PV(Kalkulacka!$I$4/12,$A103,0,B103)</f>
        <v>0</v>
      </c>
    </row>
    <row r="104" spans="1:3" x14ac:dyDescent="0.25">
      <c r="A104">
        <f t="shared" si="1"/>
        <v>102</v>
      </c>
      <c r="B104" s="16">
        <f ca="1">IF(A104&lt;=12*(Kalkulacka!$B$7),Kalkulacka!$E$15,0)</f>
        <v>0</v>
      </c>
      <c r="C104" s="12">
        <f ca="1">-PV(Kalkulacka!$I$4/12,$A104,0,B104)</f>
        <v>0</v>
      </c>
    </row>
    <row r="105" spans="1:3" x14ac:dyDescent="0.25">
      <c r="A105">
        <f t="shared" si="1"/>
        <v>103</v>
      </c>
      <c r="B105" s="16">
        <f ca="1">IF(A105&lt;=12*(Kalkulacka!$B$7),Kalkulacka!$E$15,0)</f>
        <v>0</v>
      </c>
      <c r="C105" s="12">
        <f ca="1">-PV(Kalkulacka!$I$4/12,$A105,0,B105)</f>
        <v>0</v>
      </c>
    </row>
    <row r="106" spans="1:3" x14ac:dyDescent="0.25">
      <c r="A106">
        <f t="shared" si="1"/>
        <v>104</v>
      </c>
      <c r="B106" s="16">
        <f ca="1">IF(A106&lt;=12*(Kalkulacka!$B$7),Kalkulacka!$E$15,0)</f>
        <v>0</v>
      </c>
      <c r="C106" s="12">
        <f ca="1">-PV(Kalkulacka!$I$4/12,$A106,0,B106)</f>
        <v>0</v>
      </c>
    </row>
    <row r="107" spans="1:3" x14ac:dyDescent="0.25">
      <c r="A107">
        <f t="shared" si="1"/>
        <v>105</v>
      </c>
      <c r="B107" s="16">
        <f ca="1">IF(A107&lt;=12*(Kalkulacka!$B$7),Kalkulacka!$E$15,0)</f>
        <v>0</v>
      </c>
      <c r="C107" s="12">
        <f ca="1">-PV(Kalkulacka!$I$4/12,$A107,0,B107)</f>
        <v>0</v>
      </c>
    </row>
    <row r="108" spans="1:3" x14ac:dyDescent="0.25">
      <c r="A108">
        <f t="shared" si="1"/>
        <v>106</v>
      </c>
      <c r="B108" s="16">
        <f ca="1">IF(A108&lt;=12*(Kalkulacka!$B$7),Kalkulacka!$E$15,0)</f>
        <v>0</v>
      </c>
      <c r="C108" s="12">
        <f ca="1">-PV(Kalkulacka!$I$4/12,$A108,0,B108)</f>
        <v>0</v>
      </c>
    </row>
    <row r="109" spans="1:3" x14ac:dyDescent="0.25">
      <c r="A109">
        <f t="shared" si="1"/>
        <v>107</v>
      </c>
      <c r="B109" s="16">
        <f ca="1">IF(A109&lt;=12*(Kalkulacka!$B$7),Kalkulacka!$E$15,0)</f>
        <v>0</v>
      </c>
      <c r="C109" s="12">
        <f ca="1">-PV(Kalkulacka!$I$4/12,$A109,0,B109)</f>
        <v>0</v>
      </c>
    </row>
    <row r="110" spans="1:3" x14ac:dyDescent="0.25">
      <c r="A110">
        <f t="shared" si="1"/>
        <v>108</v>
      </c>
      <c r="B110" s="16">
        <f ca="1">IF(A110&lt;=12*(Kalkulacka!$B$7),Kalkulacka!$E$15,0)</f>
        <v>0</v>
      </c>
      <c r="C110" s="12">
        <f ca="1">-PV(Kalkulacka!$I$4/12,$A110,0,B110)</f>
        <v>0</v>
      </c>
    </row>
    <row r="111" spans="1:3" x14ac:dyDescent="0.25">
      <c r="A111">
        <f t="shared" si="1"/>
        <v>109</v>
      </c>
      <c r="B111" s="16">
        <f ca="1">IF(A111&lt;=12*(Kalkulacka!$B$7),Kalkulacka!$E$15,0)</f>
        <v>0</v>
      </c>
      <c r="C111" s="12">
        <f ca="1">-PV(Kalkulacka!$I$4/12,$A111,0,B111)</f>
        <v>0</v>
      </c>
    </row>
    <row r="112" spans="1:3" x14ac:dyDescent="0.25">
      <c r="A112">
        <f t="shared" si="1"/>
        <v>110</v>
      </c>
      <c r="B112" s="16">
        <f ca="1">IF(A112&lt;=12*(Kalkulacka!$B$7),Kalkulacka!$E$15,0)</f>
        <v>0</v>
      </c>
      <c r="C112" s="12">
        <f ca="1">-PV(Kalkulacka!$I$4/12,$A112,0,B112)</f>
        <v>0</v>
      </c>
    </row>
    <row r="113" spans="1:3" x14ac:dyDescent="0.25">
      <c r="A113">
        <f t="shared" si="1"/>
        <v>111</v>
      </c>
      <c r="B113" s="16">
        <f ca="1">IF(A113&lt;=12*(Kalkulacka!$B$7),Kalkulacka!$E$15,0)</f>
        <v>0</v>
      </c>
      <c r="C113" s="12">
        <f ca="1">-PV(Kalkulacka!$I$4/12,$A113,0,B113)</f>
        <v>0</v>
      </c>
    </row>
    <row r="114" spans="1:3" x14ac:dyDescent="0.25">
      <c r="A114">
        <f t="shared" si="1"/>
        <v>112</v>
      </c>
      <c r="B114" s="16">
        <f ca="1">IF(A114&lt;=12*(Kalkulacka!$B$7),Kalkulacka!$E$15,0)</f>
        <v>0</v>
      </c>
      <c r="C114" s="12">
        <f ca="1">-PV(Kalkulacka!$I$4/12,$A114,0,B114)</f>
        <v>0</v>
      </c>
    </row>
    <row r="115" spans="1:3" x14ac:dyDescent="0.25">
      <c r="A115">
        <f t="shared" si="1"/>
        <v>113</v>
      </c>
      <c r="B115" s="16">
        <f ca="1">IF(A115&lt;=12*(Kalkulacka!$B$7),Kalkulacka!$E$15,0)</f>
        <v>0</v>
      </c>
      <c r="C115" s="12">
        <f ca="1">-PV(Kalkulacka!$I$4/12,$A115,0,B115)</f>
        <v>0</v>
      </c>
    </row>
    <row r="116" spans="1:3" x14ac:dyDescent="0.25">
      <c r="A116">
        <f t="shared" si="1"/>
        <v>114</v>
      </c>
      <c r="B116" s="16">
        <f ca="1">IF(A116&lt;=12*(Kalkulacka!$B$7),Kalkulacka!$E$15,0)</f>
        <v>0</v>
      </c>
      <c r="C116" s="12">
        <f ca="1">-PV(Kalkulacka!$I$4/12,$A116,0,B116)</f>
        <v>0</v>
      </c>
    </row>
    <row r="117" spans="1:3" x14ac:dyDescent="0.25">
      <c r="A117">
        <f t="shared" si="1"/>
        <v>115</v>
      </c>
      <c r="B117" s="16">
        <f ca="1">IF(A117&lt;=12*(Kalkulacka!$B$7),Kalkulacka!$E$15,0)</f>
        <v>0</v>
      </c>
      <c r="C117" s="12">
        <f ca="1">-PV(Kalkulacka!$I$4/12,$A117,0,B117)</f>
        <v>0</v>
      </c>
    </row>
    <row r="118" spans="1:3" x14ac:dyDescent="0.25">
      <c r="A118">
        <f t="shared" si="1"/>
        <v>116</v>
      </c>
      <c r="B118" s="16">
        <f ca="1">IF(A118&lt;=12*(Kalkulacka!$B$7),Kalkulacka!$E$15,0)</f>
        <v>0</v>
      </c>
      <c r="C118" s="12">
        <f ca="1">-PV(Kalkulacka!$I$4/12,$A118,0,B118)</f>
        <v>0</v>
      </c>
    </row>
    <row r="119" spans="1:3" x14ac:dyDescent="0.25">
      <c r="A119">
        <f t="shared" si="1"/>
        <v>117</v>
      </c>
      <c r="B119" s="16">
        <f ca="1">IF(A119&lt;=12*(Kalkulacka!$B$7),Kalkulacka!$E$15,0)</f>
        <v>0</v>
      </c>
      <c r="C119" s="12">
        <f ca="1">-PV(Kalkulacka!$I$4/12,$A119,0,B119)</f>
        <v>0</v>
      </c>
    </row>
    <row r="120" spans="1:3" x14ac:dyDescent="0.25">
      <c r="A120">
        <f t="shared" si="1"/>
        <v>118</v>
      </c>
      <c r="B120" s="16">
        <f ca="1">IF(A120&lt;=12*(Kalkulacka!$B$7),Kalkulacka!$E$15,0)</f>
        <v>0</v>
      </c>
      <c r="C120" s="12">
        <f ca="1">-PV(Kalkulacka!$I$4/12,$A120,0,B120)</f>
        <v>0</v>
      </c>
    </row>
    <row r="121" spans="1:3" x14ac:dyDescent="0.25">
      <c r="A121">
        <f t="shared" si="1"/>
        <v>119</v>
      </c>
      <c r="B121" s="16">
        <f ca="1">IF(A121&lt;=12*(Kalkulacka!$B$7),Kalkulacka!$E$15,0)</f>
        <v>0</v>
      </c>
      <c r="C121" s="12">
        <f ca="1">-PV(Kalkulacka!$I$4/12,$A121,0,B121)</f>
        <v>0</v>
      </c>
    </row>
    <row r="122" spans="1:3" x14ac:dyDescent="0.25">
      <c r="A122">
        <f t="shared" si="1"/>
        <v>120</v>
      </c>
      <c r="B122" s="16">
        <f ca="1">IF(A122&lt;=12*(Kalkulacka!$B$7),Kalkulacka!$E$15,0)</f>
        <v>0</v>
      </c>
      <c r="C122" s="12">
        <f ca="1">-PV(Kalkulacka!$I$4/12,$A122,0,B122)</f>
        <v>0</v>
      </c>
    </row>
    <row r="123" spans="1:3" x14ac:dyDescent="0.25">
      <c r="A123">
        <f t="shared" si="1"/>
        <v>121</v>
      </c>
      <c r="B123" s="16">
        <f ca="1">IF(A123&lt;=12*(Kalkulacka!$B$7),Kalkulacka!$E$15,0)</f>
        <v>0</v>
      </c>
      <c r="C123" s="12">
        <f ca="1">-PV(Kalkulacka!$I$4/12,$A123,0,B123)</f>
        <v>0</v>
      </c>
    </row>
    <row r="124" spans="1:3" x14ac:dyDescent="0.25">
      <c r="A124">
        <f t="shared" si="1"/>
        <v>122</v>
      </c>
      <c r="B124" s="16">
        <f ca="1">IF(A124&lt;=12*(Kalkulacka!$B$7),Kalkulacka!$E$15,0)</f>
        <v>0</v>
      </c>
      <c r="C124" s="12">
        <f ca="1">-PV(Kalkulacka!$I$4/12,$A124,0,B124)</f>
        <v>0</v>
      </c>
    </row>
    <row r="125" spans="1:3" x14ac:dyDescent="0.25">
      <c r="A125">
        <f t="shared" si="1"/>
        <v>123</v>
      </c>
      <c r="B125" s="16">
        <f ca="1">IF(A125&lt;=12*(Kalkulacka!$B$7),Kalkulacka!$E$15,0)</f>
        <v>0</v>
      </c>
      <c r="C125" s="12">
        <f ca="1">-PV(Kalkulacka!$I$4/12,$A125,0,B125)</f>
        <v>0</v>
      </c>
    </row>
    <row r="126" spans="1:3" x14ac:dyDescent="0.25">
      <c r="A126">
        <f t="shared" si="1"/>
        <v>124</v>
      </c>
      <c r="B126" s="16">
        <f ca="1">IF(A126&lt;=12*(Kalkulacka!$B$7),Kalkulacka!$E$15,0)</f>
        <v>0</v>
      </c>
      <c r="C126" s="12">
        <f ca="1">-PV(Kalkulacka!$I$4/12,$A126,0,B126)</f>
        <v>0</v>
      </c>
    </row>
    <row r="127" spans="1:3" x14ac:dyDescent="0.25">
      <c r="A127">
        <f t="shared" si="1"/>
        <v>125</v>
      </c>
      <c r="B127" s="16">
        <f ca="1">IF(A127&lt;=12*(Kalkulacka!$B$7),Kalkulacka!$E$15,0)</f>
        <v>0</v>
      </c>
      <c r="C127" s="12">
        <f ca="1">-PV(Kalkulacka!$I$4/12,$A127,0,B127)</f>
        <v>0</v>
      </c>
    </row>
    <row r="128" spans="1:3" x14ac:dyDescent="0.25">
      <c r="A128">
        <f t="shared" si="1"/>
        <v>126</v>
      </c>
      <c r="B128" s="16">
        <f ca="1">IF(A128&lt;=12*(Kalkulacka!$B$7),Kalkulacka!$E$15,0)</f>
        <v>0</v>
      </c>
      <c r="C128" s="12">
        <f ca="1">-PV(Kalkulacka!$I$4/12,$A128,0,B128)</f>
        <v>0</v>
      </c>
    </row>
    <row r="129" spans="1:3" x14ac:dyDescent="0.25">
      <c r="A129">
        <f t="shared" si="1"/>
        <v>127</v>
      </c>
      <c r="B129" s="16">
        <f ca="1">IF(A129&lt;=12*(Kalkulacka!$B$7),Kalkulacka!$E$15,0)</f>
        <v>0</v>
      </c>
      <c r="C129" s="12">
        <f ca="1">-PV(Kalkulacka!$I$4/12,$A129,0,B129)</f>
        <v>0</v>
      </c>
    </row>
    <row r="130" spans="1:3" x14ac:dyDescent="0.25">
      <c r="A130">
        <f t="shared" si="1"/>
        <v>128</v>
      </c>
      <c r="B130" s="16">
        <f ca="1">IF(A130&lt;=12*(Kalkulacka!$B$7),Kalkulacka!$E$15,0)</f>
        <v>0</v>
      </c>
      <c r="C130" s="12">
        <f ca="1">-PV(Kalkulacka!$I$4/12,$A130,0,B130)</f>
        <v>0</v>
      </c>
    </row>
    <row r="131" spans="1:3" x14ac:dyDescent="0.25">
      <c r="A131">
        <f t="shared" si="1"/>
        <v>129</v>
      </c>
      <c r="B131" s="16">
        <f ca="1">IF(A131&lt;=12*(Kalkulacka!$B$7),Kalkulacka!$E$15,0)</f>
        <v>0</v>
      </c>
      <c r="C131" s="12">
        <f ca="1">-PV(Kalkulacka!$I$4/12,$A131,0,B131)</f>
        <v>0</v>
      </c>
    </row>
    <row r="132" spans="1:3" x14ac:dyDescent="0.25">
      <c r="A132">
        <f t="shared" ref="A132:A195" si="2">A131+1</f>
        <v>130</v>
      </c>
      <c r="B132" s="16">
        <f ca="1">IF(A132&lt;=12*(Kalkulacka!$B$7),Kalkulacka!$E$15,0)</f>
        <v>0</v>
      </c>
      <c r="C132" s="12">
        <f ca="1">-PV(Kalkulacka!$I$4/12,$A132,0,B132)</f>
        <v>0</v>
      </c>
    </row>
    <row r="133" spans="1:3" x14ac:dyDescent="0.25">
      <c r="A133">
        <f t="shared" si="2"/>
        <v>131</v>
      </c>
      <c r="B133" s="16">
        <f ca="1">IF(A133&lt;=12*(Kalkulacka!$B$7),Kalkulacka!$E$15,0)</f>
        <v>0</v>
      </c>
      <c r="C133" s="12">
        <f ca="1">-PV(Kalkulacka!$I$4/12,$A133,0,B133)</f>
        <v>0</v>
      </c>
    </row>
    <row r="134" spans="1:3" x14ac:dyDescent="0.25">
      <c r="A134">
        <f t="shared" si="2"/>
        <v>132</v>
      </c>
      <c r="B134" s="16">
        <f ca="1">IF(A134&lt;=12*(Kalkulacka!$B$7),Kalkulacka!$E$15,0)</f>
        <v>0</v>
      </c>
      <c r="C134" s="12">
        <f ca="1">-PV(Kalkulacka!$I$4/12,$A134,0,B134)</f>
        <v>0</v>
      </c>
    </row>
    <row r="135" spans="1:3" x14ac:dyDescent="0.25">
      <c r="A135">
        <f t="shared" si="2"/>
        <v>133</v>
      </c>
      <c r="B135" s="16">
        <f ca="1">IF(A135&lt;=12*(Kalkulacka!$B$7),Kalkulacka!$E$15,0)</f>
        <v>0</v>
      </c>
      <c r="C135" s="12">
        <f ca="1">-PV(Kalkulacka!$I$4/12,$A135,0,B135)</f>
        <v>0</v>
      </c>
    </row>
    <row r="136" spans="1:3" x14ac:dyDescent="0.25">
      <c r="A136">
        <f t="shared" si="2"/>
        <v>134</v>
      </c>
      <c r="B136" s="16">
        <f ca="1">IF(A136&lt;=12*(Kalkulacka!$B$7),Kalkulacka!$E$15,0)</f>
        <v>0</v>
      </c>
      <c r="C136" s="12">
        <f ca="1">-PV(Kalkulacka!$I$4/12,$A136,0,B136)</f>
        <v>0</v>
      </c>
    </row>
    <row r="137" spans="1:3" x14ac:dyDescent="0.25">
      <c r="A137">
        <f t="shared" si="2"/>
        <v>135</v>
      </c>
      <c r="B137" s="16">
        <f ca="1">IF(A137&lt;=12*(Kalkulacka!$B$7),Kalkulacka!$E$15,0)</f>
        <v>0</v>
      </c>
      <c r="C137" s="12">
        <f ca="1">-PV(Kalkulacka!$I$4/12,$A137,0,B137)</f>
        <v>0</v>
      </c>
    </row>
    <row r="138" spans="1:3" x14ac:dyDescent="0.25">
      <c r="A138">
        <f t="shared" si="2"/>
        <v>136</v>
      </c>
      <c r="B138" s="16">
        <f ca="1">IF(A138&lt;=12*(Kalkulacka!$B$7),Kalkulacka!$E$15,0)</f>
        <v>0</v>
      </c>
      <c r="C138" s="12">
        <f ca="1">-PV(Kalkulacka!$I$4/12,$A138,0,B138)</f>
        <v>0</v>
      </c>
    </row>
    <row r="139" spans="1:3" x14ac:dyDescent="0.25">
      <c r="A139">
        <f t="shared" si="2"/>
        <v>137</v>
      </c>
      <c r="B139" s="16">
        <f ca="1">IF(A139&lt;=12*(Kalkulacka!$B$7),Kalkulacka!$E$15,0)</f>
        <v>0</v>
      </c>
      <c r="C139" s="12">
        <f ca="1">-PV(Kalkulacka!$I$4/12,$A139,0,B139)</f>
        <v>0</v>
      </c>
    </row>
    <row r="140" spans="1:3" x14ac:dyDescent="0.25">
      <c r="A140">
        <f t="shared" si="2"/>
        <v>138</v>
      </c>
      <c r="B140" s="16">
        <f ca="1">IF(A140&lt;=12*(Kalkulacka!$B$7),Kalkulacka!$E$15,0)</f>
        <v>0</v>
      </c>
      <c r="C140" s="12">
        <f ca="1">-PV(Kalkulacka!$I$4/12,$A140,0,B140)</f>
        <v>0</v>
      </c>
    </row>
    <row r="141" spans="1:3" x14ac:dyDescent="0.25">
      <c r="A141">
        <f t="shared" si="2"/>
        <v>139</v>
      </c>
      <c r="B141" s="16">
        <f ca="1">IF(A141&lt;=12*(Kalkulacka!$B$7),Kalkulacka!$E$15,0)</f>
        <v>0</v>
      </c>
      <c r="C141" s="12">
        <f ca="1">-PV(Kalkulacka!$I$4/12,$A141,0,B141)</f>
        <v>0</v>
      </c>
    </row>
    <row r="142" spans="1:3" x14ac:dyDescent="0.25">
      <c r="A142">
        <f t="shared" si="2"/>
        <v>140</v>
      </c>
      <c r="B142" s="16">
        <f ca="1">IF(A142&lt;=12*(Kalkulacka!$B$7),Kalkulacka!$E$15,0)</f>
        <v>0</v>
      </c>
      <c r="C142" s="12">
        <f ca="1">-PV(Kalkulacka!$I$4/12,$A142,0,B142)</f>
        <v>0</v>
      </c>
    </row>
    <row r="143" spans="1:3" x14ac:dyDescent="0.25">
      <c r="A143">
        <f t="shared" si="2"/>
        <v>141</v>
      </c>
      <c r="B143" s="16">
        <f ca="1">IF(A143&lt;=12*(Kalkulacka!$B$7),Kalkulacka!$E$15,0)</f>
        <v>0</v>
      </c>
      <c r="C143" s="12">
        <f ca="1">-PV(Kalkulacka!$I$4/12,$A143,0,B143)</f>
        <v>0</v>
      </c>
    </row>
    <row r="144" spans="1:3" x14ac:dyDescent="0.25">
      <c r="A144">
        <f t="shared" si="2"/>
        <v>142</v>
      </c>
      <c r="B144" s="16">
        <f ca="1">IF(A144&lt;=12*(Kalkulacka!$B$7),Kalkulacka!$E$15,0)</f>
        <v>0</v>
      </c>
      <c r="C144" s="12">
        <f ca="1">-PV(Kalkulacka!$I$4/12,$A144,0,B144)</f>
        <v>0</v>
      </c>
    </row>
    <row r="145" spans="1:3" x14ac:dyDescent="0.25">
      <c r="A145">
        <f t="shared" si="2"/>
        <v>143</v>
      </c>
      <c r="B145" s="16">
        <f ca="1">IF(A145&lt;=12*(Kalkulacka!$B$7),Kalkulacka!$E$15,0)</f>
        <v>0</v>
      </c>
      <c r="C145" s="12">
        <f ca="1">-PV(Kalkulacka!$I$4/12,$A145,0,B145)</f>
        <v>0</v>
      </c>
    </row>
    <row r="146" spans="1:3" x14ac:dyDescent="0.25">
      <c r="A146">
        <f t="shared" si="2"/>
        <v>144</v>
      </c>
      <c r="B146" s="16">
        <f ca="1">IF(A146&lt;=12*(Kalkulacka!$B$7),Kalkulacka!$E$15,0)</f>
        <v>0</v>
      </c>
      <c r="C146" s="12">
        <f ca="1">-PV(Kalkulacka!$I$4/12,$A146,0,B146)</f>
        <v>0</v>
      </c>
    </row>
    <row r="147" spans="1:3" x14ac:dyDescent="0.25">
      <c r="A147">
        <f t="shared" si="2"/>
        <v>145</v>
      </c>
      <c r="B147" s="16">
        <f ca="1">IF(A147&lt;=12*(Kalkulacka!$B$7),Kalkulacka!$E$15,0)</f>
        <v>0</v>
      </c>
      <c r="C147" s="12">
        <f ca="1">-PV(Kalkulacka!$I$4/12,$A147,0,B147)</f>
        <v>0</v>
      </c>
    </row>
    <row r="148" spans="1:3" x14ac:dyDescent="0.25">
      <c r="A148">
        <f t="shared" si="2"/>
        <v>146</v>
      </c>
      <c r="B148" s="16">
        <f ca="1">IF(A148&lt;=12*(Kalkulacka!$B$7),Kalkulacka!$E$15,0)</f>
        <v>0</v>
      </c>
      <c r="C148" s="12">
        <f ca="1">-PV(Kalkulacka!$I$4/12,$A148,0,B148)</f>
        <v>0</v>
      </c>
    </row>
    <row r="149" spans="1:3" x14ac:dyDescent="0.25">
      <c r="A149">
        <f t="shared" si="2"/>
        <v>147</v>
      </c>
      <c r="B149" s="16">
        <f ca="1">IF(A149&lt;=12*(Kalkulacka!$B$7),Kalkulacka!$E$15,0)</f>
        <v>0</v>
      </c>
      <c r="C149" s="12">
        <f ca="1">-PV(Kalkulacka!$I$4/12,$A149,0,B149)</f>
        <v>0</v>
      </c>
    </row>
    <row r="150" spans="1:3" x14ac:dyDescent="0.25">
      <c r="A150">
        <f t="shared" si="2"/>
        <v>148</v>
      </c>
      <c r="B150" s="16">
        <f ca="1">IF(A150&lt;=12*(Kalkulacka!$B$7),Kalkulacka!$E$15,0)</f>
        <v>0</v>
      </c>
      <c r="C150" s="12">
        <f ca="1">-PV(Kalkulacka!$I$4/12,$A150,0,B150)</f>
        <v>0</v>
      </c>
    </row>
    <row r="151" spans="1:3" x14ac:dyDescent="0.25">
      <c r="A151">
        <f t="shared" si="2"/>
        <v>149</v>
      </c>
      <c r="B151" s="16">
        <f ca="1">IF(A151&lt;=12*(Kalkulacka!$B$7),Kalkulacka!$E$15,0)</f>
        <v>0</v>
      </c>
      <c r="C151" s="12">
        <f ca="1">-PV(Kalkulacka!$I$4/12,$A151,0,B151)</f>
        <v>0</v>
      </c>
    </row>
    <row r="152" spans="1:3" x14ac:dyDescent="0.25">
      <c r="A152">
        <f t="shared" si="2"/>
        <v>150</v>
      </c>
      <c r="B152" s="16">
        <f ca="1">IF(A152&lt;=12*(Kalkulacka!$B$7),Kalkulacka!$E$15,0)</f>
        <v>0</v>
      </c>
      <c r="C152" s="12">
        <f ca="1">-PV(Kalkulacka!$I$4/12,$A152,0,B152)</f>
        <v>0</v>
      </c>
    </row>
    <row r="153" spans="1:3" x14ac:dyDescent="0.25">
      <c r="A153">
        <f t="shared" si="2"/>
        <v>151</v>
      </c>
      <c r="B153" s="16">
        <f ca="1">IF(A153&lt;=12*(Kalkulacka!$B$7),Kalkulacka!$E$15,0)</f>
        <v>0</v>
      </c>
      <c r="C153" s="12">
        <f ca="1">-PV(Kalkulacka!$I$4/12,$A153,0,B153)</f>
        <v>0</v>
      </c>
    </row>
    <row r="154" spans="1:3" x14ac:dyDescent="0.25">
      <c r="A154">
        <f t="shared" si="2"/>
        <v>152</v>
      </c>
      <c r="B154" s="16">
        <f ca="1">IF(A154&lt;=12*(Kalkulacka!$B$7),Kalkulacka!$E$15,0)</f>
        <v>0</v>
      </c>
      <c r="C154" s="12">
        <f ca="1">-PV(Kalkulacka!$I$4/12,$A154,0,B154)</f>
        <v>0</v>
      </c>
    </row>
    <row r="155" spans="1:3" x14ac:dyDescent="0.25">
      <c r="A155">
        <f t="shared" si="2"/>
        <v>153</v>
      </c>
      <c r="B155" s="16">
        <f ca="1">IF(A155&lt;=12*(Kalkulacka!$B$7),Kalkulacka!$E$15,0)</f>
        <v>0</v>
      </c>
      <c r="C155" s="12">
        <f ca="1">-PV(Kalkulacka!$I$4/12,$A155,0,B155)</f>
        <v>0</v>
      </c>
    </row>
    <row r="156" spans="1:3" x14ac:dyDescent="0.25">
      <c r="A156">
        <f t="shared" si="2"/>
        <v>154</v>
      </c>
      <c r="B156" s="16">
        <f ca="1">IF(A156&lt;=12*(Kalkulacka!$B$7),Kalkulacka!$E$15,0)</f>
        <v>0</v>
      </c>
      <c r="C156" s="12">
        <f ca="1">-PV(Kalkulacka!$I$4/12,$A156,0,B156)</f>
        <v>0</v>
      </c>
    </row>
    <row r="157" spans="1:3" x14ac:dyDescent="0.25">
      <c r="A157">
        <f t="shared" si="2"/>
        <v>155</v>
      </c>
      <c r="B157" s="16">
        <f ca="1">IF(A157&lt;=12*(Kalkulacka!$B$7),Kalkulacka!$E$15,0)</f>
        <v>0</v>
      </c>
      <c r="C157" s="12">
        <f ca="1">-PV(Kalkulacka!$I$4/12,$A157,0,B157)</f>
        <v>0</v>
      </c>
    </row>
    <row r="158" spans="1:3" x14ac:dyDescent="0.25">
      <c r="A158">
        <f t="shared" si="2"/>
        <v>156</v>
      </c>
      <c r="B158" s="16">
        <f ca="1">IF(A158&lt;=12*(Kalkulacka!$B$7),Kalkulacka!$E$15,0)</f>
        <v>0</v>
      </c>
      <c r="C158" s="12">
        <f ca="1">-PV(Kalkulacka!$I$4/12,$A158,0,B158)</f>
        <v>0</v>
      </c>
    </row>
    <row r="159" spans="1:3" x14ac:dyDescent="0.25">
      <c r="A159">
        <f t="shared" si="2"/>
        <v>157</v>
      </c>
      <c r="B159" s="16">
        <f ca="1">IF(A159&lt;=12*(Kalkulacka!$B$7),Kalkulacka!$E$15,0)</f>
        <v>0</v>
      </c>
      <c r="C159" s="12">
        <f ca="1">-PV(Kalkulacka!$I$4/12,$A159,0,B159)</f>
        <v>0</v>
      </c>
    </row>
    <row r="160" spans="1:3" x14ac:dyDescent="0.25">
      <c r="A160">
        <f t="shared" si="2"/>
        <v>158</v>
      </c>
      <c r="B160" s="16">
        <f ca="1">IF(A160&lt;=12*(Kalkulacka!$B$7),Kalkulacka!$E$15,0)</f>
        <v>0</v>
      </c>
      <c r="C160" s="12">
        <f ca="1">-PV(Kalkulacka!$I$4/12,$A160,0,B160)</f>
        <v>0</v>
      </c>
    </row>
    <row r="161" spans="1:3" x14ac:dyDescent="0.25">
      <c r="A161">
        <f t="shared" si="2"/>
        <v>159</v>
      </c>
      <c r="B161" s="16">
        <f ca="1">IF(A161&lt;=12*(Kalkulacka!$B$7),Kalkulacka!$E$15,0)</f>
        <v>0</v>
      </c>
      <c r="C161" s="12">
        <f ca="1">-PV(Kalkulacka!$I$4/12,$A161,0,B161)</f>
        <v>0</v>
      </c>
    </row>
    <row r="162" spans="1:3" x14ac:dyDescent="0.25">
      <c r="A162">
        <f t="shared" si="2"/>
        <v>160</v>
      </c>
      <c r="B162" s="16">
        <f ca="1">IF(A162&lt;=12*(Kalkulacka!$B$7),Kalkulacka!$E$15,0)</f>
        <v>0</v>
      </c>
      <c r="C162" s="12">
        <f ca="1">-PV(Kalkulacka!$I$4/12,$A162,0,B162)</f>
        <v>0</v>
      </c>
    </row>
    <row r="163" spans="1:3" x14ac:dyDescent="0.25">
      <c r="A163">
        <f t="shared" si="2"/>
        <v>161</v>
      </c>
      <c r="B163" s="16">
        <f ca="1">IF(A163&lt;=12*(Kalkulacka!$B$7),Kalkulacka!$E$15,0)</f>
        <v>0</v>
      </c>
      <c r="C163" s="12">
        <f ca="1">-PV(Kalkulacka!$I$4/12,$A163,0,B163)</f>
        <v>0</v>
      </c>
    </row>
    <row r="164" spans="1:3" x14ac:dyDescent="0.25">
      <c r="A164">
        <f t="shared" si="2"/>
        <v>162</v>
      </c>
      <c r="B164" s="16">
        <f ca="1">IF(A164&lt;=12*(Kalkulacka!$B$7),Kalkulacka!$E$15,0)</f>
        <v>0</v>
      </c>
      <c r="C164" s="12">
        <f ca="1">-PV(Kalkulacka!$I$4/12,$A164,0,B164)</f>
        <v>0</v>
      </c>
    </row>
    <row r="165" spans="1:3" x14ac:dyDescent="0.25">
      <c r="A165">
        <f t="shared" si="2"/>
        <v>163</v>
      </c>
      <c r="B165" s="16">
        <f ca="1">IF(A165&lt;=12*(Kalkulacka!$B$7),Kalkulacka!$E$15,0)</f>
        <v>0</v>
      </c>
      <c r="C165" s="12">
        <f ca="1">-PV(Kalkulacka!$I$4/12,$A165,0,B165)</f>
        <v>0</v>
      </c>
    </row>
    <row r="166" spans="1:3" x14ac:dyDescent="0.25">
      <c r="A166">
        <f t="shared" si="2"/>
        <v>164</v>
      </c>
      <c r="B166" s="16">
        <f ca="1">IF(A166&lt;=12*(Kalkulacka!$B$7),Kalkulacka!$E$15,0)</f>
        <v>0</v>
      </c>
      <c r="C166" s="12">
        <f ca="1">-PV(Kalkulacka!$I$4/12,$A166,0,B166)</f>
        <v>0</v>
      </c>
    </row>
    <row r="167" spans="1:3" x14ac:dyDescent="0.25">
      <c r="A167">
        <f t="shared" si="2"/>
        <v>165</v>
      </c>
      <c r="B167" s="16">
        <f ca="1">IF(A167&lt;=12*(Kalkulacka!$B$7),Kalkulacka!$E$15,0)</f>
        <v>0</v>
      </c>
      <c r="C167" s="12">
        <f ca="1">-PV(Kalkulacka!$I$4/12,$A167,0,B167)</f>
        <v>0</v>
      </c>
    </row>
    <row r="168" spans="1:3" x14ac:dyDescent="0.25">
      <c r="A168">
        <f t="shared" si="2"/>
        <v>166</v>
      </c>
      <c r="B168" s="16">
        <f ca="1">IF(A168&lt;=12*(Kalkulacka!$B$7),Kalkulacka!$E$15,0)</f>
        <v>0</v>
      </c>
      <c r="C168" s="12">
        <f ca="1">-PV(Kalkulacka!$I$4/12,$A168,0,B168)</f>
        <v>0</v>
      </c>
    </row>
    <row r="169" spans="1:3" x14ac:dyDescent="0.25">
      <c r="A169">
        <f t="shared" si="2"/>
        <v>167</v>
      </c>
      <c r="B169" s="16">
        <f ca="1">IF(A169&lt;=12*(Kalkulacka!$B$7),Kalkulacka!$E$15,0)</f>
        <v>0</v>
      </c>
      <c r="C169" s="12">
        <f ca="1">-PV(Kalkulacka!$I$4/12,$A169,0,B169)</f>
        <v>0</v>
      </c>
    </row>
    <row r="170" spans="1:3" x14ac:dyDescent="0.25">
      <c r="A170">
        <f t="shared" si="2"/>
        <v>168</v>
      </c>
      <c r="B170" s="16">
        <f ca="1">IF(A170&lt;=12*(Kalkulacka!$B$7),Kalkulacka!$E$15,0)</f>
        <v>0</v>
      </c>
      <c r="C170" s="12">
        <f ca="1">-PV(Kalkulacka!$I$4/12,$A170,0,B170)</f>
        <v>0</v>
      </c>
    </row>
    <row r="171" spans="1:3" x14ac:dyDescent="0.25">
      <c r="A171">
        <f t="shared" si="2"/>
        <v>169</v>
      </c>
      <c r="B171" s="16">
        <f ca="1">IF(A171&lt;=12*(Kalkulacka!$B$7),Kalkulacka!$E$15,0)</f>
        <v>0</v>
      </c>
      <c r="C171" s="12">
        <f ca="1">-PV(Kalkulacka!$I$4/12,$A171,0,B171)</f>
        <v>0</v>
      </c>
    </row>
    <row r="172" spans="1:3" x14ac:dyDescent="0.25">
      <c r="A172">
        <f t="shared" si="2"/>
        <v>170</v>
      </c>
      <c r="B172" s="16">
        <f ca="1">IF(A172&lt;=12*(Kalkulacka!$B$7),Kalkulacka!$E$15,0)</f>
        <v>0</v>
      </c>
      <c r="C172" s="12">
        <f ca="1">-PV(Kalkulacka!$I$4/12,$A172,0,B172)</f>
        <v>0</v>
      </c>
    </row>
    <row r="173" spans="1:3" x14ac:dyDescent="0.25">
      <c r="A173">
        <f t="shared" si="2"/>
        <v>171</v>
      </c>
      <c r="B173" s="16">
        <f ca="1">IF(A173&lt;=12*(Kalkulacka!$B$7),Kalkulacka!$E$15,0)</f>
        <v>0</v>
      </c>
      <c r="C173" s="12">
        <f ca="1">-PV(Kalkulacka!$I$4/12,$A173,0,B173)</f>
        <v>0</v>
      </c>
    </row>
    <row r="174" spans="1:3" x14ac:dyDescent="0.25">
      <c r="A174">
        <f t="shared" si="2"/>
        <v>172</v>
      </c>
      <c r="B174" s="16">
        <f ca="1">IF(A174&lt;=12*(Kalkulacka!$B$7),Kalkulacka!$E$15,0)</f>
        <v>0</v>
      </c>
      <c r="C174" s="12">
        <f ca="1">-PV(Kalkulacka!$I$4/12,$A174,0,B174)</f>
        <v>0</v>
      </c>
    </row>
    <row r="175" spans="1:3" x14ac:dyDescent="0.25">
      <c r="A175">
        <f t="shared" si="2"/>
        <v>173</v>
      </c>
      <c r="B175" s="16">
        <f ca="1">IF(A175&lt;=12*(Kalkulacka!$B$7),Kalkulacka!$E$15,0)</f>
        <v>0</v>
      </c>
      <c r="C175" s="12">
        <f ca="1">-PV(Kalkulacka!$I$4/12,$A175,0,B175)</f>
        <v>0</v>
      </c>
    </row>
    <row r="176" spans="1:3" x14ac:dyDescent="0.25">
      <c r="A176">
        <f t="shared" si="2"/>
        <v>174</v>
      </c>
      <c r="B176" s="16">
        <f ca="1">IF(A176&lt;=12*(Kalkulacka!$B$7),Kalkulacka!$E$15,0)</f>
        <v>0</v>
      </c>
      <c r="C176" s="12">
        <f ca="1">-PV(Kalkulacka!$I$4/12,$A176,0,B176)</f>
        <v>0</v>
      </c>
    </row>
    <row r="177" spans="1:3" x14ac:dyDescent="0.25">
      <c r="A177">
        <f t="shared" si="2"/>
        <v>175</v>
      </c>
      <c r="B177" s="16">
        <f ca="1">IF(A177&lt;=12*(Kalkulacka!$B$7),Kalkulacka!$E$15,0)</f>
        <v>0</v>
      </c>
      <c r="C177" s="12">
        <f ca="1">-PV(Kalkulacka!$I$4/12,$A177,0,B177)</f>
        <v>0</v>
      </c>
    </row>
    <row r="178" spans="1:3" x14ac:dyDescent="0.25">
      <c r="A178">
        <f t="shared" si="2"/>
        <v>176</v>
      </c>
      <c r="B178" s="16">
        <f ca="1">IF(A178&lt;=12*(Kalkulacka!$B$7),Kalkulacka!$E$15,0)</f>
        <v>0</v>
      </c>
      <c r="C178" s="12">
        <f ca="1">-PV(Kalkulacka!$I$4/12,$A178,0,B178)</f>
        <v>0</v>
      </c>
    </row>
    <row r="179" spans="1:3" x14ac:dyDescent="0.25">
      <c r="A179">
        <f t="shared" si="2"/>
        <v>177</v>
      </c>
      <c r="B179" s="16">
        <f ca="1">IF(A179&lt;=12*(Kalkulacka!$B$7),Kalkulacka!$E$15,0)</f>
        <v>0</v>
      </c>
      <c r="C179" s="12">
        <f ca="1">-PV(Kalkulacka!$I$4/12,$A179,0,B179)</f>
        <v>0</v>
      </c>
    </row>
    <row r="180" spans="1:3" x14ac:dyDescent="0.25">
      <c r="A180">
        <f t="shared" si="2"/>
        <v>178</v>
      </c>
      <c r="B180" s="16">
        <f ca="1">IF(A180&lt;=12*(Kalkulacka!$B$7),Kalkulacka!$E$15,0)</f>
        <v>0</v>
      </c>
      <c r="C180" s="12">
        <f ca="1">-PV(Kalkulacka!$I$4/12,$A180,0,B180)</f>
        <v>0</v>
      </c>
    </row>
    <row r="181" spans="1:3" x14ac:dyDescent="0.25">
      <c r="A181">
        <f t="shared" si="2"/>
        <v>179</v>
      </c>
      <c r="B181" s="16">
        <f ca="1">IF(A181&lt;=12*(Kalkulacka!$B$7),Kalkulacka!$E$15,0)</f>
        <v>0</v>
      </c>
      <c r="C181" s="12">
        <f ca="1">-PV(Kalkulacka!$I$4/12,$A181,0,B181)</f>
        <v>0</v>
      </c>
    </row>
    <row r="182" spans="1:3" x14ac:dyDescent="0.25">
      <c r="A182">
        <f t="shared" si="2"/>
        <v>180</v>
      </c>
      <c r="B182" s="16">
        <f ca="1">IF(A182&lt;=12*(Kalkulacka!$B$7),Kalkulacka!$E$15,0)</f>
        <v>0</v>
      </c>
      <c r="C182" s="12">
        <f ca="1">-PV(Kalkulacka!$I$4/12,$A182,0,B182)</f>
        <v>0</v>
      </c>
    </row>
    <row r="183" spans="1:3" x14ac:dyDescent="0.25">
      <c r="A183">
        <f t="shared" si="2"/>
        <v>181</v>
      </c>
      <c r="B183" s="16">
        <f ca="1">IF(A183&lt;=12*(Kalkulacka!$B$7),Kalkulacka!$E$15,0)</f>
        <v>0</v>
      </c>
      <c r="C183" s="12">
        <f ca="1">-PV(Kalkulacka!$I$4/12,$A183,0,B183)</f>
        <v>0</v>
      </c>
    </row>
    <row r="184" spans="1:3" x14ac:dyDescent="0.25">
      <c r="A184">
        <f t="shared" si="2"/>
        <v>182</v>
      </c>
      <c r="B184" s="16">
        <f ca="1">IF(A184&lt;=12*(Kalkulacka!$B$7),Kalkulacka!$E$15,0)</f>
        <v>0</v>
      </c>
      <c r="C184" s="12">
        <f ca="1">-PV(Kalkulacka!$I$4/12,$A184,0,B184)</f>
        <v>0</v>
      </c>
    </row>
    <row r="185" spans="1:3" x14ac:dyDescent="0.25">
      <c r="A185">
        <f t="shared" si="2"/>
        <v>183</v>
      </c>
      <c r="B185" s="16">
        <f ca="1">IF(A185&lt;=12*(Kalkulacka!$B$7),Kalkulacka!$E$15,0)</f>
        <v>0</v>
      </c>
      <c r="C185" s="12">
        <f ca="1">-PV(Kalkulacka!$I$4/12,$A185,0,B185)</f>
        <v>0</v>
      </c>
    </row>
    <row r="186" spans="1:3" x14ac:dyDescent="0.25">
      <c r="A186">
        <f t="shared" si="2"/>
        <v>184</v>
      </c>
      <c r="B186" s="16">
        <f ca="1">IF(A186&lt;=12*(Kalkulacka!$B$7),Kalkulacka!$E$15,0)</f>
        <v>0</v>
      </c>
      <c r="C186" s="12">
        <f ca="1">-PV(Kalkulacka!$I$4/12,$A186,0,B186)</f>
        <v>0</v>
      </c>
    </row>
    <row r="187" spans="1:3" x14ac:dyDescent="0.25">
      <c r="A187">
        <f t="shared" si="2"/>
        <v>185</v>
      </c>
      <c r="B187" s="16">
        <f ca="1">IF(A187&lt;=12*(Kalkulacka!$B$7),Kalkulacka!$E$15,0)</f>
        <v>0</v>
      </c>
      <c r="C187" s="12">
        <f ca="1">-PV(Kalkulacka!$I$4/12,$A187,0,B187)</f>
        <v>0</v>
      </c>
    </row>
    <row r="188" spans="1:3" x14ac:dyDescent="0.25">
      <c r="A188">
        <f t="shared" si="2"/>
        <v>186</v>
      </c>
      <c r="B188" s="16">
        <f ca="1">IF(A188&lt;=12*(Kalkulacka!$B$7),Kalkulacka!$E$15,0)</f>
        <v>0</v>
      </c>
      <c r="C188" s="12">
        <f ca="1">-PV(Kalkulacka!$I$4/12,$A188,0,B188)</f>
        <v>0</v>
      </c>
    </row>
    <row r="189" spans="1:3" x14ac:dyDescent="0.25">
      <c r="A189">
        <f t="shared" si="2"/>
        <v>187</v>
      </c>
      <c r="B189" s="16">
        <f ca="1">IF(A189&lt;=12*(Kalkulacka!$B$7),Kalkulacka!$E$15,0)</f>
        <v>0</v>
      </c>
      <c r="C189" s="12">
        <f ca="1">-PV(Kalkulacka!$I$4/12,$A189,0,B189)</f>
        <v>0</v>
      </c>
    </row>
    <row r="190" spans="1:3" x14ac:dyDescent="0.25">
      <c r="A190">
        <f t="shared" si="2"/>
        <v>188</v>
      </c>
      <c r="B190" s="16">
        <f ca="1">IF(A190&lt;=12*(Kalkulacka!$B$7),Kalkulacka!$E$15,0)</f>
        <v>0</v>
      </c>
      <c r="C190" s="12">
        <f ca="1">-PV(Kalkulacka!$I$4/12,$A190,0,B190)</f>
        <v>0</v>
      </c>
    </row>
    <row r="191" spans="1:3" x14ac:dyDescent="0.25">
      <c r="A191">
        <f t="shared" si="2"/>
        <v>189</v>
      </c>
      <c r="B191" s="16">
        <f ca="1">IF(A191&lt;=12*(Kalkulacka!$B$7),Kalkulacka!$E$15,0)</f>
        <v>0</v>
      </c>
      <c r="C191" s="12">
        <f ca="1">-PV(Kalkulacka!$I$4/12,$A191,0,B191)</f>
        <v>0</v>
      </c>
    </row>
    <row r="192" spans="1:3" x14ac:dyDescent="0.25">
      <c r="A192">
        <f t="shared" si="2"/>
        <v>190</v>
      </c>
      <c r="B192" s="16">
        <f ca="1">IF(A192&lt;=12*(Kalkulacka!$B$7),Kalkulacka!$E$15,0)</f>
        <v>0</v>
      </c>
      <c r="C192" s="12">
        <f ca="1">-PV(Kalkulacka!$I$4/12,$A192,0,B192)</f>
        <v>0</v>
      </c>
    </row>
    <row r="193" spans="1:3" x14ac:dyDescent="0.25">
      <c r="A193">
        <f t="shared" si="2"/>
        <v>191</v>
      </c>
      <c r="B193" s="16">
        <f ca="1">IF(A193&lt;=12*(Kalkulacka!$B$7),Kalkulacka!$E$15,0)</f>
        <v>0</v>
      </c>
      <c r="C193" s="12">
        <f ca="1">-PV(Kalkulacka!$I$4/12,$A193,0,B193)</f>
        <v>0</v>
      </c>
    </row>
    <row r="194" spans="1:3" x14ac:dyDescent="0.25">
      <c r="A194">
        <f t="shared" si="2"/>
        <v>192</v>
      </c>
      <c r="B194" s="16">
        <f ca="1">IF(A194&lt;=12*(Kalkulacka!$B$7),Kalkulacka!$E$15,0)</f>
        <v>0</v>
      </c>
      <c r="C194" s="12">
        <f ca="1">-PV(Kalkulacka!$I$4/12,$A194,0,B194)</f>
        <v>0</v>
      </c>
    </row>
    <row r="195" spans="1:3" x14ac:dyDescent="0.25">
      <c r="A195">
        <f t="shared" si="2"/>
        <v>193</v>
      </c>
      <c r="B195" s="16">
        <f ca="1">IF(A195&lt;=12*(Kalkulacka!$B$7),Kalkulacka!$E$15,0)</f>
        <v>0</v>
      </c>
      <c r="C195" s="12">
        <f ca="1">-PV(Kalkulacka!$I$4/12,$A195,0,B195)</f>
        <v>0</v>
      </c>
    </row>
    <row r="196" spans="1:3" x14ac:dyDescent="0.25">
      <c r="A196">
        <f t="shared" ref="A196:A242" si="3">A195+1</f>
        <v>194</v>
      </c>
      <c r="B196" s="16">
        <f ca="1">IF(A196&lt;=12*(Kalkulacka!$B$7),Kalkulacka!$E$15,0)</f>
        <v>0</v>
      </c>
      <c r="C196" s="12">
        <f ca="1">-PV(Kalkulacka!$I$4/12,$A196,0,B196)</f>
        <v>0</v>
      </c>
    </row>
    <row r="197" spans="1:3" x14ac:dyDescent="0.25">
      <c r="A197">
        <f t="shared" si="3"/>
        <v>195</v>
      </c>
      <c r="B197" s="16">
        <f ca="1">IF(A197&lt;=12*(Kalkulacka!$B$7),Kalkulacka!$E$15,0)</f>
        <v>0</v>
      </c>
      <c r="C197" s="12">
        <f ca="1">-PV(Kalkulacka!$I$4/12,$A197,0,B197)</f>
        <v>0</v>
      </c>
    </row>
    <row r="198" spans="1:3" x14ac:dyDescent="0.25">
      <c r="A198">
        <f t="shared" si="3"/>
        <v>196</v>
      </c>
      <c r="B198" s="16">
        <f ca="1">IF(A198&lt;=12*(Kalkulacka!$B$7),Kalkulacka!$E$15,0)</f>
        <v>0</v>
      </c>
      <c r="C198" s="12">
        <f ca="1">-PV(Kalkulacka!$I$4/12,$A198,0,B198)</f>
        <v>0</v>
      </c>
    </row>
    <row r="199" spans="1:3" x14ac:dyDescent="0.25">
      <c r="A199">
        <f t="shared" si="3"/>
        <v>197</v>
      </c>
      <c r="B199" s="16">
        <f ca="1">IF(A199&lt;=12*(Kalkulacka!$B$7),Kalkulacka!$E$15,0)</f>
        <v>0</v>
      </c>
      <c r="C199" s="12">
        <f ca="1">-PV(Kalkulacka!$I$4/12,$A199,0,B199)</f>
        <v>0</v>
      </c>
    </row>
    <row r="200" spans="1:3" x14ac:dyDescent="0.25">
      <c r="A200">
        <f t="shared" si="3"/>
        <v>198</v>
      </c>
      <c r="B200" s="16">
        <f ca="1">IF(A200&lt;=12*(Kalkulacka!$B$7),Kalkulacka!$E$15,0)</f>
        <v>0</v>
      </c>
      <c r="C200" s="12">
        <f ca="1">-PV(Kalkulacka!$I$4/12,$A200,0,B200)</f>
        <v>0</v>
      </c>
    </row>
    <row r="201" spans="1:3" x14ac:dyDescent="0.25">
      <c r="A201">
        <f t="shared" si="3"/>
        <v>199</v>
      </c>
      <c r="B201" s="16">
        <f ca="1">IF(A201&lt;=12*(Kalkulacka!$B$7),Kalkulacka!$E$15,0)</f>
        <v>0</v>
      </c>
      <c r="C201" s="12">
        <f ca="1">-PV(Kalkulacka!$I$4/12,$A201,0,B201)</f>
        <v>0</v>
      </c>
    </row>
    <row r="202" spans="1:3" x14ac:dyDescent="0.25">
      <c r="A202">
        <f t="shared" si="3"/>
        <v>200</v>
      </c>
      <c r="B202" s="16">
        <f ca="1">IF(A202&lt;=12*(Kalkulacka!$B$7),Kalkulacka!$E$15,0)</f>
        <v>0</v>
      </c>
      <c r="C202" s="12">
        <f ca="1">-PV(Kalkulacka!$I$4/12,$A202,0,B202)</f>
        <v>0</v>
      </c>
    </row>
    <row r="203" spans="1:3" x14ac:dyDescent="0.25">
      <c r="A203">
        <f t="shared" si="3"/>
        <v>201</v>
      </c>
      <c r="B203" s="16">
        <f ca="1">IF(A203&lt;=12*(Kalkulacka!$B$7),Kalkulacka!$E$15,0)</f>
        <v>0</v>
      </c>
      <c r="C203" s="12">
        <f ca="1">-PV(Kalkulacka!$I$4/12,$A203,0,B203)</f>
        <v>0</v>
      </c>
    </row>
    <row r="204" spans="1:3" x14ac:dyDescent="0.25">
      <c r="A204">
        <f t="shared" si="3"/>
        <v>202</v>
      </c>
      <c r="B204" s="16">
        <f ca="1">IF(A204&lt;=12*(Kalkulacka!$B$7),Kalkulacka!$E$15,0)</f>
        <v>0</v>
      </c>
      <c r="C204" s="12">
        <f ca="1">-PV(Kalkulacka!$I$4/12,$A204,0,B204)</f>
        <v>0</v>
      </c>
    </row>
    <row r="205" spans="1:3" x14ac:dyDescent="0.25">
      <c r="A205">
        <f t="shared" si="3"/>
        <v>203</v>
      </c>
      <c r="B205" s="16">
        <f ca="1">IF(A205&lt;=12*(Kalkulacka!$B$7),Kalkulacka!$E$15,0)</f>
        <v>0</v>
      </c>
      <c r="C205" s="12">
        <f ca="1">-PV(Kalkulacka!$I$4/12,$A205,0,B205)</f>
        <v>0</v>
      </c>
    </row>
    <row r="206" spans="1:3" x14ac:dyDescent="0.25">
      <c r="A206">
        <f t="shared" si="3"/>
        <v>204</v>
      </c>
      <c r="B206" s="16">
        <f ca="1">IF(A206&lt;=12*(Kalkulacka!$B$7),Kalkulacka!$E$15,0)</f>
        <v>0</v>
      </c>
      <c r="C206" s="12">
        <f ca="1">-PV(Kalkulacka!$I$4/12,$A206,0,B206)</f>
        <v>0</v>
      </c>
    </row>
    <row r="207" spans="1:3" x14ac:dyDescent="0.25">
      <c r="A207">
        <f t="shared" si="3"/>
        <v>205</v>
      </c>
      <c r="B207" s="16">
        <f ca="1">IF(A207&lt;=12*(Kalkulacka!$B$7),Kalkulacka!$E$15,0)</f>
        <v>0</v>
      </c>
      <c r="C207" s="12">
        <f ca="1">-PV(Kalkulacka!$I$4/12,$A207,0,B207)</f>
        <v>0</v>
      </c>
    </row>
    <row r="208" spans="1:3" x14ac:dyDescent="0.25">
      <c r="A208">
        <f t="shared" si="3"/>
        <v>206</v>
      </c>
      <c r="B208" s="16">
        <f ca="1">IF(A208&lt;=12*(Kalkulacka!$B$7),Kalkulacka!$E$15,0)</f>
        <v>0</v>
      </c>
      <c r="C208" s="12">
        <f ca="1">-PV(Kalkulacka!$I$4/12,$A208,0,B208)</f>
        <v>0</v>
      </c>
    </row>
    <row r="209" spans="1:3" x14ac:dyDescent="0.25">
      <c r="A209">
        <f t="shared" si="3"/>
        <v>207</v>
      </c>
      <c r="B209" s="16">
        <f ca="1">IF(A209&lt;=12*(Kalkulacka!$B$7),Kalkulacka!$E$15,0)</f>
        <v>0</v>
      </c>
      <c r="C209" s="12">
        <f ca="1">-PV(Kalkulacka!$I$4/12,$A209,0,B209)</f>
        <v>0</v>
      </c>
    </row>
    <row r="210" spans="1:3" x14ac:dyDescent="0.25">
      <c r="A210">
        <f t="shared" si="3"/>
        <v>208</v>
      </c>
      <c r="B210" s="16">
        <f ca="1">IF(A210&lt;=12*(Kalkulacka!$B$7),Kalkulacka!$E$15,0)</f>
        <v>0</v>
      </c>
      <c r="C210" s="12">
        <f ca="1">-PV(Kalkulacka!$I$4/12,$A210,0,B210)</f>
        <v>0</v>
      </c>
    </row>
    <row r="211" spans="1:3" x14ac:dyDescent="0.25">
      <c r="A211">
        <f t="shared" si="3"/>
        <v>209</v>
      </c>
      <c r="B211" s="16">
        <f ca="1">IF(A211&lt;=12*(Kalkulacka!$B$7),Kalkulacka!$E$15,0)</f>
        <v>0</v>
      </c>
      <c r="C211" s="12">
        <f ca="1">-PV(Kalkulacka!$I$4/12,$A211,0,B211)</f>
        <v>0</v>
      </c>
    </row>
    <row r="212" spans="1:3" x14ac:dyDescent="0.25">
      <c r="A212">
        <f t="shared" si="3"/>
        <v>210</v>
      </c>
      <c r="B212" s="16">
        <f ca="1">IF(A212&lt;=12*(Kalkulacka!$B$7),Kalkulacka!$E$15,0)</f>
        <v>0</v>
      </c>
      <c r="C212" s="12">
        <f ca="1">-PV(Kalkulacka!$I$4/12,$A212,0,B212)</f>
        <v>0</v>
      </c>
    </row>
    <row r="213" spans="1:3" x14ac:dyDescent="0.25">
      <c r="A213">
        <f t="shared" si="3"/>
        <v>211</v>
      </c>
      <c r="B213" s="16">
        <f ca="1">IF(A213&lt;=12*(Kalkulacka!$B$7),Kalkulacka!$E$15,0)</f>
        <v>0</v>
      </c>
      <c r="C213" s="12">
        <f ca="1">-PV(Kalkulacka!$I$4/12,$A213,0,B213)</f>
        <v>0</v>
      </c>
    </row>
    <row r="214" spans="1:3" x14ac:dyDescent="0.25">
      <c r="A214">
        <f t="shared" si="3"/>
        <v>212</v>
      </c>
      <c r="B214" s="16">
        <f ca="1">IF(A214&lt;=12*(Kalkulacka!$B$7),Kalkulacka!$E$15,0)</f>
        <v>0</v>
      </c>
      <c r="C214" s="12">
        <f ca="1">-PV(Kalkulacka!$I$4/12,$A214,0,B214)</f>
        <v>0</v>
      </c>
    </row>
    <row r="215" spans="1:3" x14ac:dyDescent="0.25">
      <c r="A215">
        <f t="shared" si="3"/>
        <v>213</v>
      </c>
      <c r="B215" s="16">
        <f ca="1">IF(A215&lt;=12*(Kalkulacka!$B$7),Kalkulacka!$E$15,0)</f>
        <v>0</v>
      </c>
      <c r="C215" s="12">
        <f ca="1">-PV(Kalkulacka!$I$4/12,$A215,0,B215)</f>
        <v>0</v>
      </c>
    </row>
    <row r="216" spans="1:3" x14ac:dyDescent="0.25">
      <c r="A216">
        <f t="shared" si="3"/>
        <v>214</v>
      </c>
      <c r="B216" s="16">
        <f ca="1">IF(A216&lt;=12*(Kalkulacka!$B$7),Kalkulacka!$E$15,0)</f>
        <v>0</v>
      </c>
      <c r="C216" s="12">
        <f ca="1">-PV(Kalkulacka!$I$4/12,$A216,0,B216)</f>
        <v>0</v>
      </c>
    </row>
    <row r="217" spans="1:3" x14ac:dyDescent="0.25">
      <c r="A217">
        <f t="shared" si="3"/>
        <v>215</v>
      </c>
      <c r="B217" s="16">
        <f ca="1">IF(A217&lt;=12*(Kalkulacka!$B$7),Kalkulacka!$E$15,0)</f>
        <v>0</v>
      </c>
      <c r="C217" s="12">
        <f ca="1">-PV(Kalkulacka!$I$4/12,$A217,0,B217)</f>
        <v>0</v>
      </c>
    </row>
    <row r="218" spans="1:3" x14ac:dyDescent="0.25">
      <c r="A218">
        <f t="shared" si="3"/>
        <v>216</v>
      </c>
      <c r="B218" s="16">
        <f ca="1">IF(A218&lt;=12*(Kalkulacka!$B$7),Kalkulacka!$E$15,0)</f>
        <v>0</v>
      </c>
      <c r="C218" s="12">
        <f ca="1">-PV(Kalkulacka!$I$4/12,$A218,0,B218)</f>
        <v>0</v>
      </c>
    </row>
    <row r="219" spans="1:3" x14ac:dyDescent="0.25">
      <c r="A219">
        <f t="shared" si="3"/>
        <v>217</v>
      </c>
      <c r="B219" s="16">
        <f ca="1">IF(A219&lt;=12*(Kalkulacka!$B$7),Kalkulacka!$E$15,0)</f>
        <v>0</v>
      </c>
      <c r="C219" s="12">
        <f ca="1">-PV(Kalkulacka!$I$4/12,$A219,0,B219)</f>
        <v>0</v>
      </c>
    </row>
    <row r="220" spans="1:3" x14ac:dyDescent="0.25">
      <c r="A220">
        <f t="shared" si="3"/>
        <v>218</v>
      </c>
      <c r="B220" s="16">
        <f ca="1">IF(A220&lt;=12*(Kalkulacka!$B$7),Kalkulacka!$E$15,0)</f>
        <v>0</v>
      </c>
      <c r="C220" s="12">
        <f ca="1">-PV(Kalkulacka!$I$4/12,$A220,0,B220)</f>
        <v>0</v>
      </c>
    </row>
    <row r="221" spans="1:3" x14ac:dyDescent="0.25">
      <c r="A221">
        <f t="shared" si="3"/>
        <v>219</v>
      </c>
      <c r="B221" s="16">
        <f ca="1">IF(A221&lt;=12*(Kalkulacka!$B$7),Kalkulacka!$E$15,0)</f>
        <v>0</v>
      </c>
      <c r="C221" s="12">
        <f ca="1">-PV(Kalkulacka!$I$4/12,$A221,0,B221)</f>
        <v>0</v>
      </c>
    </row>
    <row r="222" spans="1:3" x14ac:dyDescent="0.25">
      <c r="A222">
        <f t="shared" si="3"/>
        <v>220</v>
      </c>
      <c r="B222" s="16">
        <f ca="1">IF(A222&lt;=12*(Kalkulacka!$B$7),Kalkulacka!$E$15,0)</f>
        <v>0</v>
      </c>
      <c r="C222" s="12">
        <f ca="1">-PV(Kalkulacka!$I$4/12,$A222,0,B222)</f>
        <v>0</v>
      </c>
    </row>
    <row r="223" spans="1:3" x14ac:dyDescent="0.25">
      <c r="A223">
        <f t="shared" si="3"/>
        <v>221</v>
      </c>
      <c r="B223" s="16">
        <f ca="1">IF(A223&lt;=12*(Kalkulacka!$B$7),Kalkulacka!$E$15,0)</f>
        <v>0</v>
      </c>
      <c r="C223" s="12">
        <f ca="1">-PV(Kalkulacka!$I$4/12,$A223,0,B223)</f>
        <v>0</v>
      </c>
    </row>
    <row r="224" spans="1:3" x14ac:dyDescent="0.25">
      <c r="A224">
        <f t="shared" si="3"/>
        <v>222</v>
      </c>
      <c r="B224" s="16">
        <f ca="1">IF(A224&lt;=12*(Kalkulacka!$B$7),Kalkulacka!$E$15,0)</f>
        <v>0</v>
      </c>
      <c r="C224" s="12">
        <f ca="1">-PV(Kalkulacka!$I$4/12,$A224,0,B224)</f>
        <v>0</v>
      </c>
    </row>
    <row r="225" spans="1:3" x14ac:dyDescent="0.25">
      <c r="A225">
        <f t="shared" si="3"/>
        <v>223</v>
      </c>
      <c r="B225" s="16">
        <f ca="1">IF(A225&lt;=12*(Kalkulacka!$B$7),Kalkulacka!$E$15,0)</f>
        <v>0</v>
      </c>
      <c r="C225" s="12">
        <f ca="1">-PV(Kalkulacka!$I$4/12,$A225,0,B225)</f>
        <v>0</v>
      </c>
    </row>
    <row r="226" spans="1:3" x14ac:dyDescent="0.25">
      <c r="A226">
        <f t="shared" si="3"/>
        <v>224</v>
      </c>
      <c r="B226" s="16">
        <f ca="1">IF(A226&lt;=12*(Kalkulacka!$B$7),Kalkulacka!$E$15,0)</f>
        <v>0</v>
      </c>
      <c r="C226" s="12">
        <f ca="1">-PV(Kalkulacka!$I$4/12,$A226,0,B226)</f>
        <v>0</v>
      </c>
    </row>
    <row r="227" spans="1:3" x14ac:dyDescent="0.25">
      <c r="A227">
        <f t="shared" si="3"/>
        <v>225</v>
      </c>
      <c r="B227" s="16">
        <f ca="1">IF(A227&lt;=12*(Kalkulacka!$B$7),Kalkulacka!$E$15,0)</f>
        <v>0</v>
      </c>
      <c r="C227" s="12">
        <f ca="1">-PV(Kalkulacka!$I$4/12,$A227,0,B227)</f>
        <v>0</v>
      </c>
    </row>
    <row r="228" spans="1:3" x14ac:dyDescent="0.25">
      <c r="A228">
        <f t="shared" si="3"/>
        <v>226</v>
      </c>
      <c r="B228" s="16">
        <f ca="1">IF(A228&lt;=12*(Kalkulacka!$B$7),Kalkulacka!$E$15,0)</f>
        <v>0</v>
      </c>
      <c r="C228" s="12">
        <f ca="1">-PV(Kalkulacka!$I$4/12,$A228,0,B228)</f>
        <v>0</v>
      </c>
    </row>
    <row r="229" spans="1:3" x14ac:dyDescent="0.25">
      <c r="A229">
        <f t="shared" si="3"/>
        <v>227</v>
      </c>
      <c r="B229" s="16">
        <f ca="1">IF(A229&lt;=12*(Kalkulacka!$B$7),Kalkulacka!$E$15,0)</f>
        <v>0</v>
      </c>
      <c r="C229" s="12">
        <f ca="1">-PV(Kalkulacka!$I$4/12,$A229,0,B229)</f>
        <v>0</v>
      </c>
    </row>
    <row r="230" spans="1:3" x14ac:dyDescent="0.25">
      <c r="A230">
        <f t="shared" si="3"/>
        <v>228</v>
      </c>
      <c r="B230" s="16">
        <f ca="1">IF(A230&lt;=12*(Kalkulacka!$B$7),Kalkulacka!$E$15,0)</f>
        <v>0</v>
      </c>
      <c r="C230" s="12">
        <f ca="1">-PV(Kalkulacka!$I$4/12,$A230,0,B230)</f>
        <v>0</v>
      </c>
    </row>
    <row r="231" spans="1:3" x14ac:dyDescent="0.25">
      <c r="A231">
        <f t="shared" si="3"/>
        <v>229</v>
      </c>
      <c r="B231" s="16">
        <f ca="1">IF(A231&lt;=12*(Kalkulacka!$B$7),Kalkulacka!$E$15,0)</f>
        <v>0</v>
      </c>
      <c r="C231" s="12">
        <f ca="1">-PV(Kalkulacka!$I$4/12,$A231,0,B231)</f>
        <v>0</v>
      </c>
    </row>
    <row r="232" spans="1:3" x14ac:dyDescent="0.25">
      <c r="A232">
        <f t="shared" si="3"/>
        <v>230</v>
      </c>
      <c r="B232" s="16">
        <f ca="1">IF(A232&lt;=12*(Kalkulacka!$B$7),Kalkulacka!$E$15,0)</f>
        <v>0</v>
      </c>
      <c r="C232" s="12">
        <f ca="1">-PV(Kalkulacka!$I$4/12,$A232,0,B232)</f>
        <v>0</v>
      </c>
    </row>
    <row r="233" spans="1:3" x14ac:dyDescent="0.25">
      <c r="A233">
        <f t="shared" si="3"/>
        <v>231</v>
      </c>
      <c r="B233" s="16">
        <f ca="1">IF(A233&lt;=12*(Kalkulacka!$B$7),Kalkulacka!$E$15,0)</f>
        <v>0</v>
      </c>
      <c r="C233" s="12">
        <f ca="1">-PV(Kalkulacka!$I$4/12,$A233,0,B233)</f>
        <v>0</v>
      </c>
    </row>
    <row r="234" spans="1:3" x14ac:dyDescent="0.25">
      <c r="A234">
        <f t="shared" si="3"/>
        <v>232</v>
      </c>
      <c r="B234" s="16">
        <f ca="1">IF(A234&lt;=12*(Kalkulacka!$B$7),Kalkulacka!$E$15,0)</f>
        <v>0</v>
      </c>
      <c r="C234" s="12">
        <f ca="1">-PV(Kalkulacka!$I$4/12,$A234,0,B234)</f>
        <v>0</v>
      </c>
    </row>
    <row r="235" spans="1:3" x14ac:dyDescent="0.25">
      <c r="A235">
        <f t="shared" si="3"/>
        <v>233</v>
      </c>
      <c r="B235" s="16">
        <f ca="1">IF(A235&lt;=12*(Kalkulacka!$B$7),Kalkulacka!$E$15,0)</f>
        <v>0</v>
      </c>
      <c r="C235" s="12">
        <f ca="1">-PV(Kalkulacka!$I$4/12,$A235,0,B235)</f>
        <v>0</v>
      </c>
    </row>
    <row r="236" spans="1:3" x14ac:dyDescent="0.25">
      <c r="A236">
        <f t="shared" si="3"/>
        <v>234</v>
      </c>
      <c r="B236" s="16">
        <f ca="1">IF(A236&lt;=12*(Kalkulacka!$B$7),Kalkulacka!$E$15,0)</f>
        <v>0</v>
      </c>
      <c r="C236" s="12">
        <f ca="1">-PV(Kalkulacka!$I$4/12,$A236,0,B236)</f>
        <v>0</v>
      </c>
    </row>
    <row r="237" spans="1:3" x14ac:dyDescent="0.25">
      <c r="A237">
        <f t="shared" si="3"/>
        <v>235</v>
      </c>
      <c r="B237" s="16">
        <f ca="1">IF(A237&lt;=12*(Kalkulacka!$B$7),Kalkulacka!$E$15,0)</f>
        <v>0</v>
      </c>
      <c r="C237" s="12">
        <f ca="1">-PV(Kalkulacka!$I$4/12,$A237,0,B237)</f>
        <v>0</v>
      </c>
    </row>
    <row r="238" spans="1:3" x14ac:dyDescent="0.25">
      <c r="A238">
        <f t="shared" si="3"/>
        <v>236</v>
      </c>
      <c r="B238" s="16">
        <f ca="1">IF(A238&lt;=12*(Kalkulacka!$B$7),Kalkulacka!$E$15,0)</f>
        <v>0</v>
      </c>
      <c r="C238" s="12">
        <f ca="1">-PV(Kalkulacka!$I$4/12,$A238,0,B238)</f>
        <v>0</v>
      </c>
    </row>
    <row r="239" spans="1:3" x14ac:dyDescent="0.25">
      <c r="A239">
        <f t="shared" si="3"/>
        <v>237</v>
      </c>
      <c r="B239" s="16">
        <f ca="1">IF(A239&lt;=12*(Kalkulacka!$B$7),Kalkulacka!$E$15,0)</f>
        <v>0</v>
      </c>
      <c r="C239" s="12">
        <f ca="1">-PV(Kalkulacka!$I$4/12,$A239,0,B239)</f>
        <v>0</v>
      </c>
    </row>
    <row r="240" spans="1:3" x14ac:dyDescent="0.25">
      <c r="A240">
        <f t="shared" si="3"/>
        <v>238</v>
      </c>
      <c r="B240" s="16">
        <f ca="1">IF(A240&lt;=12*(Kalkulacka!$B$7),Kalkulacka!$E$15,0)</f>
        <v>0</v>
      </c>
      <c r="C240" s="12">
        <f ca="1">-PV(Kalkulacka!$I$4/12,$A240,0,B240)</f>
        <v>0</v>
      </c>
    </row>
    <row r="241" spans="1:3" x14ac:dyDescent="0.25">
      <c r="A241">
        <f t="shared" si="3"/>
        <v>239</v>
      </c>
      <c r="B241" s="16">
        <f ca="1">IF(A241&lt;=12*(Kalkulacka!$B$7),Kalkulacka!$E$15,0)</f>
        <v>0</v>
      </c>
      <c r="C241" s="12">
        <f ca="1">-PV(Kalkulacka!$I$4/12,$A241,0,B241)</f>
        <v>0</v>
      </c>
    </row>
    <row r="242" spans="1:3" x14ac:dyDescent="0.25">
      <c r="A242">
        <f t="shared" si="3"/>
        <v>240</v>
      </c>
      <c r="B242" s="16">
        <f ca="1">IF(A242&lt;=12*(Kalkulacka!$B$7),Kalkulacka!$E$15,0)</f>
        <v>0</v>
      </c>
      <c r="C242" s="12">
        <f ca="1">-PV(Kalkulacka!$I$4/12,$A242,0,B242)</f>
        <v>0</v>
      </c>
    </row>
    <row r="243" spans="1:3" s="14" customFormat="1" x14ac:dyDescent="0.25">
      <c r="A243" s="14" t="s">
        <v>31</v>
      </c>
      <c r="B243" s="15" t="e">
        <f ca="1">Kalkulacka!$E$15*Kalkulacka!$B$7*12</f>
        <v>#VALUE!</v>
      </c>
      <c r="C243" s="15" t="e">
        <f ca="1">SUM(C3:C242)</f>
        <v>#VALUE!</v>
      </c>
    </row>
    <row r="244" spans="1:3" x14ac:dyDescent="0.25">
      <c r="B244" s="6"/>
      <c r="C244" s="13"/>
    </row>
    <row r="245" spans="1:3" x14ac:dyDescent="0.25">
      <c r="B245" s="12"/>
    </row>
    <row r="246" spans="1:3" x14ac:dyDescent="0.25">
      <c r="C246" s="13"/>
    </row>
  </sheetData>
  <sheetProtection password="C0AF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6"/>
  <sheetViews>
    <sheetView zoomScale="75" zoomScaleNormal="75" workbookViewId="0">
      <selection activeCell="K7" sqref="K7"/>
    </sheetView>
  </sheetViews>
  <sheetFormatPr defaultColWidth="8.85546875" defaultRowHeight="15" x14ac:dyDescent="0.25"/>
  <cols>
    <col min="1" max="1" width="25" customWidth="1"/>
    <col min="2" max="2" width="32.42578125" customWidth="1"/>
    <col min="3" max="3" width="23.85546875" bestFit="1" customWidth="1"/>
    <col min="4" max="4" width="20.42578125" customWidth="1"/>
  </cols>
  <sheetData>
    <row r="1" spans="1:4" ht="15" customHeight="1" x14ac:dyDescent="0.25">
      <c r="B1" t="s">
        <v>45</v>
      </c>
    </row>
    <row r="2" spans="1:4" s="14" customFormat="1" x14ac:dyDescent="0.25">
      <c r="A2" s="14" t="s">
        <v>28</v>
      </c>
      <c r="B2" s="14" t="s">
        <v>29</v>
      </c>
      <c r="C2" s="14" t="s">
        <v>32</v>
      </c>
      <c r="D2" s="14" t="s">
        <v>30</v>
      </c>
    </row>
    <row r="3" spans="1:4" x14ac:dyDescent="0.25">
      <c r="A3">
        <v>1</v>
      </c>
      <c r="B3" s="16">
        <f ca="1">IF(A3&lt;=12*(Kalkulacka!$B$7),Kalkulacka!$F$15,0)</f>
        <v>23.24386334716527</v>
      </c>
      <c r="C3">
        <f ca="1">IF(B3=0,0,IF(MOD(A3,12)=0,Kalkulacka!$F$17+Kalkulacka!$F$19+Kalkulacka!$F$20,Kalkulacka!$F$17))</f>
        <v>2.99</v>
      </c>
      <c r="D3" s="12">
        <f ca="1">-PV(Kalkulacka!$I$4/12,$A3,0,B3)</f>
        <v>23.185898600663613</v>
      </c>
    </row>
    <row r="4" spans="1:4" x14ac:dyDescent="0.25">
      <c r="A4">
        <f t="shared" ref="A4:A67" si="0">A3+1</f>
        <v>2</v>
      </c>
      <c r="B4" s="16">
        <f ca="1">IF(A4&lt;=12*(Kalkulacka!$B$7),Kalkulacka!$F$15,0)</f>
        <v>23.24386334716527</v>
      </c>
      <c r="C4">
        <f ca="1">IF(B4=0,0,IF(MOD(A4,12)=0,Kalkulacka!$F$17+Kalkulacka!$F$19+Kalkulacka!$F$20,Kalkulacka!$F$17))</f>
        <v>2.99</v>
      </c>
      <c r="D4" s="12">
        <f ca="1">-PV(Kalkulacka!$I$4/12,$A4,0,B4)</f>
        <v>23.128078404651983</v>
      </c>
    </row>
    <row r="5" spans="1:4" x14ac:dyDescent="0.25">
      <c r="A5">
        <f t="shared" si="0"/>
        <v>3</v>
      </c>
      <c r="B5" s="16">
        <f ca="1">IF(A5&lt;=12*(Kalkulacka!$B$7),Kalkulacka!$F$15,0)</f>
        <v>23.24386334716527</v>
      </c>
      <c r="C5">
        <f ca="1">IF(B5=0,0,IF(MOD(A5,12)=0,Kalkulacka!$F$17+Kalkulacka!$F$19+Kalkulacka!$F$20,Kalkulacka!$F$17))</f>
        <v>2.99</v>
      </c>
      <c r="D5" s="12">
        <f ca="1">-PV(Kalkulacka!$I$4/12,$A5,0,B5)</f>
        <v>23.070402398655347</v>
      </c>
    </row>
    <row r="6" spans="1:4" x14ac:dyDescent="0.25">
      <c r="A6">
        <f t="shared" si="0"/>
        <v>4</v>
      </c>
      <c r="B6" s="16">
        <f ca="1">IF(A6&lt;=12*(Kalkulacka!$B$7),Kalkulacka!$F$15,0)</f>
        <v>23.24386334716527</v>
      </c>
      <c r="C6">
        <f ca="1">IF(B6=0,0,IF(MOD(A6,12)=0,Kalkulacka!$F$17+Kalkulacka!$F$19+Kalkulacka!$F$20,Kalkulacka!$F$17))</f>
        <v>2.99</v>
      </c>
      <c r="D6" s="12">
        <f ca="1">-PV(Kalkulacka!$I$4/12,$A6,0,B6)</f>
        <v>23.012870223097604</v>
      </c>
    </row>
    <row r="7" spans="1:4" x14ac:dyDescent="0.25">
      <c r="A7">
        <f t="shared" si="0"/>
        <v>5</v>
      </c>
      <c r="B7" s="16">
        <f ca="1">IF(A7&lt;=12*(Kalkulacka!$B$7),Kalkulacka!$F$15,0)</f>
        <v>23.24386334716527</v>
      </c>
      <c r="C7">
        <f ca="1">IF(B7=0,0,IF(MOD(A7,12)=0,Kalkulacka!$F$17+Kalkulacka!$F$19+Kalkulacka!$F$20,Kalkulacka!$F$17))</f>
        <v>2.99</v>
      </c>
      <c r="D7" s="12">
        <f ca="1">-PV(Kalkulacka!$I$4/12,$A7,0,B7)</f>
        <v>22.955481519299354</v>
      </c>
    </row>
    <row r="8" spans="1:4" x14ac:dyDescent="0.25">
      <c r="A8">
        <f t="shared" si="0"/>
        <v>6</v>
      </c>
      <c r="B8" s="16">
        <f ca="1">IF(A8&lt;=12*(Kalkulacka!$B$7),Kalkulacka!$F$15,0)</f>
        <v>23.24386334716527</v>
      </c>
      <c r="C8">
        <f ca="1">IF(B8=0,0,IF(MOD(A8,12)=0,Kalkulacka!$F$17+Kalkulacka!$F$19+Kalkulacka!$F$20,Kalkulacka!$F$17))</f>
        <v>2.99</v>
      </c>
      <c r="D8" s="12">
        <f ca="1">-PV(Kalkulacka!$I$4/12,$A8,0,B8)</f>
        <v>22.898235929475671</v>
      </c>
    </row>
    <row r="9" spans="1:4" x14ac:dyDescent="0.25">
      <c r="A9">
        <f t="shared" si="0"/>
        <v>7</v>
      </c>
      <c r="B9" s="16">
        <f ca="1">IF(A9&lt;=12*(Kalkulacka!$B$7),Kalkulacka!$F$15,0)</f>
        <v>23.24386334716527</v>
      </c>
      <c r="C9">
        <f ca="1">IF(B9=0,0,IF(MOD(A9,12)=0,Kalkulacka!$F$17+Kalkulacka!$F$19+Kalkulacka!$F$20,Kalkulacka!$F$17))</f>
        <v>2.99</v>
      </c>
      <c r="D9" s="12">
        <f ca="1">-PV(Kalkulacka!$I$4/12,$A9,0,B9)</f>
        <v>22.841133096733838</v>
      </c>
    </row>
    <row r="10" spans="1:4" x14ac:dyDescent="0.25">
      <c r="A10">
        <f t="shared" si="0"/>
        <v>8</v>
      </c>
      <c r="B10" s="16">
        <f ca="1">IF(A10&lt;=12*(Kalkulacka!$B$7),Kalkulacka!$F$15,0)</f>
        <v>23.24386334716527</v>
      </c>
      <c r="C10">
        <f ca="1">IF(B10=0,0,IF(MOD(A10,12)=0,Kalkulacka!$F$17+Kalkulacka!$F$19+Kalkulacka!$F$20,Kalkulacka!$F$17))</f>
        <v>2.99</v>
      </c>
      <c r="D10" s="12">
        <f ca="1">-PV(Kalkulacka!$I$4/12,$A10,0,B10)</f>
        <v>22.784172665071157</v>
      </c>
    </row>
    <row r="11" spans="1:4" x14ac:dyDescent="0.25">
      <c r="A11">
        <f t="shared" si="0"/>
        <v>9</v>
      </c>
      <c r="B11" s="16">
        <f ca="1">IF(A11&lt;=12*(Kalkulacka!$B$7),Kalkulacka!$F$15,0)</f>
        <v>23.24386334716527</v>
      </c>
      <c r="C11">
        <f ca="1">IF(B11=0,0,IF(MOD(A11,12)=0,Kalkulacka!$F$17+Kalkulacka!$F$19+Kalkulacka!$F$20,Kalkulacka!$F$17))</f>
        <v>2.99</v>
      </c>
      <c r="D11" s="12">
        <f ca="1">-PV(Kalkulacka!$I$4/12,$A11,0,B11)</f>
        <v>22.727354279372726</v>
      </c>
    </row>
    <row r="12" spans="1:4" x14ac:dyDescent="0.25">
      <c r="A12">
        <f t="shared" si="0"/>
        <v>10</v>
      </c>
      <c r="B12" s="16">
        <f ca="1">IF(A12&lt;=12*(Kalkulacka!$B$7),Kalkulacka!$F$15,0)</f>
        <v>23.24386334716527</v>
      </c>
      <c r="C12">
        <f ca="1">IF(B12=0,0,IF(MOD(A12,12)=0,Kalkulacka!$F$17+Kalkulacka!$F$19+Kalkulacka!$F$20,Kalkulacka!$F$17))</f>
        <v>2.99</v>
      </c>
      <c r="D12" s="12">
        <f ca="1">-PV(Kalkulacka!$I$4/12,$A12,0,B12)</f>
        <v>22.670677585409205</v>
      </c>
    </row>
    <row r="13" spans="1:4" x14ac:dyDescent="0.25">
      <c r="A13">
        <f t="shared" si="0"/>
        <v>11</v>
      </c>
      <c r="B13" s="16">
        <f ca="1">IF(A13&lt;=12*(Kalkulacka!$B$7),Kalkulacka!$F$15,0)</f>
        <v>23.24386334716527</v>
      </c>
      <c r="C13">
        <f ca="1">IF(B13=0,0,IF(MOD(A13,12)=0,Kalkulacka!$F$17+Kalkulacka!$F$19+Kalkulacka!$F$20,Kalkulacka!$F$17))</f>
        <v>2.99</v>
      </c>
      <c r="D13" s="12">
        <f ca="1">-PV(Kalkulacka!$I$4/12,$A13,0,B13)</f>
        <v>22.614142229834624</v>
      </c>
    </row>
    <row r="14" spans="1:4" x14ac:dyDescent="0.25">
      <c r="A14">
        <f t="shared" si="0"/>
        <v>12</v>
      </c>
      <c r="B14" s="16">
        <f ca="1">IF(A14&lt;=12*(Kalkulacka!$B$7),Kalkulacka!$F$15,0)</f>
        <v>23.24386334716527</v>
      </c>
      <c r="C14">
        <f ca="1">IF(B14=0,0,IF(MOD(A14,12)=0,Kalkulacka!$F$17+Kalkulacka!$F$19+Kalkulacka!$F$20,Kalkulacka!$F$17))</f>
        <v>2.99</v>
      </c>
      <c r="D14" s="12">
        <f ca="1">-PV(Kalkulacka!$I$4/12,$A14,0,B14)</f>
        <v>22.557747860184161</v>
      </c>
    </row>
    <row r="15" spans="1:4" x14ac:dyDescent="0.25">
      <c r="A15">
        <f t="shared" si="0"/>
        <v>13</v>
      </c>
      <c r="B15" s="16">
        <f ca="1">IF(A15&lt;=12*(Kalkulacka!$B$7),Kalkulacka!$F$15,0)</f>
        <v>23.24386334716527</v>
      </c>
      <c r="C15">
        <f ca="1">IF(B15=0,0,IF(MOD(A15,12)=0,Kalkulacka!$F$17+Kalkulacka!$F$19+Kalkulacka!$F$20,Kalkulacka!$F$17))</f>
        <v>2.99</v>
      </c>
      <c r="D15" s="12">
        <f ca="1">-PV(Kalkulacka!$I$4/12,$A15,0,B15)</f>
        <v>22.501494124871979</v>
      </c>
    </row>
    <row r="16" spans="1:4" x14ac:dyDescent="0.25">
      <c r="A16">
        <f t="shared" si="0"/>
        <v>14</v>
      </c>
      <c r="B16" s="16">
        <f ca="1">IF(A16&lt;=12*(Kalkulacka!$B$7),Kalkulacka!$F$15,0)</f>
        <v>23.24386334716527</v>
      </c>
      <c r="C16">
        <f ca="1">IF(B16=0,0,IF(MOD(A16,12)=0,Kalkulacka!$F$17+Kalkulacka!$F$19+Kalkulacka!$F$20,Kalkulacka!$F$17))</f>
        <v>2.99</v>
      </c>
      <c r="D16" s="12">
        <f ca="1">-PV(Kalkulacka!$I$4/12,$A16,0,B16)</f>
        <v>22.44538067318901</v>
      </c>
    </row>
    <row r="17" spans="1:4" x14ac:dyDescent="0.25">
      <c r="A17">
        <f t="shared" si="0"/>
        <v>15</v>
      </c>
      <c r="B17" s="16">
        <f ca="1">IF(A17&lt;=12*(Kalkulacka!$B$7),Kalkulacka!$F$15,0)</f>
        <v>23.24386334716527</v>
      </c>
      <c r="C17">
        <f ca="1">IF(B17=0,0,IF(MOD(A17,12)=0,Kalkulacka!$F$17+Kalkulacka!$F$19+Kalkulacka!$F$20,Kalkulacka!$F$17))</f>
        <v>2.99</v>
      </c>
      <c r="D17" s="12">
        <f ca="1">-PV(Kalkulacka!$I$4/12,$A17,0,B17)</f>
        <v>22.389407155300763</v>
      </c>
    </row>
    <row r="18" spans="1:4" x14ac:dyDescent="0.25">
      <c r="A18">
        <f t="shared" si="0"/>
        <v>16</v>
      </c>
      <c r="B18" s="16">
        <f ca="1">IF(A18&lt;=12*(Kalkulacka!$B$7),Kalkulacka!$F$15,0)</f>
        <v>23.24386334716527</v>
      </c>
      <c r="C18">
        <f ca="1">IF(B18=0,0,IF(MOD(A18,12)=0,Kalkulacka!$F$17+Kalkulacka!$F$19+Kalkulacka!$F$20,Kalkulacka!$F$17))</f>
        <v>2.99</v>
      </c>
      <c r="D18" s="12">
        <f ca="1">-PV(Kalkulacka!$I$4/12,$A18,0,B18)</f>
        <v>22.333573222245146</v>
      </c>
    </row>
    <row r="19" spans="1:4" x14ac:dyDescent="0.25">
      <c r="A19">
        <f t="shared" si="0"/>
        <v>17</v>
      </c>
      <c r="B19" s="16">
        <f ca="1">IF(A19&lt;=12*(Kalkulacka!$B$7),Kalkulacka!$F$15,0)</f>
        <v>23.24386334716527</v>
      </c>
      <c r="C19">
        <f ca="1">IF(B19=0,0,IF(MOD(A19,12)=0,Kalkulacka!$F$17+Kalkulacka!$F$19+Kalkulacka!$F$20,Kalkulacka!$F$17))</f>
        <v>2.99</v>
      </c>
      <c r="D19" s="12">
        <f ca="1">-PV(Kalkulacka!$I$4/12,$A19,0,B19)</f>
        <v>22.277878525930323</v>
      </c>
    </row>
    <row r="20" spans="1:4" x14ac:dyDescent="0.25">
      <c r="A20">
        <f t="shared" si="0"/>
        <v>18</v>
      </c>
      <c r="B20" s="16">
        <f ca="1">IF(A20&lt;=12*(Kalkulacka!$B$7),Kalkulacka!$F$15,0)</f>
        <v>23.24386334716527</v>
      </c>
      <c r="C20">
        <f ca="1">IF(B20=0,0,IF(MOD(A20,12)=0,Kalkulacka!$F$17+Kalkulacka!$F$19+Kalkulacka!$F$20,Kalkulacka!$F$17))</f>
        <v>2.99</v>
      </c>
      <c r="D20" s="12">
        <f ca="1">-PV(Kalkulacka!$I$4/12,$A20,0,B20)</f>
        <v>22.222322719132489</v>
      </c>
    </row>
    <row r="21" spans="1:4" x14ac:dyDescent="0.25">
      <c r="A21">
        <f t="shared" si="0"/>
        <v>19</v>
      </c>
      <c r="B21" s="16">
        <f ca="1">IF(A21&lt;=12*(Kalkulacka!$B$7),Kalkulacka!$F$15,0)</f>
        <v>23.24386334716527</v>
      </c>
      <c r="C21">
        <f ca="1">IF(B21=0,0,IF(MOD(A21,12)=0,Kalkulacka!$F$17+Kalkulacka!$F$19+Kalkulacka!$F$20,Kalkulacka!$F$17))</f>
        <v>2.99</v>
      </c>
      <c r="D21" s="12">
        <f ca="1">-PV(Kalkulacka!$I$4/12,$A21,0,B21)</f>
        <v>22.166905455493758</v>
      </c>
    </row>
    <row r="22" spans="1:4" x14ac:dyDescent="0.25">
      <c r="A22">
        <f t="shared" si="0"/>
        <v>20</v>
      </c>
      <c r="B22" s="16">
        <f ca="1">IF(A22&lt;=12*(Kalkulacka!$B$7),Kalkulacka!$F$15,0)</f>
        <v>23.24386334716527</v>
      </c>
      <c r="C22">
        <f ca="1">IF(B22=0,0,IF(MOD(A22,12)=0,Kalkulacka!$F$17+Kalkulacka!$F$19+Kalkulacka!$F$20,Kalkulacka!$F$17))</f>
        <v>2.99</v>
      </c>
      <c r="D22" s="12">
        <f ca="1">-PV(Kalkulacka!$I$4/12,$A22,0,B22)</f>
        <v>22.111626389519959</v>
      </c>
    </row>
    <row r="23" spans="1:4" x14ac:dyDescent="0.25">
      <c r="A23">
        <f t="shared" si="0"/>
        <v>21</v>
      </c>
      <c r="B23" s="16">
        <f ca="1">IF(A23&lt;=12*(Kalkulacka!$B$7),Kalkulacka!$F$15,0)</f>
        <v>23.24386334716527</v>
      </c>
      <c r="C23">
        <f ca="1">IF(B23=0,0,IF(MOD(A23,12)=0,Kalkulacka!$F$17+Kalkulacka!$F$19+Kalkulacka!$F$20,Kalkulacka!$F$17))</f>
        <v>2.99</v>
      </c>
      <c r="D23" s="12">
        <f ca="1">-PV(Kalkulacka!$I$4/12,$A23,0,B23)</f>
        <v>22.056485176578516</v>
      </c>
    </row>
    <row r="24" spans="1:4" x14ac:dyDescent="0.25">
      <c r="A24">
        <f t="shared" si="0"/>
        <v>22</v>
      </c>
      <c r="B24" s="16">
        <f ca="1">IF(A24&lt;=12*(Kalkulacka!$B$7),Kalkulacka!$F$15,0)</f>
        <v>23.24386334716527</v>
      </c>
      <c r="C24">
        <f ca="1">IF(B24=0,0,IF(MOD(A24,12)=0,Kalkulacka!$F$17+Kalkulacka!$F$19+Kalkulacka!$F$20,Kalkulacka!$F$17))</f>
        <v>2.99</v>
      </c>
      <c r="D24" s="12">
        <f ca="1">-PV(Kalkulacka!$I$4/12,$A24,0,B24)</f>
        <v>22.001481472896277</v>
      </c>
    </row>
    <row r="25" spans="1:4" x14ac:dyDescent="0.25">
      <c r="A25">
        <f t="shared" si="0"/>
        <v>23</v>
      </c>
      <c r="B25" s="16">
        <f ca="1">IF(A25&lt;=12*(Kalkulacka!$B$7),Kalkulacka!$F$15,0)</f>
        <v>23.24386334716527</v>
      </c>
      <c r="C25">
        <f ca="1">IF(B25=0,0,IF(MOD(A25,12)=0,Kalkulacka!$F$17+Kalkulacka!$F$19+Kalkulacka!$F$20,Kalkulacka!$F$17))</f>
        <v>2.99</v>
      </c>
      <c r="D25" s="12">
        <f ca="1">-PV(Kalkulacka!$I$4/12,$A25,0,B25)</f>
        <v>21.946614935557385</v>
      </c>
    </row>
    <row r="26" spans="1:4" x14ac:dyDescent="0.25">
      <c r="A26">
        <f t="shared" si="0"/>
        <v>24</v>
      </c>
      <c r="B26" s="16">
        <f ca="1">IF(A26&lt;=12*(Kalkulacka!$B$7),Kalkulacka!$F$15,0)</f>
        <v>23.24386334716527</v>
      </c>
      <c r="C26">
        <f ca="1">IF(B26=0,0,IF(MOD(A26,12)=0,Kalkulacka!$F$17+Kalkulacka!$F$19+Kalkulacka!$F$20,Kalkulacka!$F$17))</f>
        <v>2.99</v>
      </c>
      <c r="D26" s="12">
        <f ca="1">-PV(Kalkulacka!$I$4/12,$A26,0,B26)</f>
        <v>21.891885222501131</v>
      </c>
    </row>
    <row r="27" spans="1:4" x14ac:dyDescent="0.25">
      <c r="A27">
        <f t="shared" si="0"/>
        <v>25</v>
      </c>
      <c r="B27" s="16">
        <f ca="1">IF(A27&lt;=12*(Kalkulacka!$B$7),Kalkulacka!$F$15,0)</f>
        <v>23.24386334716527</v>
      </c>
      <c r="C27">
        <f ca="1">IF(B27=0,0,IF(MOD(A27,12)=0,Kalkulacka!$F$17+Kalkulacka!$F$19+Kalkulacka!$F$20,Kalkulacka!$F$17))</f>
        <v>2.99</v>
      </c>
      <c r="D27" s="12">
        <f ca="1">-PV(Kalkulacka!$I$4/12,$A27,0,B27)</f>
        <v>21.83729199251983</v>
      </c>
    </row>
    <row r="28" spans="1:4" x14ac:dyDescent="0.25">
      <c r="A28">
        <f t="shared" si="0"/>
        <v>26</v>
      </c>
      <c r="B28" s="16">
        <f ca="1">IF(A28&lt;=12*(Kalkulacka!$B$7),Kalkulacka!$F$15,0)</f>
        <v>23.24386334716527</v>
      </c>
      <c r="C28">
        <f ca="1">IF(B28=0,0,IF(MOD(A28,12)=0,Kalkulacka!$F$17+Kalkulacka!$F$19+Kalkulacka!$F$20,Kalkulacka!$F$17))</f>
        <v>2.99</v>
      </c>
      <c r="D28" s="12">
        <f ca="1">-PV(Kalkulacka!$I$4/12,$A28,0,B28)</f>
        <v>21.782834905256689</v>
      </c>
    </row>
    <row r="29" spans="1:4" x14ac:dyDescent="0.25">
      <c r="A29">
        <f t="shared" si="0"/>
        <v>27</v>
      </c>
      <c r="B29" s="16">
        <f ca="1">IF(A29&lt;=12*(Kalkulacka!$B$7),Kalkulacka!$F$15,0)</f>
        <v>23.24386334716527</v>
      </c>
      <c r="C29">
        <f ca="1">IF(B29=0,0,IF(MOD(A29,12)=0,Kalkulacka!$F$17+Kalkulacka!$F$19+Kalkulacka!$F$20,Kalkulacka!$F$17))</f>
        <v>2.99</v>
      </c>
      <c r="D29" s="12">
        <f ca="1">-PV(Kalkulacka!$I$4/12,$A29,0,B29)</f>
        <v>21.728513621203685</v>
      </c>
    </row>
    <row r="30" spans="1:4" x14ac:dyDescent="0.25">
      <c r="A30">
        <f t="shared" si="0"/>
        <v>28</v>
      </c>
      <c r="B30" s="16">
        <f ca="1">IF(A30&lt;=12*(Kalkulacka!$B$7),Kalkulacka!$F$15,0)</f>
        <v>23.24386334716527</v>
      </c>
      <c r="C30">
        <f ca="1">IF(B30=0,0,IF(MOD(A30,12)=0,Kalkulacka!$F$17+Kalkulacka!$F$19+Kalkulacka!$F$20,Kalkulacka!$F$17))</f>
        <v>2.99</v>
      </c>
      <c r="D30" s="12">
        <f ca="1">-PV(Kalkulacka!$I$4/12,$A30,0,B30)</f>
        <v>21.674327801699437</v>
      </c>
    </row>
    <row r="31" spans="1:4" x14ac:dyDescent="0.25">
      <c r="A31">
        <f t="shared" si="0"/>
        <v>29</v>
      </c>
      <c r="B31" s="16">
        <f ca="1">IF(A31&lt;=12*(Kalkulacka!$B$7),Kalkulacka!$F$15,0)</f>
        <v>23.24386334716527</v>
      </c>
      <c r="C31">
        <f ca="1">IF(B31=0,0,IF(MOD(A31,12)=0,Kalkulacka!$F$17+Kalkulacka!$F$19+Kalkulacka!$F$20,Kalkulacka!$F$17))</f>
        <v>2.99</v>
      </c>
      <c r="D31" s="12">
        <f ca="1">-PV(Kalkulacka!$I$4/12,$A31,0,B31)</f>
        <v>21.620277108927112</v>
      </c>
    </row>
    <row r="32" spans="1:4" x14ac:dyDescent="0.25">
      <c r="A32">
        <f t="shared" si="0"/>
        <v>30</v>
      </c>
      <c r="B32" s="16">
        <f ca="1">IF(A32&lt;=12*(Kalkulacka!$B$7),Kalkulacka!$F$15,0)</f>
        <v>23.24386334716527</v>
      </c>
      <c r="C32">
        <f ca="1">IF(B32=0,0,IF(MOD(A32,12)=0,Kalkulacka!$F$17+Kalkulacka!$F$19+Kalkulacka!$F$20,Kalkulacka!$F$17))</f>
        <v>2.99</v>
      </c>
      <c r="D32" s="12">
        <f ca="1">-PV(Kalkulacka!$I$4/12,$A32,0,B32)</f>
        <v>21.56636120591234</v>
      </c>
    </row>
    <row r="33" spans="1:4" x14ac:dyDescent="0.25">
      <c r="A33">
        <f t="shared" si="0"/>
        <v>31</v>
      </c>
      <c r="B33" s="16">
        <f ca="1">IF(A33&lt;=12*(Kalkulacka!$B$7),Kalkulacka!$F$15,0)</f>
        <v>23.24386334716527</v>
      </c>
      <c r="C33">
        <f ca="1">IF(B33=0,0,IF(MOD(A33,12)=0,Kalkulacka!$F$17+Kalkulacka!$F$19+Kalkulacka!$F$20,Kalkulacka!$F$17))</f>
        <v>2.99</v>
      </c>
      <c r="D33" s="12">
        <f ca="1">-PV(Kalkulacka!$I$4/12,$A33,0,B33)</f>
        <v>21.512579756521038</v>
      </c>
    </row>
    <row r="34" spans="1:4" x14ac:dyDescent="0.25">
      <c r="A34">
        <f t="shared" si="0"/>
        <v>32</v>
      </c>
      <c r="B34" s="16">
        <f ca="1">IF(A34&lt;=12*(Kalkulacka!$B$7),Kalkulacka!$F$15,0)</f>
        <v>23.24386334716527</v>
      </c>
      <c r="C34">
        <f ca="1">IF(B34=0,0,IF(MOD(A34,12)=0,Kalkulacka!$F$17+Kalkulacka!$F$19+Kalkulacka!$F$20,Kalkulacka!$F$17))</f>
        <v>2.99</v>
      </c>
      <c r="D34" s="12">
        <f ca="1">-PV(Kalkulacka!$I$4/12,$A34,0,B34)</f>
        <v>21.458932425457391</v>
      </c>
    </row>
    <row r="35" spans="1:4" x14ac:dyDescent="0.25">
      <c r="A35">
        <f t="shared" si="0"/>
        <v>33</v>
      </c>
      <c r="B35" s="16">
        <f ca="1">IF(A35&lt;=12*(Kalkulacka!$B$7),Kalkulacka!$F$15,0)</f>
        <v>23.24386334716527</v>
      </c>
      <c r="C35">
        <f ca="1">IF(B35=0,0,IF(MOD(A35,12)=0,Kalkulacka!$F$17+Kalkulacka!$F$19+Kalkulacka!$F$20,Kalkulacka!$F$17))</f>
        <v>2.99</v>
      </c>
      <c r="D35" s="12">
        <f ca="1">-PV(Kalkulacka!$I$4/12,$A35,0,B35)</f>
        <v>21.405418878261738</v>
      </c>
    </row>
    <row r="36" spans="1:4" x14ac:dyDescent="0.25">
      <c r="A36">
        <f t="shared" si="0"/>
        <v>34</v>
      </c>
      <c r="B36" s="16">
        <f ca="1">IF(A36&lt;=12*(Kalkulacka!$B$7),Kalkulacka!$F$15,0)</f>
        <v>23.24386334716527</v>
      </c>
      <c r="C36">
        <f ca="1">IF(B36=0,0,IF(MOD(A36,12)=0,Kalkulacka!$F$17+Kalkulacka!$F$19+Kalkulacka!$F$20,Kalkulacka!$F$17))</f>
        <v>2.99</v>
      </c>
      <c r="D36" s="12">
        <f ca="1">-PV(Kalkulacka!$I$4/12,$A36,0,B36)</f>
        <v>21.352038781308472</v>
      </c>
    </row>
    <row r="37" spans="1:4" x14ac:dyDescent="0.25">
      <c r="A37">
        <f t="shared" si="0"/>
        <v>35</v>
      </c>
      <c r="B37" s="16">
        <f ca="1">IF(A37&lt;=12*(Kalkulacka!$B$7),Kalkulacka!$F$15,0)</f>
        <v>23.24386334716527</v>
      </c>
      <c r="C37">
        <f ca="1">IF(B37=0,0,IF(MOD(A37,12)=0,Kalkulacka!$F$17+Kalkulacka!$F$19+Kalkulacka!$F$20,Kalkulacka!$F$17))</f>
        <v>2.99</v>
      </c>
      <c r="D37" s="12">
        <f ca="1">-PV(Kalkulacka!$I$4/12,$A37,0,B37)</f>
        <v>21.298791801803961</v>
      </c>
    </row>
    <row r="38" spans="1:4" x14ac:dyDescent="0.25">
      <c r="A38">
        <f t="shared" si="0"/>
        <v>36</v>
      </c>
      <c r="B38" s="16">
        <f ca="1">IF(A38&lt;=12*(Kalkulacka!$B$7),Kalkulacka!$F$15,0)</f>
        <v>23.24386334716527</v>
      </c>
      <c r="C38">
        <f ca="1">IF(B38=0,0,IF(MOD(A38,12)=0,Kalkulacka!$F$17+Kalkulacka!$F$19+Kalkulacka!$F$20,Kalkulacka!$F$17))</f>
        <v>2.99</v>
      </c>
      <c r="D38" s="12">
        <f ca="1">-PV(Kalkulacka!$I$4/12,$A38,0,B38)</f>
        <v>21.245677607784497</v>
      </c>
    </row>
    <row r="39" spans="1:4" x14ac:dyDescent="0.25">
      <c r="A39">
        <f t="shared" si="0"/>
        <v>37</v>
      </c>
      <c r="B39" s="16">
        <f ca="1">IF(A39&lt;=12*(Kalkulacka!$B$7),Kalkulacka!$F$15,0)</f>
        <v>23.24386334716527</v>
      </c>
      <c r="C39">
        <f ca="1">IF(B39=0,0,IF(MOD(A39,12)=0,Kalkulacka!$F$17+Kalkulacka!$F$19+Kalkulacka!$F$20,Kalkulacka!$F$17))</f>
        <v>2.99</v>
      </c>
      <c r="D39" s="12">
        <f ca="1">-PV(Kalkulacka!$I$4/12,$A39,0,B39)</f>
        <v>21.192695868114214</v>
      </c>
    </row>
    <row r="40" spans="1:4" x14ac:dyDescent="0.25">
      <c r="A40">
        <f t="shared" si="0"/>
        <v>38</v>
      </c>
      <c r="B40" s="16">
        <f ca="1">IF(A40&lt;=12*(Kalkulacka!$B$7),Kalkulacka!$F$15,0)</f>
        <v>23.24386334716527</v>
      </c>
      <c r="C40">
        <f ca="1">IF(B40=0,0,IF(MOD(A40,12)=0,Kalkulacka!$F$17+Kalkulacka!$F$19+Kalkulacka!$F$20,Kalkulacka!$F$17))</f>
        <v>2.99</v>
      </c>
      <c r="D40" s="12">
        <f ca="1">-PV(Kalkulacka!$I$4/12,$A40,0,B40)</f>
        <v>21.139846252483011</v>
      </c>
    </row>
    <row r="41" spans="1:4" x14ac:dyDescent="0.25">
      <c r="A41">
        <f t="shared" si="0"/>
        <v>39</v>
      </c>
      <c r="B41" s="16">
        <f ca="1">IF(A41&lt;=12*(Kalkulacka!$B$7),Kalkulacka!$F$15,0)</f>
        <v>23.24386334716527</v>
      </c>
      <c r="C41">
        <f ca="1">IF(B41=0,0,IF(MOD(A41,12)=0,Kalkulacka!$F$17+Kalkulacka!$F$19+Kalkulacka!$F$20,Kalkulacka!$F$17))</f>
        <v>2.99</v>
      </c>
      <c r="D41" s="12">
        <f ca="1">-PV(Kalkulacka!$I$4/12,$A41,0,B41)</f>
        <v>21.087128431404498</v>
      </c>
    </row>
    <row r="42" spans="1:4" x14ac:dyDescent="0.25">
      <c r="A42">
        <f t="shared" si="0"/>
        <v>40</v>
      </c>
      <c r="B42" s="16">
        <f ca="1">IF(A42&lt;=12*(Kalkulacka!$B$7),Kalkulacka!$F$15,0)</f>
        <v>23.24386334716527</v>
      </c>
      <c r="C42">
        <f ca="1">IF(B42=0,0,IF(MOD(A42,12)=0,Kalkulacka!$F$17+Kalkulacka!$F$19+Kalkulacka!$F$20,Kalkulacka!$F$17))</f>
        <v>2.99</v>
      </c>
      <c r="D42" s="12">
        <f ca="1">-PV(Kalkulacka!$I$4/12,$A42,0,B42)</f>
        <v>21.034542076213963</v>
      </c>
    </row>
    <row r="43" spans="1:4" x14ac:dyDescent="0.25">
      <c r="A43">
        <f t="shared" si="0"/>
        <v>41</v>
      </c>
      <c r="B43" s="16">
        <f ca="1">IF(A43&lt;=12*(Kalkulacka!$B$7),Kalkulacka!$F$15,0)</f>
        <v>23.24386334716527</v>
      </c>
      <c r="C43">
        <f ca="1">IF(B43=0,0,IF(MOD(A43,12)=0,Kalkulacka!$F$17+Kalkulacka!$F$19+Kalkulacka!$F$20,Kalkulacka!$F$17))</f>
        <v>2.99</v>
      </c>
      <c r="D43" s="12">
        <f ca="1">-PV(Kalkulacka!$I$4/12,$A43,0,B43)</f>
        <v>20.9820868590663</v>
      </c>
    </row>
    <row r="44" spans="1:4" x14ac:dyDescent="0.25">
      <c r="A44">
        <f t="shared" si="0"/>
        <v>42</v>
      </c>
      <c r="B44" s="16">
        <f ca="1">IF(A44&lt;=12*(Kalkulacka!$B$7),Kalkulacka!$F$15,0)</f>
        <v>23.24386334716527</v>
      </c>
      <c r="C44">
        <f ca="1">IF(B44=0,0,IF(MOD(A44,12)=0,Kalkulacka!$F$17+Kalkulacka!$F$19+Kalkulacka!$F$20,Kalkulacka!$F$17))</f>
        <v>2.99</v>
      </c>
      <c r="D44" s="12">
        <f ca="1">-PV(Kalkulacka!$I$4/12,$A44,0,B44)</f>
        <v>20.929762452933968</v>
      </c>
    </row>
    <row r="45" spans="1:4" x14ac:dyDescent="0.25">
      <c r="A45">
        <f t="shared" si="0"/>
        <v>43</v>
      </c>
      <c r="B45" s="16">
        <f ca="1">IF(A45&lt;=12*(Kalkulacka!$B$7),Kalkulacka!$F$15,0)</f>
        <v>23.24386334716527</v>
      </c>
      <c r="C45">
        <f ca="1">IF(B45=0,0,IF(MOD(A45,12)=0,Kalkulacka!$F$17+Kalkulacka!$F$19+Kalkulacka!$F$20,Kalkulacka!$F$17))</f>
        <v>2.99</v>
      </c>
      <c r="D45" s="12">
        <f ca="1">-PV(Kalkulacka!$I$4/12,$A45,0,B45)</f>
        <v>20.877568531604958</v>
      </c>
    </row>
    <row r="46" spans="1:4" x14ac:dyDescent="0.25">
      <c r="A46">
        <f t="shared" si="0"/>
        <v>44</v>
      </c>
      <c r="B46" s="16">
        <f ca="1">IF(A46&lt;=12*(Kalkulacka!$B$7),Kalkulacka!$F$15,0)</f>
        <v>23.24386334716527</v>
      </c>
      <c r="C46">
        <f ca="1">IF(B46=0,0,IF(MOD(A46,12)=0,Kalkulacka!$F$17+Kalkulacka!$F$19+Kalkulacka!$F$20,Kalkulacka!$F$17))</f>
        <v>2.99</v>
      </c>
      <c r="D46" s="12">
        <f ca="1">-PV(Kalkulacka!$I$4/12,$A46,0,B46)</f>
        <v>20.825504769680755</v>
      </c>
    </row>
    <row r="47" spans="1:4" x14ac:dyDescent="0.25">
      <c r="A47">
        <f t="shared" si="0"/>
        <v>45</v>
      </c>
      <c r="B47" s="16">
        <f ca="1">IF(A47&lt;=12*(Kalkulacka!$B$7),Kalkulacka!$F$15,0)</f>
        <v>23.24386334716527</v>
      </c>
      <c r="C47">
        <f ca="1">IF(B47=0,0,IF(MOD(A47,12)=0,Kalkulacka!$F$17+Kalkulacka!$F$19+Kalkulacka!$F$20,Kalkulacka!$F$17))</f>
        <v>2.99</v>
      </c>
      <c r="D47" s="12">
        <f ca="1">-PV(Kalkulacka!$I$4/12,$A47,0,B47)</f>
        <v>20.773570842574319</v>
      </c>
    </row>
    <row r="48" spans="1:4" x14ac:dyDescent="0.25">
      <c r="A48">
        <f t="shared" si="0"/>
        <v>46</v>
      </c>
      <c r="B48" s="16">
        <f ca="1">IF(A48&lt;=12*(Kalkulacka!$B$7),Kalkulacka!$F$15,0)</f>
        <v>23.24386334716527</v>
      </c>
      <c r="C48">
        <f ca="1">IF(B48=0,0,IF(MOD(A48,12)=0,Kalkulacka!$F$17+Kalkulacka!$F$19+Kalkulacka!$F$20,Kalkulacka!$F$17))</f>
        <v>2.99</v>
      </c>
      <c r="D48" s="12">
        <f ca="1">-PV(Kalkulacka!$I$4/12,$A48,0,B48)</f>
        <v>20.721766426508054</v>
      </c>
    </row>
    <row r="49" spans="1:4" x14ac:dyDescent="0.25">
      <c r="A49">
        <f t="shared" si="0"/>
        <v>47</v>
      </c>
      <c r="B49" s="16">
        <f ca="1">IF(A49&lt;=12*(Kalkulacka!$B$7),Kalkulacka!$F$15,0)</f>
        <v>23.24386334716527</v>
      </c>
      <c r="C49">
        <f ca="1">IF(B49=0,0,IF(MOD(A49,12)=0,Kalkulacka!$F$17+Kalkulacka!$F$19+Kalkulacka!$F$20,Kalkulacka!$F$17))</f>
        <v>2.99</v>
      </c>
      <c r="D49" s="12">
        <f ca="1">-PV(Kalkulacka!$I$4/12,$A49,0,B49)</f>
        <v>20.670091198511777</v>
      </c>
    </row>
    <row r="50" spans="1:4" x14ac:dyDescent="0.25">
      <c r="A50">
        <f t="shared" si="0"/>
        <v>48</v>
      </c>
      <c r="B50" s="16">
        <f ca="1">IF(A50&lt;=12*(Kalkulacka!$B$7),Kalkulacka!$F$15,0)</f>
        <v>23.24386334716527</v>
      </c>
      <c r="C50">
        <f ca="1">IF(B50=0,0,IF(MOD(A50,12)=0,Kalkulacka!$F$17+Kalkulacka!$F$19+Kalkulacka!$F$20,Kalkulacka!$F$17))</f>
        <v>2.99</v>
      </c>
      <c r="D50" s="12">
        <f ca="1">-PV(Kalkulacka!$I$4/12,$A50,0,B50)</f>
        <v>20.618544836420718</v>
      </c>
    </row>
    <row r="51" spans="1:4" x14ac:dyDescent="0.25">
      <c r="A51">
        <f t="shared" si="0"/>
        <v>49</v>
      </c>
      <c r="B51" s="16">
        <f ca="1">IF(A51&lt;=12*(Kalkulacka!$B$7),Kalkulacka!$F$15,0)</f>
        <v>23.24386334716527</v>
      </c>
      <c r="C51">
        <f ca="1">IF(B51=0,0,IF(MOD(A51,12)=0,Kalkulacka!$F$17+Kalkulacka!$F$19+Kalkulacka!$F$20,Kalkulacka!$F$17))</f>
        <v>2.99</v>
      </c>
      <c r="D51" s="12">
        <f ca="1">-PV(Kalkulacka!$I$4/12,$A51,0,B51)</f>
        <v>20.567127018873538</v>
      </c>
    </row>
    <row r="52" spans="1:4" x14ac:dyDescent="0.25">
      <c r="A52">
        <f t="shared" si="0"/>
        <v>50</v>
      </c>
      <c r="B52" s="16">
        <f ca="1">IF(A52&lt;=12*(Kalkulacka!$B$7),Kalkulacka!$F$15,0)</f>
        <v>23.24386334716527</v>
      </c>
      <c r="C52">
        <f ca="1">IF(B52=0,0,IF(MOD(A52,12)=0,Kalkulacka!$F$17+Kalkulacka!$F$19+Kalkulacka!$F$20,Kalkulacka!$F$17))</f>
        <v>2.99</v>
      </c>
      <c r="D52" s="12">
        <f ca="1">-PV(Kalkulacka!$I$4/12,$A52,0,B52)</f>
        <v>20.515837425310259</v>
      </c>
    </row>
    <row r="53" spans="1:4" x14ac:dyDescent="0.25">
      <c r="A53">
        <f t="shared" si="0"/>
        <v>51</v>
      </c>
      <c r="B53" s="16">
        <f ca="1">IF(A53&lt;=12*(Kalkulacka!$B$7),Kalkulacka!$F$15,0)</f>
        <v>23.24386334716527</v>
      </c>
      <c r="C53">
        <f ca="1">IF(B53=0,0,IF(MOD(A53,12)=0,Kalkulacka!$F$17+Kalkulacka!$F$19+Kalkulacka!$F$20,Kalkulacka!$F$17))</f>
        <v>2.99</v>
      </c>
      <c r="D53" s="12">
        <f ca="1">-PV(Kalkulacka!$I$4/12,$A53,0,B53)</f>
        <v>20.464675735970339</v>
      </c>
    </row>
    <row r="54" spans="1:4" x14ac:dyDescent="0.25">
      <c r="A54">
        <f t="shared" si="0"/>
        <v>52</v>
      </c>
      <c r="B54" s="16">
        <f ca="1">IF(A54&lt;=12*(Kalkulacka!$B$7),Kalkulacka!$F$15,0)</f>
        <v>23.24386334716527</v>
      </c>
      <c r="C54">
        <f ca="1">IF(B54=0,0,IF(MOD(A54,12)=0,Kalkulacka!$F$17+Kalkulacka!$F$19+Kalkulacka!$F$20,Kalkulacka!$F$17))</f>
        <v>2.99</v>
      </c>
      <c r="D54" s="12">
        <f ca="1">-PV(Kalkulacka!$I$4/12,$A54,0,B54)</f>
        <v>20.413641631890609</v>
      </c>
    </row>
    <row r="55" spans="1:4" x14ac:dyDescent="0.25">
      <c r="A55">
        <f t="shared" si="0"/>
        <v>53</v>
      </c>
      <c r="B55" s="16">
        <f ca="1">IF(A55&lt;=12*(Kalkulacka!$B$7),Kalkulacka!$F$15,0)</f>
        <v>23.24386334716527</v>
      </c>
      <c r="C55">
        <f ca="1">IF(B55=0,0,IF(MOD(A55,12)=0,Kalkulacka!$F$17+Kalkulacka!$F$19+Kalkulacka!$F$20,Kalkulacka!$F$17))</f>
        <v>2.99</v>
      </c>
      <c r="D55" s="12">
        <f ca="1">-PV(Kalkulacka!$I$4/12,$A55,0,B55)</f>
        <v>20.362734794903353</v>
      </c>
    </row>
    <row r="56" spans="1:4" x14ac:dyDescent="0.25">
      <c r="A56">
        <f t="shared" si="0"/>
        <v>54</v>
      </c>
      <c r="B56" s="16">
        <f ca="1">IF(A56&lt;=12*(Kalkulacka!$B$7),Kalkulacka!$F$15,0)</f>
        <v>23.24386334716527</v>
      </c>
      <c r="C56">
        <f ca="1">IF(B56=0,0,IF(MOD(A56,12)=0,Kalkulacka!$F$17+Kalkulacka!$F$19+Kalkulacka!$F$20,Kalkulacka!$F$17))</f>
        <v>2.99</v>
      </c>
      <c r="D56" s="12">
        <f ca="1">-PV(Kalkulacka!$I$4/12,$A56,0,B56)</f>
        <v>20.311954907634274</v>
      </c>
    </row>
    <row r="57" spans="1:4" x14ac:dyDescent="0.25">
      <c r="A57">
        <f t="shared" si="0"/>
        <v>55</v>
      </c>
      <c r="B57" s="16">
        <f ca="1">IF(A57&lt;=12*(Kalkulacka!$B$7),Kalkulacka!$F$15,0)</f>
        <v>23.24386334716527</v>
      </c>
      <c r="C57">
        <f ca="1">IF(B57=0,0,IF(MOD(A57,12)=0,Kalkulacka!$F$17+Kalkulacka!$F$19+Kalkulacka!$F$20,Kalkulacka!$F$17))</f>
        <v>2.99</v>
      </c>
      <c r="D57" s="12">
        <f ca="1">-PV(Kalkulacka!$I$4/12,$A57,0,B57)</f>
        <v>20.261301653500521</v>
      </c>
    </row>
    <row r="58" spans="1:4" x14ac:dyDescent="0.25">
      <c r="A58">
        <f t="shared" si="0"/>
        <v>56</v>
      </c>
      <c r="B58" s="16">
        <f ca="1">IF(A58&lt;=12*(Kalkulacka!$B$7),Kalkulacka!$F$15,0)</f>
        <v>23.24386334716527</v>
      </c>
      <c r="C58">
        <f ca="1">IF(B58=0,0,IF(MOD(A58,12)=0,Kalkulacka!$F$17+Kalkulacka!$F$19+Kalkulacka!$F$20,Kalkulacka!$F$17))</f>
        <v>2.99</v>
      </c>
      <c r="D58" s="12">
        <f ca="1">-PV(Kalkulacka!$I$4/12,$A58,0,B58)</f>
        <v>20.210774716708752</v>
      </c>
    </row>
    <row r="59" spans="1:4" x14ac:dyDescent="0.25">
      <c r="A59">
        <f t="shared" si="0"/>
        <v>57</v>
      </c>
      <c r="B59" s="16">
        <f ca="1">IF(A59&lt;=12*(Kalkulacka!$B$7),Kalkulacka!$F$15,0)</f>
        <v>23.24386334716527</v>
      </c>
      <c r="C59">
        <f ca="1">IF(B59=0,0,IF(MOD(A59,12)=0,Kalkulacka!$F$17+Kalkulacka!$F$19+Kalkulacka!$F$20,Kalkulacka!$F$17))</f>
        <v>2.99</v>
      </c>
      <c r="D59" s="12">
        <f ca="1">-PV(Kalkulacka!$I$4/12,$A59,0,B59)</f>
        <v>20.160373782253117</v>
      </c>
    </row>
    <row r="60" spans="1:4" x14ac:dyDescent="0.25">
      <c r="A60">
        <f t="shared" si="0"/>
        <v>58</v>
      </c>
      <c r="B60" s="16">
        <f ca="1">IF(A60&lt;=12*(Kalkulacka!$B$7),Kalkulacka!$F$15,0)</f>
        <v>23.24386334716527</v>
      </c>
      <c r="C60">
        <f ca="1">IF(B60=0,0,IF(MOD(A60,12)=0,Kalkulacka!$F$17+Kalkulacka!$F$19+Kalkulacka!$F$20,Kalkulacka!$F$17))</f>
        <v>2.99</v>
      </c>
      <c r="D60" s="12">
        <f ca="1">-PV(Kalkulacka!$I$4/12,$A60,0,B60)</f>
        <v>20.110098535913334</v>
      </c>
    </row>
    <row r="61" spans="1:4" x14ac:dyDescent="0.25">
      <c r="A61">
        <f t="shared" si="0"/>
        <v>59</v>
      </c>
      <c r="B61" s="16">
        <f ca="1">IF(A61&lt;=12*(Kalkulacka!$B$7),Kalkulacka!$F$15,0)</f>
        <v>23.24386334716527</v>
      </c>
      <c r="C61">
        <f ca="1">IF(B61=0,0,IF(MOD(A61,12)=0,Kalkulacka!$F$17+Kalkulacka!$F$19+Kalkulacka!$F$20,Kalkulacka!$F$17))</f>
        <v>2.99</v>
      </c>
      <c r="D61" s="12">
        <f ca="1">-PV(Kalkulacka!$I$4/12,$A61,0,B61)</f>
        <v>20.059948664252701</v>
      </c>
    </row>
    <row r="62" spans="1:4" x14ac:dyDescent="0.25">
      <c r="A62">
        <f t="shared" si="0"/>
        <v>60</v>
      </c>
      <c r="B62" s="16">
        <f ca="1">IF(A62&lt;=12*(Kalkulacka!$B$7),Kalkulacka!$F$15,0)</f>
        <v>23.24386334716527</v>
      </c>
      <c r="C62">
        <f ca="1">IF(B62=0,0,IF(MOD(A62,12)=0,Kalkulacka!$F$17+Kalkulacka!$F$19+Kalkulacka!$F$20,Kalkulacka!$F$17))</f>
        <v>2.99</v>
      </c>
      <c r="D62" s="12">
        <f ca="1">-PV(Kalkulacka!$I$4/12,$A62,0,B62)</f>
        <v>20.009923854616165</v>
      </c>
    </row>
    <row r="63" spans="1:4" x14ac:dyDescent="0.25">
      <c r="A63">
        <f t="shared" si="0"/>
        <v>61</v>
      </c>
      <c r="B63" s="16">
        <f ca="1">IF(A63&lt;=12*(Kalkulacka!$B$7),Kalkulacka!$F$15,0)</f>
        <v>23.24386334716527</v>
      </c>
      <c r="C63">
        <f ca="1">IF(B63=0,0,IF(MOD(A63,12)=0,Kalkulacka!$F$17+Kalkulacka!$F$19+Kalkulacka!$F$20,Kalkulacka!$F$17))</f>
        <v>2.99</v>
      </c>
      <c r="D63" s="12">
        <f ca="1">-PV(Kalkulacka!$I$4/12,$A63,0,B63)</f>
        <v>19.96002379512834</v>
      </c>
    </row>
    <row r="64" spans="1:4" x14ac:dyDescent="0.25">
      <c r="A64">
        <f t="shared" si="0"/>
        <v>62</v>
      </c>
      <c r="B64" s="16">
        <f ca="1">IF(A64&lt;=12*(Kalkulacka!$B$7),Kalkulacka!$F$15,0)</f>
        <v>23.24386334716527</v>
      </c>
      <c r="C64">
        <f ca="1">IF(B64=0,0,IF(MOD(A64,12)=0,Kalkulacka!$F$17+Kalkulacka!$F$19+Kalkulacka!$F$20,Kalkulacka!$F$17))</f>
        <v>2.99</v>
      </c>
      <c r="D64" s="12">
        <f ca="1">-PV(Kalkulacka!$I$4/12,$A64,0,B64)</f>
        <v>19.910248174691617</v>
      </c>
    </row>
    <row r="65" spans="1:4" x14ac:dyDescent="0.25">
      <c r="A65">
        <f t="shared" si="0"/>
        <v>63</v>
      </c>
      <c r="B65" s="16">
        <f ca="1">IF(A65&lt;=12*(Kalkulacka!$B$7),Kalkulacka!$F$15,0)</f>
        <v>23.24386334716527</v>
      </c>
      <c r="C65">
        <f ca="1">IF(B65=0,0,IF(MOD(A65,12)=0,Kalkulacka!$F$17+Kalkulacka!$F$19+Kalkulacka!$F$20,Kalkulacka!$F$17))</f>
        <v>2.99</v>
      </c>
      <c r="D65" s="12">
        <f ca="1">-PV(Kalkulacka!$I$4/12,$A65,0,B65)</f>
        <v>19.860596682984163</v>
      </c>
    </row>
    <row r="66" spans="1:4" x14ac:dyDescent="0.25">
      <c r="A66">
        <f t="shared" si="0"/>
        <v>64</v>
      </c>
      <c r="B66" s="16">
        <f ca="1">IF(A66&lt;=12*(Kalkulacka!$B$7),Kalkulacka!$F$15,0)</f>
        <v>23.24386334716527</v>
      </c>
      <c r="C66">
        <f ca="1">IF(B66=0,0,IF(MOD(A66,12)=0,Kalkulacka!$F$17+Kalkulacka!$F$19+Kalkulacka!$F$20,Kalkulacka!$F$17))</f>
        <v>2.99</v>
      </c>
      <c r="D66" s="12">
        <f ca="1">-PV(Kalkulacka!$I$4/12,$A66,0,B66)</f>
        <v>19.811069010458013</v>
      </c>
    </row>
    <row r="67" spans="1:4" x14ac:dyDescent="0.25">
      <c r="A67">
        <f t="shared" si="0"/>
        <v>65</v>
      </c>
      <c r="B67" s="16">
        <f ca="1">IF(A67&lt;=12*(Kalkulacka!$B$7),Kalkulacka!$F$15,0)</f>
        <v>23.24386334716527</v>
      </c>
      <c r="C67">
        <f ca="1">IF(B67=0,0,IF(MOD(A67,12)=0,Kalkulacka!$F$17+Kalkulacka!$F$19+Kalkulacka!$F$20,Kalkulacka!$F$17))</f>
        <v>2.99</v>
      </c>
      <c r="D67" s="12">
        <f ca="1">-PV(Kalkulacka!$I$4/12,$A67,0,B67)</f>
        <v>19.761664848337169</v>
      </c>
    </row>
    <row r="68" spans="1:4" x14ac:dyDescent="0.25">
      <c r="A68">
        <f t="shared" ref="A68:A131" si="1">A67+1</f>
        <v>66</v>
      </c>
      <c r="B68" s="16">
        <f ca="1">IF(A68&lt;=12*(Kalkulacka!$B$7),Kalkulacka!$F$15,0)</f>
        <v>23.24386334716527</v>
      </c>
      <c r="C68">
        <f ca="1">IF(B68=0,0,IF(MOD(A68,12)=0,Kalkulacka!$F$17+Kalkulacka!$F$19+Kalkulacka!$F$20,Kalkulacka!$F$17))</f>
        <v>2.99</v>
      </c>
      <c r="D68" s="12">
        <f ca="1">-PV(Kalkulacka!$I$4/12,$A68,0,B68)</f>
        <v>19.71238388861563</v>
      </c>
    </row>
    <row r="69" spans="1:4" x14ac:dyDescent="0.25">
      <c r="A69">
        <f t="shared" si="1"/>
        <v>67</v>
      </c>
      <c r="B69" s="16">
        <f ca="1">IF(A69&lt;=12*(Kalkulacka!$B$7),Kalkulacka!$F$15,0)</f>
        <v>23.24386334716527</v>
      </c>
      <c r="C69">
        <f ca="1">IF(B69=0,0,IF(MOD(A69,12)=0,Kalkulacka!$F$17+Kalkulacka!$F$19+Kalkulacka!$F$20,Kalkulacka!$F$17))</f>
        <v>2.99</v>
      </c>
      <c r="D69" s="12">
        <f ca="1">-PV(Kalkulacka!$I$4/12,$A69,0,B69)</f>
        <v>19.663225824055495</v>
      </c>
    </row>
    <row r="70" spans="1:4" x14ac:dyDescent="0.25">
      <c r="A70">
        <f t="shared" si="1"/>
        <v>68</v>
      </c>
      <c r="B70" s="16">
        <f ca="1">IF(A70&lt;=12*(Kalkulacka!$B$7),Kalkulacka!$F$15,0)</f>
        <v>23.24386334716527</v>
      </c>
      <c r="C70">
        <f ca="1">IF(B70=0,0,IF(MOD(A70,12)=0,Kalkulacka!$F$17+Kalkulacka!$F$19+Kalkulacka!$F$20,Kalkulacka!$F$17))</f>
        <v>2.99</v>
      </c>
      <c r="D70" s="12">
        <f ca="1">-PV(Kalkulacka!$I$4/12,$A70,0,B70)</f>
        <v>19.61419034818503</v>
      </c>
    </row>
    <row r="71" spans="1:4" x14ac:dyDescent="0.25">
      <c r="A71">
        <f t="shared" si="1"/>
        <v>69</v>
      </c>
      <c r="B71" s="16">
        <f ca="1">IF(A71&lt;=12*(Kalkulacka!$B$7),Kalkulacka!$F$15,0)</f>
        <v>23.24386334716527</v>
      </c>
      <c r="C71">
        <f ca="1">IF(B71=0,0,IF(MOD(A71,12)=0,Kalkulacka!$F$17+Kalkulacka!$F$19+Kalkulacka!$F$20,Kalkulacka!$F$17))</f>
        <v>2.99</v>
      </c>
      <c r="D71" s="12">
        <f ca="1">-PV(Kalkulacka!$I$4/12,$A71,0,B71)</f>
        <v>19.565277155296791</v>
      </c>
    </row>
    <row r="72" spans="1:4" x14ac:dyDescent="0.25">
      <c r="A72">
        <f t="shared" si="1"/>
        <v>70</v>
      </c>
      <c r="B72" s="16">
        <f ca="1">IF(A72&lt;=12*(Kalkulacka!$B$7),Kalkulacka!$F$15,0)</f>
        <v>23.24386334716527</v>
      </c>
      <c r="C72">
        <f ca="1">IF(B72=0,0,IF(MOD(A72,12)=0,Kalkulacka!$F$17+Kalkulacka!$F$19+Kalkulacka!$F$20,Kalkulacka!$F$17))</f>
        <v>2.99</v>
      </c>
      <c r="D72" s="12">
        <f ca="1">-PV(Kalkulacka!$I$4/12,$A72,0,B72)</f>
        <v>19.51648594044568</v>
      </c>
    </row>
    <row r="73" spans="1:4" x14ac:dyDescent="0.25">
      <c r="A73">
        <f t="shared" si="1"/>
        <v>71</v>
      </c>
      <c r="B73" s="16">
        <f ca="1">IF(A73&lt;=12*(Kalkulacka!$B$7),Kalkulacka!$F$15,0)</f>
        <v>23.24386334716527</v>
      </c>
      <c r="C73">
        <f ca="1">IF(B73=0,0,IF(MOD(A73,12)=0,Kalkulacka!$F$17+Kalkulacka!$F$19+Kalkulacka!$F$20,Kalkulacka!$F$17))</f>
        <v>2.99</v>
      </c>
      <c r="D73" s="12">
        <f ca="1">-PV(Kalkulacka!$I$4/12,$A73,0,B73)</f>
        <v>19.467816399447063</v>
      </c>
    </row>
    <row r="74" spans="1:4" x14ac:dyDescent="0.25">
      <c r="A74">
        <f t="shared" si="1"/>
        <v>72</v>
      </c>
      <c r="B74" s="16">
        <f ca="1">IF(A74&lt;=12*(Kalkulacka!$B$7),Kalkulacka!$F$15,0)</f>
        <v>23.24386334716527</v>
      </c>
      <c r="C74">
        <f ca="1">IF(B74=0,0,IF(MOD(A74,12)=0,Kalkulacka!$F$17+Kalkulacka!$F$19+Kalkulacka!$F$20,Kalkulacka!$F$17))</f>
        <v>2.99</v>
      </c>
      <c r="D74" s="12">
        <f ca="1">-PV(Kalkulacka!$I$4/12,$A74,0,B74)</f>
        <v>19.419268228874877</v>
      </c>
    </row>
    <row r="75" spans="1:4" x14ac:dyDescent="0.25">
      <c r="A75">
        <f t="shared" si="1"/>
        <v>73</v>
      </c>
      <c r="B75" s="16">
        <f ca="1">IF(A75&lt;=12*(Kalkulacka!$B$7),Kalkulacka!$F$15,0)</f>
        <v>23.24386334716527</v>
      </c>
      <c r="C75">
        <f ca="1">IF(B75=0,0,IF(MOD(A75,12)=0,Kalkulacka!$F$17+Kalkulacka!$F$19+Kalkulacka!$F$20,Kalkulacka!$F$17))</f>
        <v>2.99</v>
      </c>
      <c r="D75" s="12">
        <f ca="1">-PV(Kalkulacka!$I$4/12,$A75,0,B75)</f>
        <v>19.370841126059727</v>
      </c>
    </row>
    <row r="76" spans="1:4" x14ac:dyDescent="0.25">
      <c r="A76">
        <f t="shared" si="1"/>
        <v>74</v>
      </c>
      <c r="B76" s="16">
        <f ca="1">IF(A76&lt;=12*(Kalkulacka!$B$7),Kalkulacka!$F$15,0)</f>
        <v>23.24386334716527</v>
      </c>
      <c r="C76">
        <f ca="1">IF(B76=0,0,IF(MOD(A76,12)=0,Kalkulacka!$F$17+Kalkulacka!$F$19+Kalkulacka!$F$20,Kalkulacka!$F$17))</f>
        <v>2.99</v>
      </c>
      <c r="D76" s="12">
        <f ca="1">-PV(Kalkulacka!$I$4/12,$A76,0,B76)</f>
        <v>19.322534789087012</v>
      </c>
    </row>
    <row r="77" spans="1:4" x14ac:dyDescent="0.25">
      <c r="A77">
        <f t="shared" si="1"/>
        <v>75</v>
      </c>
      <c r="B77" s="16">
        <f ca="1">IF(A77&lt;=12*(Kalkulacka!$B$7),Kalkulacka!$F$15,0)</f>
        <v>23.24386334716527</v>
      </c>
      <c r="C77">
        <f ca="1">IF(B77=0,0,IF(MOD(A77,12)=0,Kalkulacka!$F$17+Kalkulacka!$F$19+Kalkulacka!$F$20,Kalkulacka!$F$17))</f>
        <v>2.99</v>
      </c>
      <c r="D77" s="12">
        <f ca="1">-PV(Kalkulacka!$I$4/12,$A77,0,B77)</f>
        <v>19.274348916795027</v>
      </c>
    </row>
    <row r="78" spans="1:4" x14ac:dyDescent="0.25">
      <c r="A78">
        <f t="shared" si="1"/>
        <v>76</v>
      </c>
      <c r="B78" s="16">
        <f ca="1">IF(A78&lt;=12*(Kalkulacka!$B$7),Kalkulacka!$F$15,0)</f>
        <v>23.24386334716527</v>
      </c>
      <c r="C78">
        <f ca="1">IF(B78=0,0,IF(MOD(A78,12)=0,Kalkulacka!$F$17+Kalkulacka!$F$19+Kalkulacka!$F$20,Kalkulacka!$F$17))</f>
        <v>2.99</v>
      </c>
      <c r="D78" s="12">
        <f ca="1">-PV(Kalkulacka!$I$4/12,$A78,0,B78)</f>
        <v>19.226283208773093</v>
      </c>
    </row>
    <row r="79" spans="1:4" x14ac:dyDescent="0.25">
      <c r="A79">
        <f t="shared" si="1"/>
        <v>77</v>
      </c>
      <c r="B79" s="16">
        <f ca="1">IF(A79&lt;=12*(Kalkulacka!$B$7),Kalkulacka!$F$15,0)</f>
        <v>23.24386334716527</v>
      </c>
      <c r="C79">
        <f ca="1">IF(B79=0,0,IF(MOD(A79,12)=0,Kalkulacka!$F$17+Kalkulacka!$F$19+Kalkulacka!$F$20,Kalkulacka!$F$17))</f>
        <v>2.99</v>
      </c>
      <c r="D79" s="12">
        <f ca="1">-PV(Kalkulacka!$I$4/12,$A79,0,B79)</f>
        <v>19.178337365359692</v>
      </c>
    </row>
    <row r="80" spans="1:4" x14ac:dyDescent="0.25">
      <c r="A80">
        <f t="shared" si="1"/>
        <v>78</v>
      </c>
      <c r="B80" s="16">
        <f ca="1">IF(A80&lt;=12*(Kalkulacka!$B$7),Kalkulacka!$F$15,0)</f>
        <v>23.24386334716527</v>
      </c>
      <c r="C80">
        <f ca="1">IF(B80=0,0,IF(MOD(A80,12)=0,Kalkulacka!$F$17+Kalkulacka!$F$19+Kalkulacka!$F$20,Kalkulacka!$F$17))</f>
        <v>2.99</v>
      </c>
      <c r="D80" s="12">
        <f ca="1">-PV(Kalkulacka!$I$4/12,$A80,0,B80)</f>
        <v>19.130511087640595</v>
      </c>
    </row>
    <row r="81" spans="1:4" x14ac:dyDescent="0.25">
      <c r="A81">
        <f t="shared" si="1"/>
        <v>79</v>
      </c>
      <c r="B81" s="16">
        <f ca="1">IF(A81&lt;=12*(Kalkulacka!$B$7),Kalkulacka!$F$15,0)</f>
        <v>23.24386334716527</v>
      </c>
      <c r="C81">
        <f ca="1">IF(B81=0,0,IF(MOD(A81,12)=0,Kalkulacka!$F$17+Kalkulacka!$F$19+Kalkulacka!$F$20,Kalkulacka!$F$17))</f>
        <v>2.99</v>
      </c>
      <c r="D81" s="12">
        <f ca="1">-PV(Kalkulacka!$I$4/12,$A81,0,B81)</f>
        <v>19.08280407744698</v>
      </c>
    </row>
    <row r="82" spans="1:4" x14ac:dyDescent="0.25">
      <c r="A82">
        <f t="shared" si="1"/>
        <v>80</v>
      </c>
      <c r="B82" s="16">
        <f ca="1">IF(A82&lt;=12*(Kalkulacka!$B$7),Kalkulacka!$F$15,0)</f>
        <v>23.24386334716527</v>
      </c>
      <c r="C82">
        <f ca="1">IF(B82=0,0,IF(MOD(A82,12)=0,Kalkulacka!$F$17+Kalkulacka!$F$19+Kalkulacka!$F$20,Kalkulacka!$F$17))</f>
        <v>2.99</v>
      </c>
      <c r="D82" s="12">
        <f ca="1">-PV(Kalkulacka!$I$4/12,$A82,0,B82)</f>
        <v>19.035216037353592</v>
      </c>
    </row>
    <row r="83" spans="1:4" x14ac:dyDescent="0.25">
      <c r="A83">
        <f t="shared" si="1"/>
        <v>81</v>
      </c>
      <c r="B83" s="16">
        <f ca="1">IF(A83&lt;=12*(Kalkulacka!$B$7),Kalkulacka!$F$15,0)</f>
        <v>23.24386334716527</v>
      </c>
      <c r="C83">
        <f ca="1">IF(B83=0,0,IF(MOD(A83,12)=0,Kalkulacka!$F$17+Kalkulacka!$F$19+Kalkulacka!$F$20,Kalkulacka!$F$17))</f>
        <v>2.99</v>
      </c>
      <c r="D83" s="12">
        <f ca="1">-PV(Kalkulacka!$I$4/12,$A83,0,B83)</f>
        <v>18.987746670676906</v>
      </c>
    </row>
    <row r="84" spans="1:4" x14ac:dyDescent="0.25">
      <c r="A84">
        <f t="shared" si="1"/>
        <v>82</v>
      </c>
      <c r="B84" s="16">
        <f ca="1">IF(A84&lt;=12*(Kalkulacka!$B$7),Kalkulacka!$F$15,0)</f>
        <v>23.24386334716527</v>
      </c>
      <c r="C84">
        <f ca="1">IF(B84=0,0,IF(MOD(A84,12)=0,Kalkulacka!$F$17+Kalkulacka!$F$19+Kalkulacka!$F$20,Kalkulacka!$F$17))</f>
        <v>2.99</v>
      </c>
      <c r="D84" s="12">
        <f ca="1">-PV(Kalkulacka!$I$4/12,$A84,0,B84)</f>
        <v>18.940395681473216</v>
      </c>
    </row>
    <row r="85" spans="1:4" x14ac:dyDescent="0.25">
      <c r="A85">
        <f t="shared" si="1"/>
        <v>83</v>
      </c>
      <c r="B85" s="16">
        <f ca="1">IF(A85&lt;=12*(Kalkulacka!$B$7),Kalkulacka!$F$15,0)</f>
        <v>23.24386334716527</v>
      </c>
      <c r="C85">
        <f ca="1">IF(B85=0,0,IF(MOD(A85,12)=0,Kalkulacka!$F$17+Kalkulacka!$F$19+Kalkulacka!$F$20,Kalkulacka!$F$17))</f>
        <v>2.99</v>
      </c>
      <c r="D85" s="12">
        <f ca="1">-PV(Kalkulacka!$I$4/12,$A85,0,B85)</f>
        <v>18.893162774536876</v>
      </c>
    </row>
    <row r="86" spans="1:4" x14ac:dyDescent="0.25">
      <c r="A86">
        <f t="shared" si="1"/>
        <v>84</v>
      </c>
      <c r="B86" s="16">
        <f ca="1">IF(A86&lt;=12*(Kalkulacka!$B$7),Kalkulacka!$F$15,0)</f>
        <v>23.24386334716527</v>
      </c>
      <c r="C86">
        <f ca="1">IF(B86=0,0,IF(MOD(A86,12)=0,Kalkulacka!$F$17+Kalkulacka!$F$19+Kalkulacka!$F$20,Kalkulacka!$F$17))</f>
        <v>2.99</v>
      </c>
      <c r="D86" s="12">
        <f ca="1">-PV(Kalkulacka!$I$4/12,$A86,0,B86)</f>
        <v>18.846047655398383</v>
      </c>
    </row>
    <row r="87" spans="1:4" x14ac:dyDescent="0.25">
      <c r="A87">
        <f t="shared" si="1"/>
        <v>85</v>
      </c>
      <c r="B87" s="16">
        <f ca="1">IF(A87&lt;=12*(Kalkulacka!$B$7),Kalkulacka!$F$15,0)</f>
        <v>23.24386334716527</v>
      </c>
      <c r="C87">
        <f ca="1">IF(B87=0,0,IF(MOD(A87,12)=0,Kalkulacka!$F$17+Kalkulacka!$F$19+Kalkulacka!$F$20,Kalkulacka!$F$17))</f>
        <v>2.99</v>
      </c>
      <c r="D87" s="12">
        <f ca="1">-PV(Kalkulacka!$I$4/12,$A87,0,B87)</f>
        <v>18.799050030322576</v>
      </c>
    </row>
    <row r="88" spans="1:4" x14ac:dyDescent="0.25">
      <c r="A88">
        <f t="shared" si="1"/>
        <v>86</v>
      </c>
      <c r="B88" s="16">
        <f ca="1">IF(A88&lt;=12*(Kalkulacka!$B$7),Kalkulacka!$F$15,0)</f>
        <v>23.24386334716527</v>
      </c>
      <c r="C88">
        <f ca="1">IF(B88=0,0,IF(MOD(A88,12)=0,Kalkulacka!$F$17+Kalkulacka!$F$19+Kalkulacka!$F$20,Kalkulacka!$F$17))</f>
        <v>2.99</v>
      </c>
      <c r="D88" s="12">
        <f ca="1">-PV(Kalkulacka!$I$4/12,$A88,0,B88)</f>
        <v>18.752169606306815</v>
      </c>
    </row>
    <row r="89" spans="1:4" x14ac:dyDescent="0.25">
      <c r="A89">
        <f t="shared" si="1"/>
        <v>87</v>
      </c>
      <c r="B89" s="16">
        <f ca="1">IF(A89&lt;=12*(Kalkulacka!$B$7),Kalkulacka!$F$15,0)</f>
        <v>23.24386334716527</v>
      </c>
      <c r="C89">
        <f ca="1">IF(B89=0,0,IF(MOD(A89,12)=0,Kalkulacka!$F$17+Kalkulacka!$F$19+Kalkulacka!$F$20,Kalkulacka!$F$17))</f>
        <v>2.99</v>
      </c>
      <c r="D89" s="12">
        <f ca="1">-PV(Kalkulacka!$I$4/12,$A89,0,B89)</f>
        <v>18.705406091079116</v>
      </c>
    </row>
    <row r="90" spans="1:4" x14ac:dyDescent="0.25">
      <c r="A90">
        <f t="shared" si="1"/>
        <v>88</v>
      </c>
      <c r="B90" s="16">
        <f ca="1">IF(A90&lt;=12*(Kalkulacka!$B$7),Kalkulacka!$F$15,0)</f>
        <v>23.24386334716527</v>
      </c>
      <c r="C90">
        <f ca="1">IF(B90=0,0,IF(MOD(A90,12)=0,Kalkulacka!$F$17+Kalkulacka!$F$19+Kalkulacka!$F$20,Kalkulacka!$F$17))</f>
        <v>2.99</v>
      </c>
      <c r="D90" s="12">
        <f ca="1">-PV(Kalkulacka!$I$4/12,$A90,0,B90)</f>
        <v>18.658759193096376</v>
      </c>
    </row>
    <row r="91" spans="1:4" x14ac:dyDescent="0.25">
      <c r="A91">
        <f t="shared" si="1"/>
        <v>89</v>
      </c>
      <c r="B91" s="16">
        <f ca="1">IF(A91&lt;=12*(Kalkulacka!$B$7),Kalkulacka!$F$15,0)</f>
        <v>23.24386334716527</v>
      </c>
      <c r="C91">
        <f ca="1">IF(B91=0,0,IF(MOD(A91,12)=0,Kalkulacka!$F$17+Kalkulacka!$F$19+Kalkulacka!$F$20,Kalkulacka!$F$17))</f>
        <v>2.99</v>
      </c>
      <c r="D91" s="12">
        <f ca="1">-PV(Kalkulacka!$I$4/12,$A91,0,B91)</f>
        <v>18.612228621542517</v>
      </c>
    </row>
    <row r="92" spans="1:4" x14ac:dyDescent="0.25">
      <c r="A92">
        <f t="shared" si="1"/>
        <v>90</v>
      </c>
      <c r="B92" s="16">
        <f ca="1">IF(A92&lt;=12*(Kalkulacka!$B$7),Kalkulacka!$F$15,0)</f>
        <v>23.24386334716527</v>
      </c>
      <c r="C92">
        <f ca="1">IF(B92=0,0,IF(MOD(A92,12)=0,Kalkulacka!$F$17+Kalkulacka!$F$19+Kalkulacka!$F$20,Kalkulacka!$F$17))</f>
        <v>2.99</v>
      </c>
      <c r="D92" s="12">
        <f ca="1">-PV(Kalkulacka!$I$4/12,$A92,0,B92)</f>
        <v>18.5658140863267</v>
      </c>
    </row>
    <row r="93" spans="1:4" x14ac:dyDescent="0.25">
      <c r="A93">
        <f t="shared" si="1"/>
        <v>91</v>
      </c>
      <c r="B93" s="16">
        <f ca="1">IF(A93&lt;=12*(Kalkulacka!$B$7),Kalkulacka!$F$15,0)</f>
        <v>23.24386334716527</v>
      </c>
      <c r="C93">
        <f ca="1">IF(B93=0,0,IF(MOD(A93,12)=0,Kalkulacka!$F$17+Kalkulacka!$F$19+Kalkulacka!$F$20,Kalkulacka!$F$17))</f>
        <v>2.99</v>
      </c>
      <c r="D93" s="12">
        <f ca="1">-PV(Kalkulacka!$I$4/12,$A93,0,B93)</f>
        <v>18.519515298081501</v>
      </c>
    </row>
    <row r="94" spans="1:4" x14ac:dyDescent="0.25">
      <c r="A94">
        <f t="shared" si="1"/>
        <v>92</v>
      </c>
      <c r="B94" s="16">
        <f ca="1">IF(A94&lt;=12*(Kalkulacka!$B$7),Kalkulacka!$F$15,0)</f>
        <v>23.24386334716527</v>
      </c>
      <c r="C94">
        <f ca="1">IF(B94=0,0,IF(MOD(A94,12)=0,Kalkulacka!$F$17+Kalkulacka!$F$19+Kalkulacka!$F$20,Kalkulacka!$F$17))</f>
        <v>2.99</v>
      </c>
      <c r="D94" s="12">
        <f ca="1">-PV(Kalkulacka!$I$4/12,$A94,0,B94)</f>
        <v>18.473331968161098</v>
      </c>
    </row>
    <row r="95" spans="1:4" x14ac:dyDescent="0.25">
      <c r="A95">
        <f t="shared" si="1"/>
        <v>93</v>
      </c>
      <c r="B95" s="16">
        <f ca="1">IF(A95&lt;=12*(Kalkulacka!$B$7),Kalkulacka!$F$15,0)</f>
        <v>23.24386334716527</v>
      </c>
      <c r="C95">
        <f ca="1">IF(B95=0,0,IF(MOD(A95,12)=0,Kalkulacka!$F$17+Kalkulacka!$F$19+Kalkulacka!$F$20,Kalkulacka!$F$17))</f>
        <v>2.99</v>
      </c>
      <c r="D95" s="12">
        <f ca="1">-PV(Kalkulacka!$I$4/12,$A95,0,B95)</f>
        <v>18.427263808639495</v>
      </c>
    </row>
    <row r="96" spans="1:4" x14ac:dyDescent="0.25">
      <c r="A96">
        <f t="shared" si="1"/>
        <v>94</v>
      </c>
      <c r="B96" s="16">
        <f ca="1">IF(A96&lt;=12*(Kalkulacka!$B$7),Kalkulacka!$F$15,0)</f>
        <v>23.24386334716527</v>
      </c>
      <c r="C96">
        <f ca="1">IF(B96=0,0,IF(MOD(A96,12)=0,Kalkulacka!$F$17+Kalkulacka!$F$19+Kalkulacka!$F$20,Kalkulacka!$F$17))</f>
        <v>2.99</v>
      </c>
      <c r="D96" s="12">
        <f ca="1">-PV(Kalkulacka!$I$4/12,$A96,0,B96)</f>
        <v>18.381310532308731</v>
      </c>
    </row>
    <row r="97" spans="1:4" x14ac:dyDescent="0.25">
      <c r="A97">
        <f t="shared" si="1"/>
        <v>95</v>
      </c>
      <c r="B97" s="16">
        <f ca="1">IF(A97&lt;=12*(Kalkulacka!$B$7),Kalkulacka!$F$15,0)</f>
        <v>23.24386334716527</v>
      </c>
      <c r="C97">
        <f ca="1">IF(B97=0,0,IF(MOD(A97,12)=0,Kalkulacka!$F$17+Kalkulacka!$F$19+Kalkulacka!$F$20,Kalkulacka!$F$17))</f>
        <v>2.99</v>
      </c>
      <c r="D97" s="12">
        <f ca="1">-PV(Kalkulacka!$I$4/12,$A97,0,B97)</f>
        <v>18.335471852677038</v>
      </c>
    </row>
    <row r="98" spans="1:4" x14ac:dyDescent="0.25">
      <c r="A98">
        <f t="shared" si="1"/>
        <v>96</v>
      </c>
      <c r="B98" s="16">
        <f ca="1">IF(A98&lt;=12*(Kalkulacka!$B$7),Kalkulacka!$F$15,0)</f>
        <v>23.24386334716527</v>
      </c>
      <c r="C98">
        <f ca="1">IF(B98=0,0,IF(MOD(A98,12)=0,Kalkulacka!$F$17+Kalkulacka!$F$19+Kalkulacka!$F$20,Kalkulacka!$F$17))</f>
        <v>2.99</v>
      </c>
      <c r="D98" s="12">
        <f ca="1">-PV(Kalkulacka!$I$4/12,$A98,0,B98)</f>
        <v>18.289747483967119</v>
      </c>
    </row>
    <row r="99" spans="1:4" x14ac:dyDescent="0.25">
      <c r="A99">
        <f t="shared" si="1"/>
        <v>97</v>
      </c>
      <c r="B99" s="16">
        <f ca="1">IF(A99&lt;=12*(Kalkulacka!$B$7),Kalkulacka!$F$15,0)</f>
        <v>0</v>
      </c>
      <c r="C99">
        <f ca="1">IF(B99=0,0,IF(MOD(A99,12)=0,Kalkulacka!$F$17+Kalkulacka!$F$19+Kalkulacka!$F$20,Kalkulacka!$F$17))</f>
        <v>0</v>
      </c>
      <c r="D99" s="12">
        <f ca="1">-PV(Kalkulacka!$I$4/12,$A99,0,B99)</f>
        <v>0</v>
      </c>
    </row>
    <row r="100" spans="1:4" x14ac:dyDescent="0.25">
      <c r="A100">
        <f t="shared" si="1"/>
        <v>98</v>
      </c>
      <c r="B100" s="16">
        <f ca="1">IF(A100&lt;=12*(Kalkulacka!$B$7),Kalkulacka!$F$15,0)</f>
        <v>0</v>
      </c>
      <c r="C100">
        <f ca="1">IF(B100=0,0,IF(MOD(A100,12)=0,Kalkulacka!$F$17+Kalkulacka!$F$19+Kalkulacka!$F$20,Kalkulacka!$F$17))</f>
        <v>0</v>
      </c>
      <c r="D100" s="12">
        <f ca="1">-PV(Kalkulacka!$I$4/12,$A100,0,B100)</f>
        <v>0</v>
      </c>
    </row>
    <row r="101" spans="1:4" x14ac:dyDescent="0.25">
      <c r="A101">
        <f t="shared" si="1"/>
        <v>99</v>
      </c>
      <c r="B101" s="16">
        <f ca="1">IF(A101&lt;=12*(Kalkulacka!$B$7),Kalkulacka!$F$15,0)</f>
        <v>0</v>
      </c>
      <c r="C101">
        <f ca="1">IF(B101=0,0,IF(MOD(A101,12)=0,Kalkulacka!$F$17+Kalkulacka!$F$19+Kalkulacka!$F$20,Kalkulacka!$F$17))</f>
        <v>0</v>
      </c>
      <c r="D101" s="12">
        <f ca="1">-PV(Kalkulacka!$I$4/12,$A101,0,B101)</f>
        <v>0</v>
      </c>
    </row>
    <row r="102" spans="1:4" x14ac:dyDescent="0.25">
      <c r="A102">
        <f t="shared" si="1"/>
        <v>100</v>
      </c>
      <c r="B102" s="16">
        <f ca="1">IF(A102&lt;=12*(Kalkulacka!$B$7),Kalkulacka!$F$15,0)</f>
        <v>0</v>
      </c>
      <c r="C102">
        <f ca="1">IF(B102=0,0,IF(MOD(A102,12)=0,Kalkulacka!$F$17+Kalkulacka!$F$19+Kalkulacka!$F$20,Kalkulacka!$F$17))</f>
        <v>0</v>
      </c>
      <c r="D102" s="12">
        <f ca="1">-PV(Kalkulacka!$I$4/12,$A102,0,B102)</f>
        <v>0</v>
      </c>
    </row>
    <row r="103" spans="1:4" x14ac:dyDescent="0.25">
      <c r="A103">
        <f t="shared" si="1"/>
        <v>101</v>
      </c>
      <c r="B103" s="16">
        <f ca="1">IF(A103&lt;=12*(Kalkulacka!$B$7),Kalkulacka!$F$15,0)</f>
        <v>0</v>
      </c>
      <c r="C103">
        <f ca="1">IF(B103=0,0,IF(MOD(A103,12)=0,Kalkulacka!$F$17+Kalkulacka!$F$19+Kalkulacka!$F$20,Kalkulacka!$F$17))</f>
        <v>0</v>
      </c>
      <c r="D103" s="12">
        <f ca="1">-PV(Kalkulacka!$I$4/12,$A103,0,B103)</f>
        <v>0</v>
      </c>
    </row>
    <row r="104" spans="1:4" x14ac:dyDescent="0.25">
      <c r="A104">
        <f t="shared" si="1"/>
        <v>102</v>
      </c>
      <c r="B104" s="16">
        <f ca="1">IF(A104&lt;=12*(Kalkulacka!$B$7),Kalkulacka!$F$15,0)</f>
        <v>0</v>
      </c>
      <c r="C104">
        <f ca="1">IF(B104=0,0,IF(MOD(A104,12)=0,Kalkulacka!$F$17+Kalkulacka!$F$19+Kalkulacka!$F$20,Kalkulacka!$F$17))</f>
        <v>0</v>
      </c>
      <c r="D104" s="12">
        <f ca="1">-PV(Kalkulacka!$I$4/12,$A104,0,B104)</f>
        <v>0</v>
      </c>
    </row>
    <row r="105" spans="1:4" x14ac:dyDescent="0.25">
      <c r="A105">
        <f t="shared" si="1"/>
        <v>103</v>
      </c>
      <c r="B105" s="16">
        <f ca="1">IF(A105&lt;=12*(Kalkulacka!$B$7),Kalkulacka!$F$15,0)</f>
        <v>0</v>
      </c>
      <c r="C105">
        <f ca="1">IF(B105=0,0,IF(MOD(A105,12)=0,Kalkulacka!$F$17+Kalkulacka!$F$19+Kalkulacka!$F$20,Kalkulacka!$F$17))</f>
        <v>0</v>
      </c>
      <c r="D105" s="12">
        <f ca="1">-PV(Kalkulacka!$I$4/12,$A105,0,B105)</f>
        <v>0</v>
      </c>
    </row>
    <row r="106" spans="1:4" x14ac:dyDescent="0.25">
      <c r="A106">
        <f t="shared" si="1"/>
        <v>104</v>
      </c>
      <c r="B106" s="16">
        <f ca="1">IF(A106&lt;=12*(Kalkulacka!$B$7),Kalkulacka!$F$15,0)</f>
        <v>0</v>
      </c>
      <c r="C106">
        <f ca="1">IF(B106=0,0,IF(MOD(A106,12)=0,Kalkulacka!$F$17+Kalkulacka!$F$19+Kalkulacka!$F$20,Kalkulacka!$F$17))</f>
        <v>0</v>
      </c>
      <c r="D106" s="12">
        <f ca="1">-PV(Kalkulacka!$I$4/12,$A106,0,B106)</f>
        <v>0</v>
      </c>
    </row>
    <row r="107" spans="1:4" x14ac:dyDescent="0.25">
      <c r="A107">
        <f t="shared" si="1"/>
        <v>105</v>
      </c>
      <c r="B107" s="16">
        <f ca="1">IF(A107&lt;=12*(Kalkulacka!$B$7),Kalkulacka!$F$15,0)</f>
        <v>0</v>
      </c>
      <c r="C107">
        <f ca="1">IF(B107=0,0,IF(MOD(A107,12)=0,Kalkulacka!$F$17+Kalkulacka!$F$19+Kalkulacka!$F$20,Kalkulacka!$F$17))</f>
        <v>0</v>
      </c>
      <c r="D107" s="12">
        <f ca="1">-PV(Kalkulacka!$I$4/12,$A107,0,B107)</f>
        <v>0</v>
      </c>
    </row>
    <row r="108" spans="1:4" x14ac:dyDescent="0.25">
      <c r="A108">
        <f t="shared" si="1"/>
        <v>106</v>
      </c>
      <c r="B108" s="16">
        <f ca="1">IF(A108&lt;=12*(Kalkulacka!$B$7),Kalkulacka!$F$15,0)</f>
        <v>0</v>
      </c>
      <c r="C108">
        <f ca="1">IF(B108=0,0,IF(MOD(A108,12)=0,Kalkulacka!$F$17+Kalkulacka!$F$19+Kalkulacka!$F$20,Kalkulacka!$F$17))</f>
        <v>0</v>
      </c>
      <c r="D108" s="12">
        <f ca="1">-PV(Kalkulacka!$I$4/12,$A108,0,B108)</f>
        <v>0</v>
      </c>
    </row>
    <row r="109" spans="1:4" x14ac:dyDescent="0.25">
      <c r="A109">
        <f t="shared" si="1"/>
        <v>107</v>
      </c>
      <c r="B109" s="16">
        <f ca="1">IF(A109&lt;=12*(Kalkulacka!$B$7),Kalkulacka!$F$15,0)</f>
        <v>0</v>
      </c>
      <c r="C109">
        <f ca="1">IF(B109=0,0,IF(MOD(A109,12)=0,Kalkulacka!$F$17+Kalkulacka!$F$19+Kalkulacka!$F$20,Kalkulacka!$F$17))</f>
        <v>0</v>
      </c>
      <c r="D109" s="12">
        <f ca="1">-PV(Kalkulacka!$I$4/12,$A109,0,B109)</f>
        <v>0</v>
      </c>
    </row>
    <row r="110" spans="1:4" x14ac:dyDescent="0.25">
      <c r="A110">
        <f t="shared" si="1"/>
        <v>108</v>
      </c>
      <c r="B110" s="16">
        <f ca="1">IF(A110&lt;=12*(Kalkulacka!$B$7),Kalkulacka!$F$15,0)</f>
        <v>0</v>
      </c>
      <c r="C110">
        <f ca="1">IF(B110=0,0,IF(MOD(A110,12)=0,Kalkulacka!$F$17+Kalkulacka!$F$19+Kalkulacka!$F$20,Kalkulacka!$F$17))</f>
        <v>0</v>
      </c>
      <c r="D110" s="12">
        <f ca="1">-PV(Kalkulacka!$I$4/12,$A110,0,B110)</f>
        <v>0</v>
      </c>
    </row>
    <row r="111" spans="1:4" x14ac:dyDescent="0.25">
      <c r="A111">
        <f t="shared" si="1"/>
        <v>109</v>
      </c>
      <c r="B111" s="16">
        <f ca="1">IF(A111&lt;=12*(Kalkulacka!$B$7),Kalkulacka!$F$15,0)</f>
        <v>0</v>
      </c>
      <c r="C111">
        <f ca="1">IF(B111=0,0,IF(MOD(A111,12)=0,Kalkulacka!$F$17+Kalkulacka!$F$19+Kalkulacka!$F$20,Kalkulacka!$F$17))</f>
        <v>0</v>
      </c>
      <c r="D111" s="12">
        <f ca="1">-PV(Kalkulacka!$I$4/12,$A111,0,B111)</f>
        <v>0</v>
      </c>
    </row>
    <row r="112" spans="1:4" x14ac:dyDescent="0.25">
      <c r="A112">
        <f t="shared" si="1"/>
        <v>110</v>
      </c>
      <c r="B112" s="16">
        <f ca="1">IF(A112&lt;=12*(Kalkulacka!$B$7),Kalkulacka!$F$15,0)</f>
        <v>0</v>
      </c>
      <c r="C112">
        <f ca="1">IF(B112=0,0,IF(MOD(A112,12)=0,Kalkulacka!$F$17+Kalkulacka!$F$19+Kalkulacka!$F$20,Kalkulacka!$F$17))</f>
        <v>0</v>
      </c>
      <c r="D112" s="12">
        <f ca="1">-PV(Kalkulacka!$I$4/12,$A112,0,B112)</f>
        <v>0</v>
      </c>
    </row>
    <row r="113" spans="1:4" x14ac:dyDescent="0.25">
      <c r="A113">
        <f t="shared" si="1"/>
        <v>111</v>
      </c>
      <c r="B113" s="16">
        <f ca="1">IF(A113&lt;=12*(Kalkulacka!$B$7),Kalkulacka!$F$15,0)</f>
        <v>0</v>
      </c>
      <c r="C113">
        <f ca="1">IF(B113=0,0,IF(MOD(A113,12)=0,Kalkulacka!$F$17+Kalkulacka!$F$19+Kalkulacka!$F$20,Kalkulacka!$F$17))</f>
        <v>0</v>
      </c>
      <c r="D113" s="12">
        <f ca="1">-PV(Kalkulacka!$I$4/12,$A113,0,B113)</f>
        <v>0</v>
      </c>
    </row>
    <row r="114" spans="1:4" x14ac:dyDescent="0.25">
      <c r="A114">
        <f t="shared" si="1"/>
        <v>112</v>
      </c>
      <c r="B114" s="16">
        <f ca="1">IF(A114&lt;=12*(Kalkulacka!$B$7),Kalkulacka!$F$15,0)</f>
        <v>0</v>
      </c>
      <c r="C114">
        <f ca="1">IF(B114=0,0,IF(MOD(A114,12)=0,Kalkulacka!$F$17+Kalkulacka!$F$19+Kalkulacka!$F$20,Kalkulacka!$F$17))</f>
        <v>0</v>
      </c>
      <c r="D114" s="12">
        <f ca="1">-PV(Kalkulacka!$I$4/12,$A114,0,B114)</f>
        <v>0</v>
      </c>
    </row>
    <row r="115" spans="1:4" x14ac:dyDescent="0.25">
      <c r="A115">
        <f t="shared" si="1"/>
        <v>113</v>
      </c>
      <c r="B115" s="16">
        <f ca="1">IF(A115&lt;=12*(Kalkulacka!$B$7),Kalkulacka!$F$15,0)</f>
        <v>0</v>
      </c>
      <c r="C115">
        <f ca="1">IF(B115=0,0,IF(MOD(A115,12)=0,Kalkulacka!$F$17+Kalkulacka!$F$19+Kalkulacka!$F$20,Kalkulacka!$F$17))</f>
        <v>0</v>
      </c>
      <c r="D115" s="12">
        <f ca="1">-PV(Kalkulacka!$I$4/12,$A115,0,B115)</f>
        <v>0</v>
      </c>
    </row>
    <row r="116" spans="1:4" x14ac:dyDescent="0.25">
      <c r="A116">
        <f t="shared" si="1"/>
        <v>114</v>
      </c>
      <c r="B116" s="16">
        <f ca="1">IF(A116&lt;=12*(Kalkulacka!$B$7),Kalkulacka!$F$15,0)</f>
        <v>0</v>
      </c>
      <c r="C116">
        <f ca="1">IF(B116=0,0,IF(MOD(A116,12)=0,Kalkulacka!$F$17+Kalkulacka!$F$19+Kalkulacka!$F$20,Kalkulacka!$F$17))</f>
        <v>0</v>
      </c>
      <c r="D116" s="12">
        <f ca="1">-PV(Kalkulacka!$I$4/12,$A116,0,B116)</f>
        <v>0</v>
      </c>
    </row>
    <row r="117" spans="1:4" x14ac:dyDescent="0.25">
      <c r="A117">
        <f t="shared" si="1"/>
        <v>115</v>
      </c>
      <c r="B117" s="16">
        <f ca="1">IF(A117&lt;=12*(Kalkulacka!$B$7),Kalkulacka!$F$15,0)</f>
        <v>0</v>
      </c>
      <c r="C117">
        <f ca="1">IF(B117=0,0,IF(MOD(A117,12)=0,Kalkulacka!$F$17+Kalkulacka!$F$19+Kalkulacka!$F$20,Kalkulacka!$F$17))</f>
        <v>0</v>
      </c>
      <c r="D117" s="12">
        <f ca="1">-PV(Kalkulacka!$I$4/12,$A117,0,B117)</f>
        <v>0</v>
      </c>
    </row>
    <row r="118" spans="1:4" x14ac:dyDescent="0.25">
      <c r="A118">
        <f t="shared" si="1"/>
        <v>116</v>
      </c>
      <c r="B118" s="16">
        <f ca="1">IF(A118&lt;=12*(Kalkulacka!$B$7),Kalkulacka!$F$15,0)</f>
        <v>0</v>
      </c>
      <c r="C118">
        <f ca="1">IF(B118=0,0,IF(MOD(A118,12)=0,Kalkulacka!$F$17+Kalkulacka!$F$19+Kalkulacka!$F$20,Kalkulacka!$F$17))</f>
        <v>0</v>
      </c>
      <c r="D118" s="12">
        <f ca="1">-PV(Kalkulacka!$I$4/12,$A118,0,B118)</f>
        <v>0</v>
      </c>
    </row>
    <row r="119" spans="1:4" x14ac:dyDescent="0.25">
      <c r="A119">
        <f t="shared" si="1"/>
        <v>117</v>
      </c>
      <c r="B119" s="16">
        <f ca="1">IF(A119&lt;=12*(Kalkulacka!$B$7),Kalkulacka!$F$15,0)</f>
        <v>0</v>
      </c>
      <c r="C119">
        <f ca="1">IF(B119=0,0,IF(MOD(A119,12)=0,Kalkulacka!$F$17+Kalkulacka!$F$19+Kalkulacka!$F$20,Kalkulacka!$F$17))</f>
        <v>0</v>
      </c>
      <c r="D119" s="12">
        <f ca="1">-PV(Kalkulacka!$I$4/12,$A119,0,B119)</f>
        <v>0</v>
      </c>
    </row>
    <row r="120" spans="1:4" x14ac:dyDescent="0.25">
      <c r="A120">
        <f t="shared" si="1"/>
        <v>118</v>
      </c>
      <c r="B120" s="16">
        <f ca="1">IF(A120&lt;=12*(Kalkulacka!$B$7),Kalkulacka!$F$15,0)</f>
        <v>0</v>
      </c>
      <c r="C120">
        <f ca="1">IF(B120=0,0,IF(MOD(A120,12)=0,Kalkulacka!$F$17+Kalkulacka!$F$19+Kalkulacka!$F$20,Kalkulacka!$F$17))</f>
        <v>0</v>
      </c>
      <c r="D120" s="12">
        <f ca="1">-PV(Kalkulacka!$I$4/12,$A120,0,B120)</f>
        <v>0</v>
      </c>
    </row>
    <row r="121" spans="1:4" x14ac:dyDescent="0.25">
      <c r="A121">
        <f t="shared" si="1"/>
        <v>119</v>
      </c>
      <c r="B121" s="16">
        <f ca="1">IF(A121&lt;=12*(Kalkulacka!$B$7),Kalkulacka!$F$15,0)</f>
        <v>0</v>
      </c>
      <c r="C121">
        <f ca="1">IF(B121=0,0,IF(MOD(A121,12)=0,Kalkulacka!$F$17+Kalkulacka!$F$19+Kalkulacka!$F$20,Kalkulacka!$F$17))</f>
        <v>0</v>
      </c>
      <c r="D121" s="12">
        <f ca="1">-PV(Kalkulacka!$I$4/12,$A121,0,B121)</f>
        <v>0</v>
      </c>
    </row>
    <row r="122" spans="1:4" x14ac:dyDescent="0.25">
      <c r="A122">
        <f t="shared" si="1"/>
        <v>120</v>
      </c>
      <c r="B122" s="16">
        <f ca="1">IF(A122&lt;=12*(Kalkulacka!$B$7),Kalkulacka!$F$15,0)</f>
        <v>0</v>
      </c>
      <c r="C122">
        <f ca="1">IF(B122=0,0,IF(MOD(A122,12)=0,Kalkulacka!$F$17+Kalkulacka!$F$19+Kalkulacka!$F$20,Kalkulacka!$F$17))</f>
        <v>0</v>
      </c>
      <c r="D122" s="12">
        <f ca="1">-PV(Kalkulacka!$I$4/12,$A122,0,B122)</f>
        <v>0</v>
      </c>
    </row>
    <row r="123" spans="1:4" x14ac:dyDescent="0.25">
      <c r="A123">
        <f t="shared" si="1"/>
        <v>121</v>
      </c>
      <c r="B123" s="16">
        <f ca="1">IF(A123&lt;=12*(Kalkulacka!$B$7),Kalkulacka!$F$15,0)</f>
        <v>0</v>
      </c>
      <c r="C123">
        <f ca="1">IF(B123=0,0,IF(MOD(A123,12)=0,Kalkulacka!$F$17+Kalkulacka!$F$19+Kalkulacka!$F$20,Kalkulacka!$F$17))</f>
        <v>0</v>
      </c>
      <c r="D123" s="12">
        <f ca="1">-PV(Kalkulacka!$I$4/12,$A123,0,B123)</f>
        <v>0</v>
      </c>
    </row>
    <row r="124" spans="1:4" x14ac:dyDescent="0.25">
      <c r="A124">
        <f t="shared" si="1"/>
        <v>122</v>
      </c>
      <c r="B124" s="16">
        <f ca="1">IF(A124&lt;=12*(Kalkulacka!$B$7),Kalkulacka!$F$15,0)</f>
        <v>0</v>
      </c>
      <c r="C124">
        <f ca="1">IF(B124=0,0,IF(MOD(A124,12)=0,Kalkulacka!$F$17+Kalkulacka!$F$19+Kalkulacka!$F$20,Kalkulacka!$F$17))</f>
        <v>0</v>
      </c>
      <c r="D124" s="12">
        <f ca="1">-PV(Kalkulacka!$I$4/12,$A124,0,B124)</f>
        <v>0</v>
      </c>
    </row>
    <row r="125" spans="1:4" x14ac:dyDescent="0.25">
      <c r="A125">
        <f t="shared" si="1"/>
        <v>123</v>
      </c>
      <c r="B125" s="16">
        <f ca="1">IF(A125&lt;=12*(Kalkulacka!$B$7),Kalkulacka!$F$15,0)</f>
        <v>0</v>
      </c>
      <c r="C125">
        <f ca="1">IF(B125=0,0,IF(MOD(A125,12)=0,Kalkulacka!$F$17+Kalkulacka!$F$19+Kalkulacka!$F$20,Kalkulacka!$F$17))</f>
        <v>0</v>
      </c>
      <c r="D125" s="12">
        <f ca="1">-PV(Kalkulacka!$I$4/12,$A125,0,B125)</f>
        <v>0</v>
      </c>
    </row>
    <row r="126" spans="1:4" x14ac:dyDescent="0.25">
      <c r="A126">
        <f t="shared" si="1"/>
        <v>124</v>
      </c>
      <c r="B126" s="16">
        <f ca="1">IF(A126&lt;=12*(Kalkulacka!$B$7),Kalkulacka!$F$15,0)</f>
        <v>0</v>
      </c>
      <c r="C126">
        <f ca="1">IF(B126=0,0,IF(MOD(A126,12)=0,Kalkulacka!$F$17+Kalkulacka!$F$19+Kalkulacka!$F$20,Kalkulacka!$F$17))</f>
        <v>0</v>
      </c>
      <c r="D126" s="12">
        <f ca="1">-PV(Kalkulacka!$I$4/12,$A126,0,B126)</f>
        <v>0</v>
      </c>
    </row>
    <row r="127" spans="1:4" x14ac:dyDescent="0.25">
      <c r="A127">
        <f t="shared" si="1"/>
        <v>125</v>
      </c>
      <c r="B127" s="16">
        <f ca="1">IF(A127&lt;=12*(Kalkulacka!$B$7),Kalkulacka!$F$15,0)</f>
        <v>0</v>
      </c>
      <c r="C127">
        <f ca="1">IF(B127=0,0,IF(MOD(A127,12)=0,Kalkulacka!$F$17+Kalkulacka!$F$19+Kalkulacka!$F$20,Kalkulacka!$F$17))</f>
        <v>0</v>
      </c>
      <c r="D127" s="12">
        <f ca="1">-PV(Kalkulacka!$I$4/12,$A127,0,B127)</f>
        <v>0</v>
      </c>
    </row>
    <row r="128" spans="1:4" x14ac:dyDescent="0.25">
      <c r="A128">
        <f t="shared" si="1"/>
        <v>126</v>
      </c>
      <c r="B128" s="16">
        <f ca="1">IF(A128&lt;=12*(Kalkulacka!$B$7),Kalkulacka!$F$15,0)</f>
        <v>0</v>
      </c>
      <c r="C128">
        <f ca="1">IF(B128=0,0,IF(MOD(A128,12)=0,Kalkulacka!$F$17+Kalkulacka!$F$19+Kalkulacka!$F$20,Kalkulacka!$F$17))</f>
        <v>0</v>
      </c>
      <c r="D128" s="12">
        <f ca="1">-PV(Kalkulacka!$I$4/12,$A128,0,B128)</f>
        <v>0</v>
      </c>
    </row>
    <row r="129" spans="1:4" x14ac:dyDescent="0.25">
      <c r="A129">
        <f t="shared" si="1"/>
        <v>127</v>
      </c>
      <c r="B129" s="16">
        <f ca="1">IF(A129&lt;=12*(Kalkulacka!$B$7),Kalkulacka!$F$15,0)</f>
        <v>0</v>
      </c>
      <c r="C129">
        <f ca="1">IF(B129=0,0,IF(MOD(A129,12)=0,Kalkulacka!$F$17+Kalkulacka!$F$19+Kalkulacka!$F$20,Kalkulacka!$F$17))</f>
        <v>0</v>
      </c>
      <c r="D129" s="12">
        <f ca="1">-PV(Kalkulacka!$I$4/12,$A129,0,B129)</f>
        <v>0</v>
      </c>
    </row>
    <row r="130" spans="1:4" x14ac:dyDescent="0.25">
      <c r="A130">
        <f t="shared" si="1"/>
        <v>128</v>
      </c>
      <c r="B130" s="16">
        <f ca="1">IF(A130&lt;=12*(Kalkulacka!$B$7),Kalkulacka!$F$15,0)</f>
        <v>0</v>
      </c>
      <c r="C130">
        <f ca="1">IF(B130=0,0,IF(MOD(A130,12)=0,Kalkulacka!$F$17+Kalkulacka!$F$19+Kalkulacka!$F$20,Kalkulacka!$F$17))</f>
        <v>0</v>
      </c>
      <c r="D130" s="12">
        <f ca="1">-PV(Kalkulacka!$I$4/12,$A130,0,B130)</f>
        <v>0</v>
      </c>
    </row>
    <row r="131" spans="1:4" x14ac:dyDescent="0.25">
      <c r="A131">
        <f t="shared" si="1"/>
        <v>129</v>
      </c>
      <c r="B131" s="16">
        <f ca="1">IF(A131&lt;=12*(Kalkulacka!$B$7),Kalkulacka!$F$15,0)</f>
        <v>0</v>
      </c>
      <c r="C131">
        <f ca="1">IF(B131=0,0,IF(MOD(A131,12)=0,Kalkulacka!$F$17+Kalkulacka!$F$19+Kalkulacka!$F$20,Kalkulacka!$F$17))</f>
        <v>0</v>
      </c>
      <c r="D131" s="12">
        <f ca="1">-PV(Kalkulacka!$I$4/12,$A131,0,B131)</f>
        <v>0</v>
      </c>
    </row>
    <row r="132" spans="1:4" x14ac:dyDescent="0.25">
      <c r="A132">
        <f t="shared" ref="A132:A195" si="2">A131+1</f>
        <v>130</v>
      </c>
      <c r="B132" s="16">
        <f ca="1">IF(A132&lt;=12*(Kalkulacka!$B$7),Kalkulacka!$F$15,0)</f>
        <v>0</v>
      </c>
      <c r="C132">
        <f ca="1">IF(B132=0,0,IF(MOD(A132,12)=0,Kalkulacka!$F$17+Kalkulacka!$F$19+Kalkulacka!$F$20,Kalkulacka!$F$17))</f>
        <v>0</v>
      </c>
      <c r="D132" s="12">
        <f ca="1">-PV(Kalkulacka!$I$4/12,$A132,0,B132)</f>
        <v>0</v>
      </c>
    </row>
    <row r="133" spans="1:4" x14ac:dyDescent="0.25">
      <c r="A133">
        <f t="shared" si="2"/>
        <v>131</v>
      </c>
      <c r="B133" s="16">
        <f ca="1">IF(A133&lt;=12*(Kalkulacka!$B$7),Kalkulacka!$F$15,0)</f>
        <v>0</v>
      </c>
      <c r="C133">
        <f ca="1">IF(B133=0,0,IF(MOD(A133,12)=0,Kalkulacka!$F$17+Kalkulacka!$F$19+Kalkulacka!$F$20,Kalkulacka!$F$17))</f>
        <v>0</v>
      </c>
      <c r="D133" s="12">
        <f ca="1">-PV(Kalkulacka!$I$4/12,$A133,0,B133)</f>
        <v>0</v>
      </c>
    </row>
    <row r="134" spans="1:4" x14ac:dyDescent="0.25">
      <c r="A134">
        <f t="shared" si="2"/>
        <v>132</v>
      </c>
      <c r="B134" s="16">
        <f ca="1">IF(A134&lt;=12*(Kalkulacka!$B$7),Kalkulacka!$F$15,0)</f>
        <v>0</v>
      </c>
      <c r="C134">
        <f ca="1">IF(B134=0,0,IF(MOD(A134,12)=0,Kalkulacka!$F$17+Kalkulacka!$F$19+Kalkulacka!$F$20,Kalkulacka!$F$17))</f>
        <v>0</v>
      </c>
      <c r="D134" s="12">
        <f ca="1">-PV(Kalkulacka!$I$4/12,$A134,0,B134)</f>
        <v>0</v>
      </c>
    </row>
    <row r="135" spans="1:4" x14ac:dyDescent="0.25">
      <c r="A135">
        <f t="shared" si="2"/>
        <v>133</v>
      </c>
      <c r="B135" s="16">
        <f ca="1">IF(A135&lt;=12*(Kalkulacka!$B$7),Kalkulacka!$F$15,0)</f>
        <v>0</v>
      </c>
      <c r="C135">
        <f ca="1">IF(B135=0,0,IF(MOD(A135,12)=0,Kalkulacka!$F$17+Kalkulacka!$F$19+Kalkulacka!$F$20,Kalkulacka!$F$17))</f>
        <v>0</v>
      </c>
      <c r="D135" s="12">
        <f ca="1">-PV(Kalkulacka!$I$4/12,$A135,0,B135)</f>
        <v>0</v>
      </c>
    </row>
    <row r="136" spans="1:4" x14ac:dyDescent="0.25">
      <c r="A136">
        <f t="shared" si="2"/>
        <v>134</v>
      </c>
      <c r="B136" s="16">
        <f ca="1">IF(A136&lt;=12*(Kalkulacka!$B$7),Kalkulacka!$F$15,0)</f>
        <v>0</v>
      </c>
      <c r="C136">
        <f ca="1">IF(B136=0,0,IF(MOD(A136,12)=0,Kalkulacka!$F$17+Kalkulacka!$F$19+Kalkulacka!$F$20,Kalkulacka!$F$17))</f>
        <v>0</v>
      </c>
      <c r="D136" s="12">
        <f ca="1">-PV(Kalkulacka!$I$4/12,$A136,0,B136)</f>
        <v>0</v>
      </c>
    </row>
    <row r="137" spans="1:4" x14ac:dyDescent="0.25">
      <c r="A137">
        <f t="shared" si="2"/>
        <v>135</v>
      </c>
      <c r="B137" s="16">
        <f ca="1">IF(A137&lt;=12*(Kalkulacka!$B$7),Kalkulacka!$F$15,0)</f>
        <v>0</v>
      </c>
      <c r="C137">
        <f ca="1">IF(B137=0,0,IF(MOD(A137,12)=0,Kalkulacka!$F$17+Kalkulacka!$F$19+Kalkulacka!$F$20,Kalkulacka!$F$17))</f>
        <v>0</v>
      </c>
      <c r="D137" s="12">
        <f ca="1">-PV(Kalkulacka!$I$4/12,$A137,0,B137)</f>
        <v>0</v>
      </c>
    </row>
    <row r="138" spans="1:4" x14ac:dyDescent="0.25">
      <c r="A138">
        <f t="shared" si="2"/>
        <v>136</v>
      </c>
      <c r="B138" s="16">
        <f ca="1">IF(A138&lt;=12*(Kalkulacka!$B$7),Kalkulacka!$F$15,0)</f>
        <v>0</v>
      </c>
      <c r="C138">
        <f ca="1">IF(B138=0,0,IF(MOD(A138,12)=0,Kalkulacka!$F$17+Kalkulacka!$F$19+Kalkulacka!$F$20,Kalkulacka!$F$17))</f>
        <v>0</v>
      </c>
      <c r="D138" s="12">
        <f ca="1">-PV(Kalkulacka!$I$4/12,$A138,0,B138)</f>
        <v>0</v>
      </c>
    </row>
    <row r="139" spans="1:4" x14ac:dyDescent="0.25">
      <c r="A139">
        <f t="shared" si="2"/>
        <v>137</v>
      </c>
      <c r="B139" s="16">
        <f ca="1">IF(A139&lt;=12*(Kalkulacka!$B$7),Kalkulacka!$F$15,0)</f>
        <v>0</v>
      </c>
      <c r="C139">
        <f ca="1">IF(B139=0,0,IF(MOD(A139,12)=0,Kalkulacka!$F$17+Kalkulacka!$F$19+Kalkulacka!$F$20,Kalkulacka!$F$17))</f>
        <v>0</v>
      </c>
      <c r="D139" s="12">
        <f ca="1">-PV(Kalkulacka!$I$4/12,$A139,0,B139)</f>
        <v>0</v>
      </c>
    </row>
    <row r="140" spans="1:4" x14ac:dyDescent="0.25">
      <c r="A140">
        <f t="shared" si="2"/>
        <v>138</v>
      </c>
      <c r="B140" s="16">
        <f ca="1">IF(A140&lt;=12*(Kalkulacka!$B$7),Kalkulacka!$F$15,0)</f>
        <v>0</v>
      </c>
      <c r="C140">
        <f ca="1">IF(B140=0,0,IF(MOD(A140,12)=0,Kalkulacka!$F$17+Kalkulacka!$F$19+Kalkulacka!$F$20,Kalkulacka!$F$17))</f>
        <v>0</v>
      </c>
      <c r="D140" s="12">
        <f ca="1">-PV(Kalkulacka!$I$4/12,$A140,0,B140)</f>
        <v>0</v>
      </c>
    </row>
    <row r="141" spans="1:4" x14ac:dyDescent="0.25">
      <c r="A141">
        <f t="shared" si="2"/>
        <v>139</v>
      </c>
      <c r="B141" s="16">
        <f ca="1">IF(A141&lt;=12*(Kalkulacka!$B$7),Kalkulacka!$F$15,0)</f>
        <v>0</v>
      </c>
      <c r="C141">
        <f ca="1">IF(B141=0,0,IF(MOD(A141,12)=0,Kalkulacka!$F$17+Kalkulacka!$F$19+Kalkulacka!$F$20,Kalkulacka!$F$17))</f>
        <v>0</v>
      </c>
      <c r="D141" s="12">
        <f ca="1">-PV(Kalkulacka!$I$4/12,$A141,0,B141)</f>
        <v>0</v>
      </c>
    </row>
    <row r="142" spans="1:4" x14ac:dyDescent="0.25">
      <c r="A142">
        <f t="shared" si="2"/>
        <v>140</v>
      </c>
      <c r="B142" s="16">
        <f ca="1">IF(A142&lt;=12*(Kalkulacka!$B$7),Kalkulacka!$F$15,0)</f>
        <v>0</v>
      </c>
      <c r="C142">
        <f ca="1">IF(B142=0,0,IF(MOD(A142,12)=0,Kalkulacka!$F$17+Kalkulacka!$F$19+Kalkulacka!$F$20,Kalkulacka!$F$17))</f>
        <v>0</v>
      </c>
      <c r="D142" s="12">
        <f ca="1">-PV(Kalkulacka!$I$4/12,$A142,0,B142)</f>
        <v>0</v>
      </c>
    </row>
    <row r="143" spans="1:4" x14ac:dyDescent="0.25">
      <c r="A143">
        <f t="shared" si="2"/>
        <v>141</v>
      </c>
      <c r="B143" s="16">
        <f ca="1">IF(A143&lt;=12*(Kalkulacka!$B$7),Kalkulacka!$F$15,0)</f>
        <v>0</v>
      </c>
      <c r="C143">
        <f ca="1">IF(B143=0,0,IF(MOD(A143,12)=0,Kalkulacka!$F$17+Kalkulacka!$F$19+Kalkulacka!$F$20,Kalkulacka!$F$17))</f>
        <v>0</v>
      </c>
      <c r="D143" s="12">
        <f ca="1">-PV(Kalkulacka!$I$4/12,$A143,0,B143)</f>
        <v>0</v>
      </c>
    </row>
    <row r="144" spans="1:4" x14ac:dyDescent="0.25">
      <c r="A144">
        <f t="shared" si="2"/>
        <v>142</v>
      </c>
      <c r="B144" s="16">
        <f ca="1">IF(A144&lt;=12*(Kalkulacka!$B$7),Kalkulacka!$F$15,0)</f>
        <v>0</v>
      </c>
      <c r="C144">
        <f ca="1">IF(B144=0,0,IF(MOD(A144,12)=0,Kalkulacka!$F$17+Kalkulacka!$F$19+Kalkulacka!$F$20,Kalkulacka!$F$17))</f>
        <v>0</v>
      </c>
      <c r="D144" s="12">
        <f ca="1">-PV(Kalkulacka!$I$4/12,$A144,0,B144)</f>
        <v>0</v>
      </c>
    </row>
    <row r="145" spans="1:4" x14ac:dyDescent="0.25">
      <c r="A145">
        <f t="shared" si="2"/>
        <v>143</v>
      </c>
      <c r="B145" s="16">
        <f ca="1">IF(A145&lt;=12*(Kalkulacka!$B$7),Kalkulacka!$F$15,0)</f>
        <v>0</v>
      </c>
      <c r="C145">
        <f ca="1">IF(B145=0,0,IF(MOD(A145,12)=0,Kalkulacka!$F$17+Kalkulacka!$F$19+Kalkulacka!$F$20,Kalkulacka!$F$17))</f>
        <v>0</v>
      </c>
      <c r="D145" s="12">
        <f ca="1">-PV(Kalkulacka!$I$4/12,$A145,0,B145)</f>
        <v>0</v>
      </c>
    </row>
    <row r="146" spans="1:4" x14ac:dyDescent="0.25">
      <c r="A146">
        <f t="shared" si="2"/>
        <v>144</v>
      </c>
      <c r="B146" s="16">
        <f ca="1">IF(A146&lt;=12*(Kalkulacka!$B$7),Kalkulacka!$F$15,0)</f>
        <v>0</v>
      </c>
      <c r="C146">
        <f ca="1">IF(B146=0,0,IF(MOD(A146,12)=0,Kalkulacka!$F$17+Kalkulacka!$F$19+Kalkulacka!$F$20,Kalkulacka!$F$17))</f>
        <v>0</v>
      </c>
      <c r="D146" s="12">
        <f ca="1">-PV(Kalkulacka!$I$4/12,$A146,0,B146)</f>
        <v>0</v>
      </c>
    </row>
    <row r="147" spans="1:4" x14ac:dyDescent="0.25">
      <c r="A147">
        <f t="shared" si="2"/>
        <v>145</v>
      </c>
      <c r="B147" s="16">
        <f ca="1">IF(A147&lt;=12*(Kalkulacka!$B$7),Kalkulacka!$F$15,0)</f>
        <v>0</v>
      </c>
      <c r="C147">
        <f ca="1">IF(B147=0,0,IF(MOD(A147,12)=0,Kalkulacka!$F$17+Kalkulacka!$F$19+Kalkulacka!$F$20,Kalkulacka!$F$17))</f>
        <v>0</v>
      </c>
      <c r="D147" s="12">
        <f ca="1">-PV(Kalkulacka!$I$4/12,$A147,0,B147)</f>
        <v>0</v>
      </c>
    </row>
    <row r="148" spans="1:4" x14ac:dyDescent="0.25">
      <c r="A148">
        <f t="shared" si="2"/>
        <v>146</v>
      </c>
      <c r="B148" s="16">
        <f ca="1">IF(A148&lt;=12*(Kalkulacka!$B$7),Kalkulacka!$F$15,0)</f>
        <v>0</v>
      </c>
      <c r="C148">
        <f ca="1">IF(B148=0,0,IF(MOD(A148,12)=0,Kalkulacka!$F$17+Kalkulacka!$F$19+Kalkulacka!$F$20,Kalkulacka!$F$17))</f>
        <v>0</v>
      </c>
      <c r="D148" s="12">
        <f ca="1">-PV(Kalkulacka!$I$4/12,$A148,0,B148)</f>
        <v>0</v>
      </c>
    </row>
    <row r="149" spans="1:4" x14ac:dyDescent="0.25">
      <c r="A149">
        <f t="shared" si="2"/>
        <v>147</v>
      </c>
      <c r="B149" s="16">
        <f ca="1">IF(A149&lt;=12*(Kalkulacka!$B$7),Kalkulacka!$F$15,0)</f>
        <v>0</v>
      </c>
      <c r="C149">
        <f ca="1">IF(B149=0,0,IF(MOD(A149,12)=0,Kalkulacka!$F$17+Kalkulacka!$F$19+Kalkulacka!$F$20,Kalkulacka!$F$17))</f>
        <v>0</v>
      </c>
      <c r="D149" s="12">
        <f ca="1">-PV(Kalkulacka!$I$4/12,$A149,0,B149)</f>
        <v>0</v>
      </c>
    </row>
    <row r="150" spans="1:4" x14ac:dyDescent="0.25">
      <c r="A150">
        <f t="shared" si="2"/>
        <v>148</v>
      </c>
      <c r="B150" s="16">
        <f ca="1">IF(A150&lt;=12*(Kalkulacka!$B$7),Kalkulacka!$F$15,0)</f>
        <v>0</v>
      </c>
      <c r="C150">
        <f ca="1">IF(B150=0,0,IF(MOD(A150,12)=0,Kalkulacka!$F$17+Kalkulacka!$F$19+Kalkulacka!$F$20,Kalkulacka!$F$17))</f>
        <v>0</v>
      </c>
      <c r="D150" s="12">
        <f ca="1">-PV(Kalkulacka!$I$4/12,$A150,0,B150)</f>
        <v>0</v>
      </c>
    </row>
    <row r="151" spans="1:4" x14ac:dyDescent="0.25">
      <c r="A151">
        <f t="shared" si="2"/>
        <v>149</v>
      </c>
      <c r="B151" s="16">
        <f ca="1">IF(A151&lt;=12*(Kalkulacka!$B$7),Kalkulacka!$F$15,0)</f>
        <v>0</v>
      </c>
      <c r="C151">
        <f ca="1">IF(B151=0,0,IF(MOD(A151,12)=0,Kalkulacka!$F$17+Kalkulacka!$F$19+Kalkulacka!$F$20,Kalkulacka!$F$17))</f>
        <v>0</v>
      </c>
      <c r="D151" s="12">
        <f ca="1">-PV(Kalkulacka!$I$4/12,$A151,0,B151)</f>
        <v>0</v>
      </c>
    </row>
    <row r="152" spans="1:4" x14ac:dyDescent="0.25">
      <c r="A152">
        <f t="shared" si="2"/>
        <v>150</v>
      </c>
      <c r="B152" s="16">
        <f ca="1">IF(A152&lt;=12*(Kalkulacka!$B$7),Kalkulacka!$F$15,0)</f>
        <v>0</v>
      </c>
      <c r="C152">
        <f ca="1">IF(B152=0,0,IF(MOD(A152,12)=0,Kalkulacka!$F$17+Kalkulacka!$F$19+Kalkulacka!$F$20,Kalkulacka!$F$17))</f>
        <v>0</v>
      </c>
      <c r="D152" s="12">
        <f ca="1">-PV(Kalkulacka!$I$4/12,$A152,0,B152)</f>
        <v>0</v>
      </c>
    </row>
    <row r="153" spans="1:4" x14ac:dyDescent="0.25">
      <c r="A153">
        <f t="shared" si="2"/>
        <v>151</v>
      </c>
      <c r="B153" s="16">
        <f ca="1">IF(A153&lt;=12*(Kalkulacka!$B$7),Kalkulacka!$F$15,0)</f>
        <v>0</v>
      </c>
      <c r="C153">
        <f ca="1">IF(B153=0,0,IF(MOD(A153,12)=0,Kalkulacka!$F$17+Kalkulacka!$F$19+Kalkulacka!$F$20,Kalkulacka!$F$17))</f>
        <v>0</v>
      </c>
      <c r="D153" s="12">
        <f ca="1">-PV(Kalkulacka!$I$4/12,$A153,0,B153)</f>
        <v>0</v>
      </c>
    </row>
    <row r="154" spans="1:4" x14ac:dyDescent="0.25">
      <c r="A154">
        <f t="shared" si="2"/>
        <v>152</v>
      </c>
      <c r="B154" s="16">
        <f ca="1">IF(A154&lt;=12*(Kalkulacka!$B$7),Kalkulacka!$F$15,0)</f>
        <v>0</v>
      </c>
      <c r="C154">
        <f ca="1">IF(B154=0,0,IF(MOD(A154,12)=0,Kalkulacka!$F$17+Kalkulacka!$F$19+Kalkulacka!$F$20,Kalkulacka!$F$17))</f>
        <v>0</v>
      </c>
      <c r="D154" s="12">
        <f ca="1">-PV(Kalkulacka!$I$4/12,$A154,0,B154)</f>
        <v>0</v>
      </c>
    </row>
    <row r="155" spans="1:4" x14ac:dyDescent="0.25">
      <c r="A155">
        <f t="shared" si="2"/>
        <v>153</v>
      </c>
      <c r="B155" s="16">
        <f ca="1">IF(A155&lt;=12*(Kalkulacka!$B$7),Kalkulacka!$F$15,0)</f>
        <v>0</v>
      </c>
      <c r="C155">
        <f ca="1">IF(B155=0,0,IF(MOD(A155,12)=0,Kalkulacka!$F$17+Kalkulacka!$F$19+Kalkulacka!$F$20,Kalkulacka!$F$17))</f>
        <v>0</v>
      </c>
      <c r="D155" s="12">
        <f ca="1">-PV(Kalkulacka!$I$4/12,$A155,0,B155)</f>
        <v>0</v>
      </c>
    </row>
    <row r="156" spans="1:4" x14ac:dyDescent="0.25">
      <c r="A156">
        <f t="shared" si="2"/>
        <v>154</v>
      </c>
      <c r="B156" s="16">
        <f ca="1">IF(A156&lt;=12*(Kalkulacka!$B$7),Kalkulacka!$F$15,0)</f>
        <v>0</v>
      </c>
      <c r="C156">
        <f ca="1">IF(B156=0,0,IF(MOD(A156,12)=0,Kalkulacka!$F$17+Kalkulacka!$F$19+Kalkulacka!$F$20,Kalkulacka!$F$17))</f>
        <v>0</v>
      </c>
      <c r="D156" s="12">
        <f ca="1">-PV(Kalkulacka!$I$4/12,$A156,0,B156)</f>
        <v>0</v>
      </c>
    </row>
    <row r="157" spans="1:4" x14ac:dyDescent="0.25">
      <c r="A157">
        <f t="shared" si="2"/>
        <v>155</v>
      </c>
      <c r="B157" s="16">
        <f ca="1">IF(A157&lt;=12*(Kalkulacka!$B$7),Kalkulacka!$F$15,0)</f>
        <v>0</v>
      </c>
      <c r="C157">
        <f ca="1">IF(B157=0,0,IF(MOD(A157,12)=0,Kalkulacka!$F$17+Kalkulacka!$F$19+Kalkulacka!$F$20,Kalkulacka!$F$17))</f>
        <v>0</v>
      </c>
      <c r="D157" s="12">
        <f ca="1">-PV(Kalkulacka!$I$4/12,$A157,0,B157)</f>
        <v>0</v>
      </c>
    </row>
    <row r="158" spans="1:4" x14ac:dyDescent="0.25">
      <c r="A158">
        <f t="shared" si="2"/>
        <v>156</v>
      </c>
      <c r="B158" s="16">
        <f ca="1">IF(A158&lt;=12*(Kalkulacka!$B$7),Kalkulacka!$F$15,0)</f>
        <v>0</v>
      </c>
      <c r="C158">
        <f ca="1">IF(B158=0,0,IF(MOD(A158,12)=0,Kalkulacka!$F$17+Kalkulacka!$F$19+Kalkulacka!$F$20,Kalkulacka!$F$17))</f>
        <v>0</v>
      </c>
      <c r="D158" s="12">
        <f ca="1">-PV(Kalkulacka!$I$4/12,$A158,0,B158)</f>
        <v>0</v>
      </c>
    </row>
    <row r="159" spans="1:4" x14ac:dyDescent="0.25">
      <c r="A159">
        <f t="shared" si="2"/>
        <v>157</v>
      </c>
      <c r="B159" s="16">
        <f ca="1">IF(A159&lt;=12*(Kalkulacka!$B$7),Kalkulacka!$F$15,0)</f>
        <v>0</v>
      </c>
      <c r="C159">
        <f ca="1">IF(B159=0,0,IF(MOD(A159,12)=0,Kalkulacka!$F$17+Kalkulacka!$F$19+Kalkulacka!$F$20,Kalkulacka!$F$17))</f>
        <v>0</v>
      </c>
      <c r="D159" s="12">
        <f ca="1">-PV(Kalkulacka!$I$4/12,$A159,0,B159)</f>
        <v>0</v>
      </c>
    </row>
    <row r="160" spans="1:4" x14ac:dyDescent="0.25">
      <c r="A160">
        <f t="shared" si="2"/>
        <v>158</v>
      </c>
      <c r="B160" s="16">
        <f ca="1">IF(A160&lt;=12*(Kalkulacka!$B$7),Kalkulacka!$F$15,0)</f>
        <v>0</v>
      </c>
      <c r="C160">
        <f ca="1">IF(B160=0,0,IF(MOD(A160,12)=0,Kalkulacka!$F$17+Kalkulacka!$F$19+Kalkulacka!$F$20,Kalkulacka!$F$17))</f>
        <v>0</v>
      </c>
      <c r="D160" s="12">
        <f ca="1">-PV(Kalkulacka!$I$4/12,$A160,0,B160)</f>
        <v>0</v>
      </c>
    </row>
    <row r="161" spans="1:4" x14ac:dyDescent="0.25">
      <c r="A161">
        <f t="shared" si="2"/>
        <v>159</v>
      </c>
      <c r="B161" s="16">
        <f ca="1">IF(A161&lt;=12*(Kalkulacka!$B$7),Kalkulacka!$F$15,0)</f>
        <v>0</v>
      </c>
      <c r="C161">
        <f ca="1">IF(B161=0,0,IF(MOD(A161,12)=0,Kalkulacka!$F$17+Kalkulacka!$F$19+Kalkulacka!$F$20,Kalkulacka!$F$17))</f>
        <v>0</v>
      </c>
      <c r="D161" s="12">
        <f ca="1">-PV(Kalkulacka!$I$4/12,$A161,0,B161)</f>
        <v>0</v>
      </c>
    </row>
    <row r="162" spans="1:4" x14ac:dyDescent="0.25">
      <c r="A162">
        <f t="shared" si="2"/>
        <v>160</v>
      </c>
      <c r="B162" s="16">
        <f ca="1">IF(A162&lt;=12*(Kalkulacka!$B$7),Kalkulacka!$F$15,0)</f>
        <v>0</v>
      </c>
      <c r="C162">
        <f ca="1">IF(B162=0,0,IF(MOD(A162,12)=0,Kalkulacka!$F$17+Kalkulacka!$F$19+Kalkulacka!$F$20,Kalkulacka!$F$17))</f>
        <v>0</v>
      </c>
      <c r="D162" s="12">
        <f ca="1">-PV(Kalkulacka!$I$4/12,$A162,0,B162)</f>
        <v>0</v>
      </c>
    </row>
    <row r="163" spans="1:4" x14ac:dyDescent="0.25">
      <c r="A163">
        <f t="shared" si="2"/>
        <v>161</v>
      </c>
      <c r="B163" s="16">
        <f ca="1">IF(A163&lt;=12*(Kalkulacka!$B$7),Kalkulacka!$F$15,0)</f>
        <v>0</v>
      </c>
      <c r="C163">
        <f ca="1">IF(B163=0,0,IF(MOD(A163,12)=0,Kalkulacka!$F$17+Kalkulacka!$F$19+Kalkulacka!$F$20,Kalkulacka!$F$17))</f>
        <v>0</v>
      </c>
      <c r="D163" s="12">
        <f ca="1">-PV(Kalkulacka!$I$4/12,$A163,0,B163)</f>
        <v>0</v>
      </c>
    </row>
    <row r="164" spans="1:4" x14ac:dyDescent="0.25">
      <c r="A164">
        <f t="shared" si="2"/>
        <v>162</v>
      </c>
      <c r="B164" s="16">
        <f ca="1">IF(A164&lt;=12*(Kalkulacka!$B$7),Kalkulacka!$F$15,0)</f>
        <v>0</v>
      </c>
      <c r="C164">
        <f ca="1">IF(B164=0,0,IF(MOD(A164,12)=0,Kalkulacka!$F$17+Kalkulacka!$F$19+Kalkulacka!$F$20,Kalkulacka!$F$17))</f>
        <v>0</v>
      </c>
      <c r="D164" s="12">
        <f ca="1">-PV(Kalkulacka!$I$4/12,$A164,0,B164)</f>
        <v>0</v>
      </c>
    </row>
    <row r="165" spans="1:4" x14ac:dyDescent="0.25">
      <c r="A165">
        <f t="shared" si="2"/>
        <v>163</v>
      </c>
      <c r="B165" s="16">
        <f ca="1">IF(A165&lt;=12*(Kalkulacka!$B$7),Kalkulacka!$F$15,0)</f>
        <v>0</v>
      </c>
      <c r="C165">
        <f ca="1">IF(B165=0,0,IF(MOD(A165,12)=0,Kalkulacka!$F$17+Kalkulacka!$F$19+Kalkulacka!$F$20,Kalkulacka!$F$17))</f>
        <v>0</v>
      </c>
      <c r="D165" s="12">
        <f ca="1">-PV(Kalkulacka!$I$4/12,$A165,0,B165)</f>
        <v>0</v>
      </c>
    </row>
    <row r="166" spans="1:4" x14ac:dyDescent="0.25">
      <c r="A166">
        <f t="shared" si="2"/>
        <v>164</v>
      </c>
      <c r="B166" s="16">
        <f ca="1">IF(A166&lt;=12*(Kalkulacka!$B$7),Kalkulacka!$F$15,0)</f>
        <v>0</v>
      </c>
      <c r="C166">
        <f ca="1">IF(B166=0,0,IF(MOD(A166,12)=0,Kalkulacka!$F$17+Kalkulacka!$F$19+Kalkulacka!$F$20,Kalkulacka!$F$17))</f>
        <v>0</v>
      </c>
      <c r="D166" s="12">
        <f ca="1">-PV(Kalkulacka!$I$4/12,$A166,0,B166)</f>
        <v>0</v>
      </c>
    </row>
    <row r="167" spans="1:4" x14ac:dyDescent="0.25">
      <c r="A167">
        <f t="shared" si="2"/>
        <v>165</v>
      </c>
      <c r="B167" s="16">
        <f ca="1">IF(A167&lt;=12*(Kalkulacka!$B$7),Kalkulacka!$F$15,0)</f>
        <v>0</v>
      </c>
      <c r="C167">
        <f ca="1">IF(B167=0,0,IF(MOD(A167,12)=0,Kalkulacka!$F$17+Kalkulacka!$F$19+Kalkulacka!$F$20,Kalkulacka!$F$17))</f>
        <v>0</v>
      </c>
      <c r="D167" s="12">
        <f ca="1">-PV(Kalkulacka!$I$4/12,$A167,0,B167)</f>
        <v>0</v>
      </c>
    </row>
    <row r="168" spans="1:4" x14ac:dyDescent="0.25">
      <c r="A168">
        <f t="shared" si="2"/>
        <v>166</v>
      </c>
      <c r="B168" s="16">
        <f ca="1">IF(A168&lt;=12*(Kalkulacka!$B$7),Kalkulacka!$F$15,0)</f>
        <v>0</v>
      </c>
      <c r="C168">
        <f ca="1">IF(B168=0,0,IF(MOD(A168,12)=0,Kalkulacka!$F$17+Kalkulacka!$F$19+Kalkulacka!$F$20,Kalkulacka!$F$17))</f>
        <v>0</v>
      </c>
      <c r="D168" s="12">
        <f ca="1">-PV(Kalkulacka!$I$4/12,$A168,0,B168)</f>
        <v>0</v>
      </c>
    </row>
    <row r="169" spans="1:4" x14ac:dyDescent="0.25">
      <c r="A169">
        <f t="shared" si="2"/>
        <v>167</v>
      </c>
      <c r="B169" s="16">
        <f ca="1">IF(A169&lt;=12*(Kalkulacka!$B$7),Kalkulacka!$F$15,0)</f>
        <v>0</v>
      </c>
      <c r="C169">
        <f ca="1">IF(B169=0,0,IF(MOD(A169,12)=0,Kalkulacka!$F$17+Kalkulacka!$F$19+Kalkulacka!$F$20,Kalkulacka!$F$17))</f>
        <v>0</v>
      </c>
      <c r="D169" s="12">
        <f ca="1">-PV(Kalkulacka!$I$4/12,$A169,0,B169)</f>
        <v>0</v>
      </c>
    </row>
    <row r="170" spans="1:4" x14ac:dyDescent="0.25">
      <c r="A170">
        <f t="shared" si="2"/>
        <v>168</v>
      </c>
      <c r="B170" s="16">
        <f ca="1">IF(A170&lt;=12*(Kalkulacka!$B$7),Kalkulacka!$F$15,0)</f>
        <v>0</v>
      </c>
      <c r="C170">
        <f ca="1">IF(B170=0,0,IF(MOD(A170,12)=0,Kalkulacka!$F$17+Kalkulacka!$F$19+Kalkulacka!$F$20,Kalkulacka!$F$17))</f>
        <v>0</v>
      </c>
      <c r="D170" s="12">
        <f ca="1">-PV(Kalkulacka!$I$4/12,$A170,0,B170)</f>
        <v>0</v>
      </c>
    </row>
    <row r="171" spans="1:4" x14ac:dyDescent="0.25">
      <c r="A171">
        <f t="shared" si="2"/>
        <v>169</v>
      </c>
      <c r="B171" s="16">
        <f ca="1">IF(A171&lt;=12*(Kalkulacka!$B$7),Kalkulacka!$F$15,0)</f>
        <v>0</v>
      </c>
      <c r="C171">
        <f ca="1">IF(B171=0,0,IF(MOD(A171,12)=0,Kalkulacka!$F$17+Kalkulacka!$F$19+Kalkulacka!$F$20,Kalkulacka!$F$17))</f>
        <v>0</v>
      </c>
      <c r="D171" s="12">
        <f ca="1">-PV(Kalkulacka!$I$4/12,$A171,0,B171)</f>
        <v>0</v>
      </c>
    </row>
    <row r="172" spans="1:4" x14ac:dyDescent="0.25">
      <c r="A172">
        <f t="shared" si="2"/>
        <v>170</v>
      </c>
      <c r="B172" s="16">
        <f ca="1">IF(A172&lt;=12*(Kalkulacka!$B$7),Kalkulacka!$F$15,0)</f>
        <v>0</v>
      </c>
      <c r="C172">
        <f ca="1">IF(B172=0,0,IF(MOD(A172,12)=0,Kalkulacka!$F$17+Kalkulacka!$F$19+Kalkulacka!$F$20,Kalkulacka!$F$17))</f>
        <v>0</v>
      </c>
      <c r="D172" s="12">
        <f ca="1">-PV(Kalkulacka!$I$4/12,$A172,0,B172)</f>
        <v>0</v>
      </c>
    </row>
    <row r="173" spans="1:4" x14ac:dyDescent="0.25">
      <c r="A173">
        <f t="shared" si="2"/>
        <v>171</v>
      </c>
      <c r="B173" s="16">
        <f ca="1">IF(A173&lt;=12*(Kalkulacka!$B$7),Kalkulacka!$F$15,0)</f>
        <v>0</v>
      </c>
      <c r="C173">
        <f ca="1">IF(B173=0,0,IF(MOD(A173,12)=0,Kalkulacka!$F$17+Kalkulacka!$F$19+Kalkulacka!$F$20,Kalkulacka!$F$17))</f>
        <v>0</v>
      </c>
      <c r="D173" s="12">
        <f ca="1">-PV(Kalkulacka!$I$4/12,$A173,0,B173)</f>
        <v>0</v>
      </c>
    </row>
    <row r="174" spans="1:4" x14ac:dyDescent="0.25">
      <c r="A174">
        <f t="shared" si="2"/>
        <v>172</v>
      </c>
      <c r="B174" s="16">
        <f ca="1">IF(A174&lt;=12*(Kalkulacka!$B$7),Kalkulacka!$F$15,0)</f>
        <v>0</v>
      </c>
      <c r="C174">
        <f ca="1">IF(B174=0,0,IF(MOD(A174,12)=0,Kalkulacka!$F$17+Kalkulacka!$F$19+Kalkulacka!$F$20,Kalkulacka!$F$17))</f>
        <v>0</v>
      </c>
      <c r="D174" s="12">
        <f ca="1">-PV(Kalkulacka!$I$4/12,$A174,0,B174)</f>
        <v>0</v>
      </c>
    </row>
    <row r="175" spans="1:4" x14ac:dyDescent="0.25">
      <c r="A175">
        <f t="shared" si="2"/>
        <v>173</v>
      </c>
      <c r="B175" s="16">
        <f ca="1">IF(A175&lt;=12*(Kalkulacka!$B$7),Kalkulacka!$F$15,0)</f>
        <v>0</v>
      </c>
      <c r="C175">
        <f ca="1">IF(B175=0,0,IF(MOD(A175,12)=0,Kalkulacka!$F$17+Kalkulacka!$F$19+Kalkulacka!$F$20,Kalkulacka!$F$17))</f>
        <v>0</v>
      </c>
      <c r="D175" s="12">
        <f ca="1">-PV(Kalkulacka!$I$4/12,$A175,0,B175)</f>
        <v>0</v>
      </c>
    </row>
    <row r="176" spans="1:4" x14ac:dyDescent="0.25">
      <c r="A176">
        <f t="shared" si="2"/>
        <v>174</v>
      </c>
      <c r="B176" s="16">
        <f ca="1">IF(A176&lt;=12*(Kalkulacka!$B$7),Kalkulacka!$F$15,0)</f>
        <v>0</v>
      </c>
      <c r="C176">
        <f ca="1">IF(B176=0,0,IF(MOD(A176,12)=0,Kalkulacka!$F$17+Kalkulacka!$F$19+Kalkulacka!$F$20,Kalkulacka!$F$17))</f>
        <v>0</v>
      </c>
      <c r="D176" s="12">
        <f ca="1">-PV(Kalkulacka!$I$4/12,$A176,0,B176)</f>
        <v>0</v>
      </c>
    </row>
    <row r="177" spans="1:4" x14ac:dyDescent="0.25">
      <c r="A177">
        <f t="shared" si="2"/>
        <v>175</v>
      </c>
      <c r="B177" s="16">
        <f ca="1">IF(A177&lt;=12*(Kalkulacka!$B$7),Kalkulacka!$F$15,0)</f>
        <v>0</v>
      </c>
      <c r="C177">
        <f ca="1">IF(B177=0,0,IF(MOD(A177,12)=0,Kalkulacka!$F$17+Kalkulacka!$F$19+Kalkulacka!$F$20,Kalkulacka!$F$17))</f>
        <v>0</v>
      </c>
      <c r="D177" s="12">
        <f ca="1">-PV(Kalkulacka!$I$4/12,$A177,0,B177)</f>
        <v>0</v>
      </c>
    </row>
    <row r="178" spans="1:4" x14ac:dyDescent="0.25">
      <c r="A178">
        <f t="shared" si="2"/>
        <v>176</v>
      </c>
      <c r="B178" s="16">
        <f ca="1">IF(A178&lt;=12*(Kalkulacka!$B$7),Kalkulacka!$F$15,0)</f>
        <v>0</v>
      </c>
      <c r="C178">
        <f ca="1">IF(B178=0,0,IF(MOD(A178,12)=0,Kalkulacka!$F$17+Kalkulacka!$F$19+Kalkulacka!$F$20,Kalkulacka!$F$17))</f>
        <v>0</v>
      </c>
      <c r="D178" s="12">
        <f ca="1">-PV(Kalkulacka!$I$4/12,$A178,0,B178)</f>
        <v>0</v>
      </c>
    </row>
    <row r="179" spans="1:4" x14ac:dyDescent="0.25">
      <c r="A179">
        <f t="shared" si="2"/>
        <v>177</v>
      </c>
      <c r="B179" s="16">
        <f ca="1">IF(A179&lt;=12*(Kalkulacka!$B$7),Kalkulacka!$F$15,0)</f>
        <v>0</v>
      </c>
      <c r="C179">
        <f ca="1">IF(B179=0,0,IF(MOD(A179,12)=0,Kalkulacka!$F$17+Kalkulacka!$F$19+Kalkulacka!$F$20,Kalkulacka!$F$17))</f>
        <v>0</v>
      </c>
      <c r="D179" s="12">
        <f ca="1">-PV(Kalkulacka!$I$4/12,$A179,0,B179)</f>
        <v>0</v>
      </c>
    </row>
    <row r="180" spans="1:4" x14ac:dyDescent="0.25">
      <c r="A180">
        <f t="shared" si="2"/>
        <v>178</v>
      </c>
      <c r="B180" s="16">
        <f ca="1">IF(A180&lt;=12*(Kalkulacka!$B$7),Kalkulacka!$F$15,0)</f>
        <v>0</v>
      </c>
      <c r="C180">
        <f ca="1">IF(B180=0,0,IF(MOD(A180,12)=0,Kalkulacka!$F$17+Kalkulacka!$F$19+Kalkulacka!$F$20,Kalkulacka!$F$17))</f>
        <v>0</v>
      </c>
      <c r="D180" s="12">
        <f ca="1">-PV(Kalkulacka!$I$4/12,$A180,0,B180)</f>
        <v>0</v>
      </c>
    </row>
    <row r="181" spans="1:4" x14ac:dyDescent="0.25">
      <c r="A181">
        <f t="shared" si="2"/>
        <v>179</v>
      </c>
      <c r="B181" s="16">
        <f ca="1">IF(A181&lt;=12*(Kalkulacka!$B$7),Kalkulacka!$F$15,0)</f>
        <v>0</v>
      </c>
      <c r="C181">
        <f ca="1">IF(B181=0,0,IF(MOD(A181,12)=0,Kalkulacka!$F$17+Kalkulacka!$F$19+Kalkulacka!$F$20,Kalkulacka!$F$17))</f>
        <v>0</v>
      </c>
      <c r="D181" s="12">
        <f ca="1">-PV(Kalkulacka!$I$4/12,$A181,0,B181)</f>
        <v>0</v>
      </c>
    </row>
    <row r="182" spans="1:4" x14ac:dyDescent="0.25">
      <c r="A182">
        <f t="shared" si="2"/>
        <v>180</v>
      </c>
      <c r="B182" s="16">
        <f ca="1">IF(A182&lt;=12*(Kalkulacka!$B$7),Kalkulacka!$F$15,0)</f>
        <v>0</v>
      </c>
      <c r="C182">
        <f ca="1">IF(B182=0,0,IF(MOD(A182,12)=0,Kalkulacka!$F$17+Kalkulacka!$F$19+Kalkulacka!$F$20,Kalkulacka!$F$17))</f>
        <v>0</v>
      </c>
      <c r="D182" s="12">
        <f ca="1">-PV(Kalkulacka!$I$4/12,$A182,0,B182)</f>
        <v>0</v>
      </c>
    </row>
    <row r="183" spans="1:4" x14ac:dyDescent="0.25">
      <c r="A183">
        <f t="shared" si="2"/>
        <v>181</v>
      </c>
      <c r="B183" s="16">
        <f ca="1">IF(A183&lt;=12*(Kalkulacka!$B$7),Kalkulacka!$F$15,0)</f>
        <v>0</v>
      </c>
      <c r="C183">
        <f ca="1">IF(B183=0,0,IF(MOD(A183,12)=0,Kalkulacka!$F$17+Kalkulacka!$F$19+Kalkulacka!$F$20,Kalkulacka!$F$17))</f>
        <v>0</v>
      </c>
      <c r="D183" s="12">
        <f ca="1">-PV(Kalkulacka!$I$4/12,$A183,0,B183)</f>
        <v>0</v>
      </c>
    </row>
    <row r="184" spans="1:4" x14ac:dyDescent="0.25">
      <c r="A184">
        <f t="shared" si="2"/>
        <v>182</v>
      </c>
      <c r="B184" s="16">
        <f ca="1">IF(A184&lt;=12*(Kalkulacka!$B$7),Kalkulacka!$F$15,0)</f>
        <v>0</v>
      </c>
      <c r="C184">
        <f ca="1">IF(B184=0,0,IF(MOD(A184,12)=0,Kalkulacka!$F$17+Kalkulacka!$F$19+Kalkulacka!$F$20,Kalkulacka!$F$17))</f>
        <v>0</v>
      </c>
      <c r="D184" s="12">
        <f ca="1">-PV(Kalkulacka!$I$4/12,$A184,0,B184)</f>
        <v>0</v>
      </c>
    </row>
    <row r="185" spans="1:4" x14ac:dyDescent="0.25">
      <c r="A185">
        <f t="shared" si="2"/>
        <v>183</v>
      </c>
      <c r="B185" s="16">
        <f ca="1">IF(A185&lt;=12*(Kalkulacka!$B$7),Kalkulacka!$F$15,0)</f>
        <v>0</v>
      </c>
      <c r="C185">
        <f ca="1">IF(B185=0,0,IF(MOD(A185,12)=0,Kalkulacka!$F$17+Kalkulacka!$F$19+Kalkulacka!$F$20,Kalkulacka!$F$17))</f>
        <v>0</v>
      </c>
      <c r="D185" s="12">
        <f ca="1">-PV(Kalkulacka!$I$4/12,$A185,0,B185)</f>
        <v>0</v>
      </c>
    </row>
    <row r="186" spans="1:4" x14ac:dyDescent="0.25">
      <c r="A186">
        <f t="shared" si="2"/>
        <v>184</v>
      </c>
      <c r="B186" s="16">
        <f ca="1">IF(A186&lt;=12*(Kalkulacka!$B$7),Kalkulacka!$F$15,0)</f>
        <v>0</v>
      </c>
      <c r="C186">
        <f ca="1">IF(B186=0,0,IF(MOD(A186,12)=0,Kalkulacka!$F$17+Kalkulacka!$F$19+Kalkulacka!$F$20,Kalkulacka!$F$17))</f>
        <v>0</v>
      </c>
      <c r="D186" s="12">
        <f ca="1">-PV(Kalkulacka!$I$4/12,$A186,0,B186)</f>
        <v>0</v>
      </c>
    </row>
    <row r="187" spans="1:4" x14ac:dyDescent="0.25">
      <c r="A187">
        <f t="shared" si="2"/>
        <v>185</v>
      </c>
      <c r="B187" s="16">
        <f ca="1">IF(A187&lt;=12*(Kalkulacka!$B$7),Kalkulacka!$F$15,0)</f>
        <v>0</v>
      </c>
      <c r="C187">
        <f ca="1">IF(B187=0,0,IF(MOD(A187,12)=0,Kalkulacka!$F$17+Kalkulacka!$F$19+Kalkulacka!$F$20,Kalkulacka!$F$17))</f>
        <v>0</v>
      </c>
      <c r="D187" s="12">
        <f ca="1">-PV(Kalkulacka!$I$4/12,$A187,0,B187)</f>
        <v>0</v>
      </c>
    </row>
    <row r="188" spans="1:4" x14ac:dyDescent="0.25">
      <c r="A188">
        <f t="shared" si="2"/>
        <v>186</v>
      </c>
      <c r="B188" s="16">
        <f ca="1">IF(A188&lt;=12*(Kalkulacka!$B$7),Kalkulacka!$F$15,0)</f>
        <v>0</v>
      </c>
      <c r="C188">
        <f ca="1">IF(B188=0,0,IF(MOD(A188,12)=0,Kalkulacka!$F$17+Kalkulacka!$F$19+Kalkulacka!$F$20,Kalkulacka!$F$17))</f>
        <v>0</v>
      </c>
      <c r="D188" s="12">
        <f ca="1">-PV(Kalkulacka!$I$4/12,$A188,0,B188)</f>
        <v>0</v>
      </c>
    </row>
    <row r="189" spans="1:4" x14ac:dyDescent="0.25">
      <c r="A189">
        <f t="shared" si="2"/>
        <v>187</v>
      </c>
      <c r="B189" s="16">
        <f ca="1">IF(A189&lt;=12*(Kalkulacka!$B$7),Kalkulacka!$F$15,0)</f>
        <v>0</v>
      </c>
      <c r="C189">
        <f ca="1">IF(B189=0,0,IF(MOD(A189,12)=0,Kalkulacka!$F$17+Kalkulacka!$F$19+Kalkulacka!$F$20,Kalkulacka!$F$17))</f>
        <v>0</v>
      </c>
      <c r="D189" s="12">
        <f ca="1">-PV(Kalkulacka!$I$4/12,$A189,0,B189)</f>
        <v>0</v>
      </c>
    </row>
    <row r="190" spans="1:4" x14ac:dyDescent="0.25">
      <c r="A190">
        <f t="shared" si="2"/>
        <v>188</v>
      </c>
      <c r="B190" s="16">
        <f ca="1">IF(A190&lt;=12*(Kalkulacka!$B$7),Kalkulacka!$F$15,0)</f>
        <v>0</v>
      </c>
      <c r="C190">
        <f ca="1">IF(B190=0,0,IF(MOD(A190,12)=0,Kalkulacka!$F$17+Kalkulacka!$F$19+Kalkulacka!$F$20,Kalkulacka!$F$17))</f>
        <v>0</v>
      </c>
      <c r="D190" s="12">
        <f ca="1">-PV(Kalkulacka!$I$4/12,$A190,0,B190)</f>
        <v>0</v>
      </c>
    </row>
    <row r="191" spans="1:4" x14ac:dyDescent="0.25">
      <c r="A191">
        <f t="shared" si="2"/>
        <v>189</v>
      </c>
      <c r="B191" s="16">
        <f ca="1">IF(A191&lt;=12*(Kalkulacka!$B$7),Kalkulacka!$F$15,0)</f>
        <v>0</v>
      </c>
      <c r="C191">
        <f ca="1">IF(B191=0,0,IF(MOD(A191,12)=0,Kalkulacka!$F$17+Kalkulacka!$F$19+Kalkulacka!$F$20,Kalkulacka!$F$17))</f>
        <v>0</v>
      </c>
      <c r="D191" s="12">
        <f ca="1">-PV(Kalkulacka!$I$4/12,$A191,0,B191)</f>
        <v>0</v>
      </c>
    </row>
    <row r="192" spans="1:4" x14ac:dyDescent="0.25">
      <c r="A192">
        <f t="shared" si="2"/>
        <v>190</v>
      </c>
      <c r="B192" s="16">
        <f ca="1">IF(A192&lt;=12*(Kalkulacka!$B$7),Kalkulacka!$F$15,0)</f>
        <v>0</v>
      </c>
      <c r="C192">
        <f ca="1">IF(B192=0,0,IF(MOD(A192,12)=0,Kalkulacka!$F$17+Kalkulacka!$F$19+Kalkulacka!$F$20,Kalkulacka!$F$17))</f>
        <v>0</v>
      </c>
      <c r="D192" s="12">
        <f ca="1">-PV(Kalkulacka!$I$4/12,$A192,0,B192)</f>
        <v>0</v>
      </c>
    </row>
    <row r="193" spans="1:4" x14ac:dyDescent="0.25">
      <c r="A193">
        <f t="shared" si="2"/>
        <v>191</v>
      </c>
      <c r="B193" s="16">
        <f ca="1">IF(A193&lt;=12*(Kalkulacka!$B$7),Kalkulacka!$F$15,0)</f>
        <v>0</v>
      </c>
      <c r="C193">
        <f ca="1">IF(B193=0,0,IF(MOD(A193,12)=0,Kalkulacka!$F$17+Kalkulacka!$F$19+Kalkulacka!$F$20,Kalkulacka!$F$17))</f>
        <v>0</v>
      </c>
      <c r="D193" s="12">
        <f ca="1">-PV(Kalkulacka!$I$4/12,$A193,0,B193)</f>
        <v>0</v>
      </c>
    </row>
    <row r="194" spans="1:4" x14ac:dyDescent="0.25">
      <c r="A194">
        <f t="shared" si="2"/>
        <v>192</v>
      </c>
      <c r="B194" s="16">
        <f ca="1">IF(A194&lt;=12*(Kalkulacka!$B$7),Kalkulacka!$F$15,0)</f>
        <v>0</v>
      </c>
      <c r="C194">
        <f ca="1">IF(B194=0,0,IF(MOD(A194,12)=0,Kalkulacka!$F$17+Kalkulacka!$F$19+Kalkulacka!$F$20,Kalkulacka!$F$17))</f>
        <v>0</v>
      </c>
      <c r="D194" s="12">
        <f ca="1">-PV(Kalkulacka!$I$4/12,$A194,0,B194)</f>
        <v>0</v>
      </c>
    </row>
    <row r="195" spans="1:4" x14ac:dyDescent="0.25">
      <c r="A195">
        <f t="shared" si="2"/>
        <v>193</v>
      </c>
      <c r="B195" s="16">
        <f ca="1">IF(A195&lt;=12*(Kalkulacka!$B$7),Kalkulacka!$F$15,0)</f>
        <v>0</v>
      </c>
      <c r="C195">
        <f ca="1">IF(B195=0,0,IF(MOD(A195,12)=0,Kalkulacka!$F$17+Kalkulacka!$F$19+Kalkulacka!$F$20,Kalkulacka!$F$17))</f>
        <v>0</v>
      </c>
      <c r="D195" s="12">
        <f ca="1">-PV(Kalkulacka!$I$4/12,$A195,0,B195)</f>
        <v>0</v>
      </c>
    </row>
    <row r="196" spans="1:4" x14ac:dyDescent="0.25">
      <c r="A196">
        <f t="shared" ref="A196:A242" si="3">A195+1</f>
        <v>194</v>
      </c>
      <c r="B196" s="16">
        <f ca="1">IF(A196&lt;=12*(Kalkulacka!$B$7),Kalkulacka!$F$15,0)</f>
        <v>0</v>
      </c>
      <c r="C196">
        <f ca="1">IF(B196=0,0,IF(MOD(A196,12)=0,Kalkulacka!$F$17+Kalkulacka!$F$19+Kalkulacka!$F$20,Kalkulacka!$F$17))</f>
        <v>0</v>
      </c>
      <c r="D196" s="12">
        <f ca="1">-PV(Kalkulacka!$I$4/12,$A196,0,B196)</f>
        <v>0</v>
      </c>
    </row>
    <row r="197" spans="1:4" x14ac:dyDescent="0.25">
      <c r="A197">
        <f t="shared" si="3"/>
        <v>195</v>
      </c>
      <c r="B197" s="16">
        <f ca="1">IF(A197&lt;=12*(Kalkulacka!$B$7),Kalkulacka!$F$15,0)</f>
        <v>0</v>
      </c>
      <c r="C197">
        <f ca="1">IF(B197=0,0,IF(MOD(A197,12)=0,Kalkulacka!$F$17+Kalkulacka!$F$19+Kalkulacka!$F$20,Kalkulacka!$F$17))</f>
        <v>0</v>
      </c>
      <c r="D197" s="12">
        <f ca="1">-PV(Kalkulacka!$I$4/12,$A197,0,B197)</f>
        <v>0</v>
      </c>
    </row>
    <row r="198" spans="1:4" x14ac:dyDescent="0.25">
      <c r="A198">
        <f t="shared" si="3"/>
        <v>196</v>
      </c>
      <c r="B198" s="16">
        <f ca="1">IF(A198&lt;=12*(Kalkulacka!$B$7),Kalkulacka!$F$15,0)</f>
        <v>0</v>
      </c>
      <c r="C198">
        <f ca="1">IF(B198=0,0,IF(MOD(A198,12)=0,Kalkulacka!$F$17+Kalkulacka!$F$19+Kalkulacka!$F$20,Kalkulacka!$F$17))</f>
        <v>0</v>
      </c>
      <c r="D198" s="12">
        <f ca="1">-PV(Kalkulacka!$I$4/12,$A198,0,B198)</f>
        <v>0</v>
      </c>
    </row>
    <row r="199" spans="1:4" x14ac:dyDescent="0.25">
      <c r="A199">
        <f t="shared" si="3"/>
        <v>197</v>
      </c>
      <c r="B199" s="16">
        <f ca="1">IF(A199&lt;=12*(Kalkulacka!$B$7),Kalkulacka!$F$15,0)</f>
        <v>0</v>
      </c>
      <c r="C199">
        <f ca="1">IF(B199=0,0,IF(MOD(A199,12)=0,Kalkulacka!$F$17+Kalkulacka!$F$19+Kalkulacka!$F$20,Kalkulacka!$F$17))</f>
        <v>0</v>
      </c>
      <c r="D199" s="12">
        <f ca="1">-PV(Kalkulacka!$I$4/12,$A199,0,B199)</f>
        <v>0</v>
      </c>
    </row>
    <row r="200" spans="1:4" x14ac:dyDescent="0.25">
      <c r="A200">
        <f t="shared" si="3"/>
        <v>198</v>
      </c>
      <c r="B200" s="16">
        <f ca="1">IF(A200&lt;=12*(Kalkulacka!$B$7),Kalkulacka!$F$15,0)</f>
        <v>0</v>
      </c>
      <c r="C200">
        <f ca="1">IF(B200=0,0,IF(MOD(A200,12)=0,Kalkulacka!$F$17+Kalkulacka!$F$19+Kalkulacka!$F$20,Kalkulacka!$F$17))</f>
        <v>0</v>
      </c>
      <c r="D200" s="12">
        <f ca="1">-PV(Kalkulacka!$I$4/12,$A200,0,B200)</f>
        <v>0</v>
      </c>
    </row>
    <row r="201" spans="1:4" x14ac:dyDescent="0.25">
      <c r="A201">
        <f t="shared" si="3"/>
        <v>199</v>
      </c>
      <c r="B201" s="16">
        <f ca="1">IF(A201&lt;=12*(Kalkulacka!$B$7),Kalkulacka!$F$15,0)</f>
        <v>0</v>
      </c>
      <c r="C201">
        <f ca="1">IF(B201=0,0,IF(MOD(A201,12)=0,Kalkulacka!$F$17+Kalkulacka!$F$19+Kalkulacka!$F$20,Kalkulacka!$F$17))</f>
        <v>0</v>
      </c>
      <c r="D201" s="12">
        <f ca="1">-PV(Kalkulacka!$I$4/12,$A201,0,B201)</f>
        <v>0</v>
      </c>
    </row>
    <row r="202" spans="1:4" x14ac:dyDescent="0.25">
      <c r="A202">
        <f t="shared" si="3"/>
        <v>200</v>
      </c>
      <c r="B202" s="16">
        <f ca="1">IF(A202&lt;=12*(Kalkulacka!$B$7),Kalkulacka!$F$15,0)</f>
        <v>0</v>
      </c>
      <c r="C202">
        <f ca="1">IF(B202=0,0,IF(MOD(A202,12)=0,Kalkulacka!$F$17+Kalkulacka!$F$19+Kalkulacka!$F$20,Kalkulacka!$F$17))</f>
        <v>0</v>
      </c>
      <c r="D202" s="12">
        <f ca="1">-PV(Kalkulacka!$I$4/12,$A202,0,B202)</f>
        <v>0</v>
      </c>
    </row>
    <row r="203" spans="1:4" x14ac:dyDescent="0.25">
      <c r="A203">
        <f t="shared" si="3"/>
        <v>201</v>
      </c>
      <c r="B203" s="16">
        <f ca="1">IF(A203&lt;=12*(Kalkulacka!$B$7),Kalkulacka!$F$15,0)</f>
        <v>0</v>
      </c>
      <c r="C203">
        <f ca="1">IF(B203=0,0,IF(MOD(A203,12)=0,Kalkulacka!$F$17+Kalkulacka!$F$19+Kalkulacka!$F$20,Kalkulacka!$F$17))</f>
        <v>0</v>
      </c>
      <c r="D203" s="12">
        <f ca="1">-PV(Kalkulacka!$I$4/12,$A203,0,B203)</f>
        <v>0</v>
      </c>
    </row>
    <row r="204" spans="1:4" x14ac:dyDescent="0.25">
      <c r="A204">
        <f t="shared" si="3"/>
        <v>202</v>
      </c>
      <c r="B204" s="16">
        <f ca="1">IF(A204&lt;=12*(Kalkulacka!$B$7),Kalkulacka!$F$15,0)</f>
        <v>0</v>
      </c>
      <c r="C204">
        <f ca="1">IF(B204=0,0,IF(MOD(A204,12)=0,Kalkulacka!$F$17+Kalkulacka!$F$19+Kalkulacka!$F$20,Kalkulacka!$F$17))</f>
        <v>0</v>
      </c>
      <c r="D204" s="12">
        <f ca="1">-PV(Kalkulacka!$I$4/12,$A204,0,B204)</f>
        <v>0</v>
      </c>
    </row>
    <row r="205" spans="1:4" x14ac:dyDescent="0.25">
      <c r="A205">
        <f t="shared" si="3"/>
        <v>203</v>
      </c>
      <c r="B205" s="16">
        <f ca="1">IF(A205&lt;=12*(Kalkulacka!$B$7),Kalkulacka!$F$15,0)</f>
        <v>0</v>
      </c>
      <c r="C205">
        <f ca="1">IF(B205=0,0,IF(MOD(A205,12)=0,Kalkulacka!$F$17+Kalkulacka!$F$19+Kalkulacka!$F$20,Kalkulacka!$F$17))</f>
        <v>0</v>
      </c>
      <c r="D205" s="12">
        <f ca="1">-PV(Kalkulacka!$I$4/12,$A205,0,B205)</f>
        <v>0</v>
      </c>
    </row>
    <row r="206" spans="1:4" x14ac:dyDescent="0.25">
      <c r="A206">
        <f t="shared" si="3"/>
        <v>204</v>
      </c>
      <c r="B206" s="16">
        <f ca="1">IF(A206&lt;=12*(Kalkulacka!$B$7),Kalkulacka!$F$15,0)</f>
        <v>0</v>
      </c>
      <c r="C206">
        <f ca="1">IF(B206=0,0,IF(MOD(A206,12)=0,Kalkulacka!$F$17+Kalkulacka!$F$19+Kalkulacka!$F$20,Kalkulacka!$F$17))</f>
        <v>0</v>
      </c>
      <c r="D206" s="12">
        <f ca="1">-PV(Kalkulacka!$I$4/12,$A206,0,B206)</f>
        <v>0</v>
      </c>
    </row>
    <row r="207" spans="1:4" x14ac:dyDescent="0.25">
      <c r="A207">
        <f t="shared" si="3"/>
        <v>205</v>
      </c>
      <c r="B207" s="16">
        <f ca="1">IF(A207&lt;=12*(Kalkulacka!$B$7),Kalkulacka!$F$15,0)</f>
        <v>0</v>
      </c>
      <c r="C207">
        <f ca="1">IF(B207=0,0,IF(MOD(A207,12)=0,Kalkulacka!$F$17+Kalkulacka!$F$19+Kalkulacka!$F$20,Kalkulacka!$F$17))</f>
        <v>0</v>
      </c>
      <c r="D207" s="12">
        <f ca="1">-PV(Kalkulacka!$I$4/12,$A207,0,B207)</f>
        <v>0</v>
      </c>
    </row>
    <row r="208" spans="1:4" x14ac:dyDescent="0.25">
      <c r="A208">
        <f t="shared" si="3"/>
        <v>206</v>
      </c>
      <c r="B208" s="16">
        <f ca="1">IF(A208&lt;=12*(Kalkulacka!$B$7),Kalkulacka!$F$15,0)</f>
        <v>0</v>
      </c>
      <c r="C208">
        <f ca="1">IF(B208=0,0,IF(MOD(A208,12)=0,Kalkulacka!$F$17+Kalkulacka!$F$19+Kalkulacka!$F$20,Kalkulacka!$F$17))</f>
        <v>0</v>
      </c>
      <c r="D208" s="12">
        <f ca="1">-PV(Kalkulacka!$I$4/12,$A208,0,B208)</f>
        <v>0</v>
      </c>
    </row>
    <row r="209" spans="1:4" x14ac:dyDescent="0.25">
      <c r="A209">
        <f t="shared" si="3"/>
        <v>207</v>
      </c>
      <c r="B209" s="16">
        <f ca="1">IF(A209&lt;=12*(Kalkulacka!$B$7),Kalkulacka!$F$15,0)</f>
        <v>0</v>
      </c>
      <c r="C209">
        <f ca="1">IF(B209=0,0,IF(MOD(A209,12)=0,Kalkulacka!$F$17+Kalkulacka!$F$19+Kalkulacka!$F$20,Kalkulacka!$F$17))</f>
        <v>0</v>
      </c>
      <c r="D209" s="12">
        <f ca="1">-PV(Kalkulacka!$I$4/12,$A209,0,B209)</f>
        <v>0</v>
      </c>
    </row>
    <row r="210" spans="1:4" x14ac:dyDescent="0.25">
      <c r="A210">
        <f t="shared" si="3"/>
        <v>208</v>
      </c>
      <c r="B210" s="16">
        <f ca="1">IF(A210&lt;=12*(Kalkulacka!$B$7),Kalkulacka!$F$15,0)</f>
        <v>0</v>
      </c>
      <c r="C210">
        <f ca="1">IF(B210=0,0,IF(MOD(A210,12)=0,Kalkulacka!$F$17+Kalkulacka!$F$19+Kalkulacka!$F$20,Kalkulacka!$F$17))</f>
        <v>0</v>
      </c>
      <c r="D210" s="12">
        <f ca="1">-PV(Kalkulacka!$I$4/12,$A210,0,B210)</f>
        <v>0</v>
      </c>
    </row>
    <row r="211" spans="1:4" x14ac:dyDescent="0.25">
      <c r="A211">
        <f t="shared" si="3"/>
        <v>209</v>
      </c>
      <c r="B211" s="16">
        <f ca="1">IF(A211&lt;=12*(Kalkulacka!$B$7),Kalkulacka!$F$15,0)</f>
        <v>0</v>
      </c>
      <c r="C211">
        <f ca="1">IF(B211=0,0,IF(MOD(A211,12)=0,Kalkulacka!$F$17+Kalkulacka!$F$19+Kalkulacka!$F$20,Kalkulacka!$F$17))</f>
        <v>0</v>
      </c>
      <c r="D211" s="12">
        <f ca="1">-PV(Kalkulacka!$I$4/12,$A211,0,B211)</f>
        <v>0</v>
      </c>
    </row>
    <row r="212" spans="1:4" x14ac:dyDescent="0.25">
      <c r="A212">
        <f t="shared" si="3"/>
        <v>210</v>
      </c>
      <c r="B212" s="16">
        <f ca="1">IF(A212&lt;=12*(Kalkulacka!$B$7),Kalkulacka!$F$15,0)</f>
        <v>0</v>
      </c>
      <c r="C212">
        <f ca="1">IF(B212=0,0,IF(MOD(A212,12)=0,Kalkulacka!$F$17+Kalkulacka!$F$19+Kalkulacka!$F$20,Kalkulacka!$F$17))</f>
        <v>0</v>
      </c>
      <c r="D212" s="12">
        <f ca="1">-PV(Kalkulacka!$I$4/12,$A212,0,B212)</f>
        <v>0</v>
      </c>
    </row>
    <row r="213" spans="1:4" x14ac:dyDescent="0.25">
      <c r="A213">
        <f t="shared" si="3"/>
        <v>211</v>
      </c>
      <c r="B213" s="16">
        <f ca="1">IF(A213&lt;=12*(Kalkulacka!$B$7),Kalkulacka!$F$15,0)</f>
        <v>0</v>
      </c>
      <c r="C213">
        <f ca="1">IF(B213=0,0,IF(MOD(A213,12)=0,Kalkulacka!$F$17+Kalkulacka!$F$19+Kalkulacka!$F$20,Kalkulacka!$F$17))</f>
        <v>0</v>
      </c>
      <c r="D213" s="12">
        <f ca="1">-PV(Kalkulacka!$I$4/12,$A213,0,B213)</f>
        <v>0</v>
      </c>
    </row>
    <row r="214" spans="1:4" x14ac:dyDescent="0.25">
      <c r="A214">
        <f t="shared" si="3"/>
        <v>212</v>
      </c>
      <c r="B214" s="16">
        <f ca="1">IF(A214&lt;=12*(Kalkulacka!$B$7),Kalkulacka!$F$15,0)</f>
        <v>0</v>
      </c>
      <c r="C214">
        <f ca="1">IF(B214=0,0,IF(MOD(A214,12)=0,Kalkulacka!$F$17+Kalkulacka!$F$19+Kalkulacka!$F$20,Kalkulacka!$F$17))</f>
        <v>0</v>
      </c>
      <c r="D214" s="12">
        <f ca="1">-PV(Kalkulacka!$I$4/12,$A214,0,B214)</f>
        <v>0</v>
      </c>
    </row>
    <row r="215" spans="1:4" x14ac:dyDescent="0.25">
      <c r="A215">
        <f t="shared" si="3"/>
        <v>213</v>
      </c>
      <c r="B215" s="16">
        <f ca="1">IF(A215&lt;=12*(Kalkulacka!$B$7),Kalkulacka!$F$15,0)</f>
        <v>0</v>
      </c>
      <c r="C215">
        <f ca="1">IF(B215=0,0,IF(MOD(A215,12)=0,Kalkulacka!$F$17+Kalkulacka!$F$19+Kalkulacka!$F$20,Kalkulacka!$F$17))</f>
        <v>0</v>
      </c>
      <c r="D215" s="12">
        <f ca="1">-PV(Kalkulacka!$I$4/12,$A215,0,B215)</f>
        <v>0</v>
      </c>
    </row>
    <row r="216" spans="1:4" x14ac:dyDescent="0.25">
      <c r="A216">
        <f t="shared" si="3"/>
        <v>214</v>
      </c>
      <c r="B216" s="16">
        <f ca="1">IF(A216&lt;=12*(Kalkulacka!$B$7),Kalkulacka!$F$15,0)</f>
        <v>0</v>
      </c>
      <c r="C216">
        <f ca="1">IF(B216=0,0,IF(MOD(A216,12)=0,Kalkulacka!$F$17+Kalkulacka!$F$19+Kalkulacka!$F$20,Kalkulacka!$F$17))</f>
        <v>0</v>
      </c>
      <c r="D216" s="12">
        <f ca="1">-PV(Kalkulacka!$I$4/12,$A216,0,B216)</f>
        <v>0</v>
      </c>
    </row>
    <row r="217" spans="1:4" x14ac:dyDescent="0.25">
      <c r="A217">
        <f t="shared" si="3"/>
        <v>215</v>
      </c>
      <c r="B217" s="16">
        <f ca="1">IF(A217&lt;=12*(Kalkulacka!$B$7),Kalkulacka!$F$15,0)</f>
        <v>0</v>
      </c>
      <c r="C217">
        <f ca="1">IF(B217=0,0,IF(MOD(A217,12)=0,Kalkulacka!$F$17+Kalkulacka!$F$19+Kalkulacka!$F$20,Kalkulacka!$F$17))</f>
        <v>0</v>
      </c>
      <c r="D217" s="12">
        <f ca="1">-PV(Kalkulacka!$I$4/12,$A217,0,B217)</f>
        <v>0</v>
      </c>
    </row>
    <row r="218" spans="1:4" x14ac:dyDescent="0.25">
      <c r="A218">
        <f t="shared" si="3"/>
        <v>216</v>
      </c>
      <c r="B218" s="16">
        <f ca="1">IF(A218&lt;=12*(Kalkulacka!$B$7),Kalkulacka!$F$15,0)</f>
        <v>0</v>
      </c>
      <c r="C218">
        <f ca="1">IF(B218=0,0,IF(MOD(A218,12)=0,Kalkulacka!$F$17+Kalkulacka!$F$19+Kalkulacka!$F$20,Kalkulacka!$F$17))</f>
        <v>0</v>
      </c>
      <c r="D218" s="12">
        <f ca="1">-PV(Kalkulacka!$I$4/12,$A218,0,B218)</f>
        <v>0</v>
      </c>
    </row>
    <row r="219" spans="1:4" x14ac:dyDescent="0.25">
      <c r="A219">
        <f t="shared" si="3"/>
        <v>217</v>
      </c>
      <c r="B219" s="16">
        <f ca="1">IF(A219&lt;=12*(Kalkulacka!$B$7),Kalkulacka!$F$15,0)</f>
        <v>0</v>
      </c>
      <c r="C219">
        <f ca="1">IF(B219=0,0,IF(MOD(A219,12)=0,Kalkulacka!$F$17+Kalkulacka!$F$19+Kalkulacka!$F$20,Kalkulacka!$F$17))</f>
        <v>0</v>
      </c>
      <c r="D219" s="12">
        <f ca="1">-PV(Kalkulacka!$I$4/12,$A219,0,B219)</f>
        <v>0</v>
      </c>
    </row>
    <row r="220" spans="1:4" x14ac:dyDescent="0.25">
      <c r="A220">
        <f t="shared" si="3"/>
        <v>218</v>
      </c>
      <c r="B220" s="16">
        <f ca="1">IF(A220&lt;=12*(Kalkulacka!$B$7),Kalkulacka!$F$15,0)</f>
        <v>0</v>
      </c>
      <c r="C220">
        <f ca="1">IF(B220=0,0,IF(MOD(A220,12)=0,Kalkulacka!$F$17+Kalkulacka!$F$19+Kalkulacka!$F$20,Kalkulacka!$F$17))</f>
        <v>0</v>
      </c>
      <c r="D220" s="12">
        <f ca="1">-PV(Kalkulacka!$I$4/12,$A220,0,B220)</f>
        <v>0</v>
      </c>
    </row>
    <row r="221" spans="1:4" x14ac:dyDescent="0.25">
      <c r="A221">
        <f t="shared" si="3"/>
        <v>219</v>
      </c>
      <c r="B221" s="16">
        <f ca="1">IF(A221&lt;=12*(Kalkulacka!$B$7),Kalkulacka!$F$15,0)</f>
        <v>0</v>
      </c>
      <c r="C221">
        <f ca="1">IF(B221=0,0,IF(MOD(A221,12)=0,Kalkulacka!$F$17+Kalkulacka!$F$19+Kalkulacka!$F$20,Kalkulacka!$F$17))</f>
        <v>0</v>
      </c>
      <c r="D221" s="12">
        <f ca="1">-PV(Kalkulacka!$I$4/12,$A221,0,B221)</f>
        <v>0</v>
      </c>
    </row>
    <row r="222" spans="1:4" x14ac:dyDescent="0.25">
      <c r="A222">
        <f t="shared" si="3"/>
        <v>220</v>
      </c>
      <c r="B222" s="16">
        <f ca="1">IF(A222&lt;=12*(Kalkulacka!$B$7),Kalkulacka!$F$15,0)</f>
        <v>0</v>
      </c>
      <c r="C222">
        <f ca="1">IF(B222=0,0,IF(MOD(A222,12)=0,Kalkulacka!$F$17+Kalkulacka!$F$19+Kalkulacka!$F$20,Kalkulacka!$F$17))</f>
        <v>0</v>
      </c>
      <c r="D222" s="12">
        <f ca="1">-PV(Kalkulacka!$I$4/12,$A222,0,B222)</f>
        <v>0</v>
      </c>
    </row>
    <row r="223" spans="1:4" x14ac:dyDescent="0.25">
      <c r="A223">
        <f t="shared" si="3"/>
        <v>221</v>
      </c>
      <c r="B223" s="16">
        <f ca="1">IF(A223&lt;=12*(Kalkulacka!$B$7),Kalkulacka!$F$15,0)</f>
        <v>0</v>
      </c>
      <c r="C223">
        <f ca="1">IF(B223=0,0,IF(MOD(A223,12)=0,Kalkulacka!$F$17+Kalkulacka!$F$19+Kalkulacka!$F$20,Kalkulacka!$F$17))</f>
        <v>0</v>
      </c>
      <c r="D223" s="12">
        <f ca="1">-PV(Kalkulacka!$I$4/12,$A223,0,B223)</f>
        <v>0</v>
      </c>
    </row>
    <row r="224" spans="1:4" x14ac:dyDescent="0.25">
      <c r="A224">
        <f t="shared" si="3"/>
        <v>222</v>
      </c>
      <c r="B224" s="16">
        <f ca="1">IF(A224&lt;=12*(Kalkulacka!$B$7),Kalkulacka!$F$15,0)</f>
        <v>0</v>
      </c>
      <c r="C224">
        <f ca="1">IF(B224=0,0,IF(MOD(A224,12)=0,Kalkulacka!$F$17+Kalkulacka!$F$19+Kalkulacka!$F$20,Kalkulacka!$F$17))</f>
        <v>0</v>
      </c>
      <c r="D224" s="12">
        <f ca="1">-PV(Kalkulacka!$I$4/12,$A224,0,B224)</f>
        <v>0</v>
      </c>
    </row>
    <row r="225" spans="1:4" x14ac:dyDescent="0.25">
      <c r="A225">
        <f t="shared" si="3"/>
        <v>223</v>
      </c>
      <c r="B225" s="16">
        <f ca="1">IF(A225&lt;=12*(Kalkulacka!$B$7),Kalkulacka!$F$15,0)</f>
        <v>0</v>
      </c>
      <c r="C225">
        <f ca="1">IF(B225=0,0,IF(MOD(A225,12)=0,Kalkulacka!$F$17+Kalkulacka!$F$19+Kalkulacka!$F$20,Kalkulacka!$F$17))</f>
        <v>0</v>
      </c>
      <c r="D225" s="12">
        <f ca="1">-PV(Kalkulacka!$I$4/12,$A225,0,B225)</f>
        <v>0</v>
      </c>
    </row>
    <row r="226" spans="1:4" x14ac:dyDescent="0.25">
      <c r="A226">
        <f t="shared" si="3"/>
        <v>224</v>
      </c>
      <c r="B226" s="16">
        <f ca="1">IF(A226&lt;=12*(Kalkulacka!$B$7),Kalkulacka!$F$15,0)</f>
        <v>0</v>
      </c>
      <c r="C226">
        <f ca="1">IF(B226=0,0,IF(MOD(A226,12)=0,Kalkulacka!$F$17+Kalkulacka!$F$19+Kalkulacka!$F$20,Kalkulacka!$F$17))</f>
        <v>0</v>
      </c>
      <c r="D226" s="12">
        <f ca="1">-PV(Kalkulacka!$I$4/12,$A226,0,B226)</f>
        <v>0</v>
      </c>
    </row>
    <row r="227" spans="1:4" x14ac:dyDescent="0.25">
      <c r="A227">
        <f t="shared" si="3"/>
        <v>225</v>
      </c>
      <c r="B227" s="16">
        <f ca="1">IF(A227&lt;=12*(Kalkulacka!$B$7),Kalkulacka!$F$15,0)</f>
        <v>0</v>
      </c>
      <c r="C227">
        <f ca="1">IF(B227=0,0,IF(MOD(A227,12)=0,Kalkulacka!$F$17+Kalkulacka!$F$19+Kalkulacka!$F$20,Kalkulacka!$F$17))</f>
        <v>0</v>
      </c>
      <c r="D227" s="12">
        <f ca="1">-PV(Kalkulacka!$I$4/12,$A227,0,B227)</f>
        <v>0</v>
      </c>
    </row>
    <row r="228" spans="1:4" x14ac:dyDescent="0.25">
      <c r="A228">
        <f t="shared" si="3"/>
        <v>226</v>
      </c>
      <c r="B228" s="16">
        <f ca="1">IF(A228&lt;=12*(Kalkulacka!$B$7),Kalkulacka!$F$15,0)</f>
        <v>0</v>
      </c>
      <c r="C228">
        <f ca="1">IF(B228=0,0,IF(MOD(A228,12)=0,Kalkulacka!$F$17+Kalkulacka!$F$19+Kalkulacka!$F$20,Kalkulacka!$F$17))</f>
        <v>0</v>
      </c>
      <c r="D228" s="12">
        <f ca="1">-PV(Kalkulacka!$I$4/12,$A228,0,B228)</f>
        <v>0</v>
      </c>
    </row>
    <row r="229" spans="1:4" x14ac:dyDescent="0.25">
      <c r="A229">
        <f t="shared" si="3"/>
        <v>227</v>
      </c>
      <c r="B229" s="16">
        <f ca="1">IF(A229&lt;=12*(Kalkulacka!$B$7),Kalkulacka!$F$15,0)</f>
        <v>0</v>
      </c>
      <c r="C229">
        <f ca="1">IF(B229=0,0,IF(MOD(A229,12)=0,Kalkulacka!$F$17+Kalkulacka!$F$19+Kalkulacka!$F$20,Kalkulacka!$F$17))</f>
        <v>0</v>
      </c>
      <c r="D229" s="12">
        <f ca="1">-PV(Kalkulacka!$I$4/12,$A229,0,B229)</f>
        <v>0</v>
      </c>
    </row>
    <row r="230" spans="1:4" x14ac:dyDescent="0.25">
      <c r="A230">
        <f t="shared" si="3"/>
        <v>228</v>
      </c>
      <c r="B230" s="16">
        <f ca="1">IF(A230&lt;=12*(Kalkulacka!$B$7),Kalkulacka!$F$15,0)</f>
        <v>0</v>
      </c>
      <c r="C230">
        <f ca="1">IF(B230=0,0,IF(MOD(A230,12)=0,Kalkulacka!$F$17+Kalkulacka!$F$19+Kalkulacka!$F$20,Kalkulacka!$F$17))</f>
        <v>0</v>
      </c>
      <c r="D230" s="12">
        <f ca="1">-PV(Kalkulacka!$I$4/12,$A230,0,B230)</f>
        <v>0</v>
      </c>
    </row>
    <row r="231" spans="1:4" x14ac:dyDescent="0.25">
      <c r="A231">
        <f t="shared" si="3"/>
        <v>229</v>
      </c>
      <c r="B231" s="16">
        <f ca="1">IF(A231&lt;=12*(Kalkulacka!$B$7),Kalkulacka!$F$15,0)</f>
        <v>0</v>
      </c>
      <c r="C231">
        <f ca="1">IF(B231=0,0,IF(MOD(A231,12)=0,Kalkulacka!$F$17+Kalkulacka!$F$19+Kalkulacka!$F$20,Kalkulacka!$F$17))</f>
        <v>0</v>
      </c>
      <c r="D231" s="12">
        <f ca="1">-PV(Kalkulacka!$I$4/12,$A231,0,B231)</f>
        <v>0</v>
      </c>
    </row>
    <row r="232" spans="1:4" x14ac:dyDescent="0.25">
      <c r="A232">
        <f t="shared" si="3"/>
        <v>230</v>
      </c>
      <c r="B232" s="16">
        <f ca="1">IF(A232&lt;=12*(Kalkulacka!$B$7),Kalkulacka!$F$15,0)</f>
        <v>0</v>
      </c>
      <c r="C232">
        <f ca="1">IF(B232=0,0,IF(MOD(A232,12)=0,Kalkulacka!$F$17+Kalkulacka!$F$19+Kalkulacka!$F$20,Kalkulacka!$F$17))</f>
        <v>0</v>
      </c>
      <c r="D232" s="12">
        <f ca="1">-PV(Kalkulacka!$I$4/12,$A232,0,B232)</f>
        <v>0</v>
      </c>
    </row>
    <row r="233" spans="1:4" x14ac:dyDescent="0.25">
      <c r="A233">
        <f t="shared" si="3"/>
        <v>231</v>
      </c>
      <c r="B233" s="16">
        <f ca="1">IF(A233&lt;=12*(Kalkulacka!$B$7),Kalkulacka!$F$15,0)</f>
        <v>0</v>
      </c>
      <c r="C233">
        <f ca="1">IF(B233=0,0,IF(MOD(A233,12)=0,Kalkulacka!$F$17+Kalkulacka!$F$19+Kalkulacka!$F$20,Kalkulacka!$F$17))</f>
        <v>0</v>
      </c>
      <c r="D233" s="12">
        <f ca="1">-PV(Kalkulacka!$I$4/12,$A233,0,B233)</f>
        <v>0</v>
      </c>
    </row>
    <row r="234" spans="1:4" x14ac:dyDescent="0.25">
      <c r="A234">
        <f t="shared" si="3"/>
        <v>232</v>
      </c>
      <c r="B234" s="16">
        <f ca="1">IF(A234&lt;=12*(Kalkulacka!$B$7),Kalkulacka!$F$15,0)</f>
        <v>0</v>
      </c>
      <c r="C234">
        <f ca="1">IF(B234=0,0,IF(MOD(A234,12)=0,Kalkulacka!$F$17+Kalkulacka!$F$19+Kalkulacka!$F$20,Kalkulacka!$F$17))</f>
        <v>0</v>
      </c>
      <c r="D234" s="12">
        <f ca="1">-PV(Kalkulacka!$I$4/12,$A234,0,B234)</f>
        <v>0</v>
      </c>
    </row>
    <row r="235" spans="1:4" x14ac:dyDescent="0.25">
      <c r="A235">
        <f t="shared" si="3"/>
        <v>233</v>
      </c>
      <c r="B235" s="16">
        <f ca="1">IF(A235&lt;=12*(Kalkulacka!$B$7),Kalkulacka!$F$15,0)</f>
        <v>0</v>
      </c>
      <c r="C235">
        <f ca="1">IF(B235=0,0,IF(MOD(A235,12)=0,Kalkulacka!$F$17+Kalkulacka!$F$19+Kalkulacka!$F$20,Kalkulacka!$F$17))</f>
        <v>0</v>
      </c>
      <c r="D235" s="12">
        <f ca="1">-PV(Kalkulacka!$I$4/12,$A235,0,B235)</f>
        <v>0</v>
      </c>
    </row>
    <row r="236" spans="1:4" x14ac:dyDescent="0.25">
      <c r="A236">
        <f t="shared" si="3"/>
        <v>234</v>
      </c>
      <c r="B236" s="16">
        <f ca="1">IF(A236&lt;=12*(Kalkulacka!$B$7),Kalkulacka!$F$15,0)</f>
        <v>0</v>
      </c>
      <c r="C236">
        <f ca="1">IF(B236=0,0,IF(MOD(A236,12)=0,Kalkulacka!$F$17+Kalkulacka!$F$19+Kalkulacka!$F$20,Kalkulacka!$F$17))</f>
        <v>0</v>
      </c>
      <c r="D236" s="12">
        <f ca="1">-PV(Kalkulacka!$I$4/12,$A236,0,B236)</f>
        <v>0</v>
      </c>
    </row>
    <row r="237" spans="1:4" x14ac:dyDescent="0.25">
      <c r="A237">
        <f t="shared" si="3"/>
        <v>235</v>
      </c>
      <c r="B237" s="16">
        <f ca="1">IF(A237&lt;=12*(Kalkulacka!$B$7),Kalkulacka!$F$15,0)</f>
        <v>0</v>
      </c>
      <c r="C237">
        <f ca="1">IF(B237=0,0,IF(MOD(A237,12)=0,Kalkulacka!$F$17+Kalkulacka!$F$19+Kalkulacka!$F$20,Kalkulacka!$F$17))</f>
        <v>0</v>
      </c>
      <c r="D237" s="12">
        <f ca="1">-PV(Kalkulacka!$I$4/12,$A237,0,B237)</f>
        <v>0</v>
      </c>
    </row>
    <row r="238" spans="1:4" x14ac:dyDescent="0.25">
      <c r="A238">
        <f t="shared" si="3"/>
        <v>236</v>
      </c>
      <c r="B238" s="16">
        <f ca="1">IF(A238&lt;=12*(Kalkulacka!$B$7),Kalkulacka!$F$15,0)</f>
        <v>0</v>
      </c>
      <c r="C238">
        <f ca="1">IF(B238=0,0,IF(MOD(A238,12)=0,Kalkulacka!$F$17+Kalkulacka!$F$19+Kalkulacka!$F$20,Kalkulacka!$F$17))</f>
        <v>0</v>
      </c>
      <c r="D238" s="12">
        <f ca="1">-PV(Kalkulacka!$I$4/12,$A238,0,B238)</f>
        <v>0</v>
      </c>
    </row>
    <row r="239" spans="1:4" x14ac:dyDescent="0.25">
      <c r="A239">
        <f t="shared" si="3"/>
        <v>237</v>
      </c>
      <c r="B239" s="16">
        <f ca="1">IF(A239&lt;=12*(Kalkulacka!$B$7),Kalkulacka!$F$15,0)</f>
        <v>0</v>
      </c>
      <c r="C239">
        <f ca="1">IF(B239=0,0,IF(MOD(A239,12)=0,Kalkulacka!$F$17+Kalkulacka!$F$19+Kalkulacka!$F$20,Kalkulacka!$F$17))</f>
        <v>0</v>
      </c>
      <c r="D239" s="12">
        <f ca="1">-PV(Kalkulacka!$I$4/12,$A239,0,B239)</f>
        <v>0</v>
      </c>
    </row>
    <row r="240" spans="1:4" x14ac:dyDescent="0.25">
      <c r="A240">
        <f t="shared" si="3"/>
        <v>238</v>
      </c>
      <c r="B240" s="16">
        <f ca="1">IF(A240&lt;=12*(Kalkulacka!$B$7),Kalkulacka!$F$15,0)</f>
        <v>0</v>
      </c>
      <c r="C240">
        <f ca="1">IF(B240=0,0,IF(MOD(A240,12)=0,Kalkulacka!$F$17+Kalkulacka!$F$19+Kalkulacka!$F$20,Kalkulacka!$F$17))</f>
        <v>0</v>
      </c>
      <c r="D240" s="12">
        <f ca="1">-PV(Kalkulacka!$I$4/12,$A240,0,B240)</f>
        <v>0</v>
      </c>
    </row>
    <row r="241" spans="1:4" x14ac:dyDescent="0.25">
      <c r="A241">
        <f t="shared" si="3"/>
        <v>239</v>
      </c>
      <c r="B241" s="16">
        <f ca="1">IF(A241&lt;=12*(Kalkulacka!$B$7),Kalkulacka!$F$15,0)</f>
        <v>0</v>
      </c>
      <c r="C241">
        <f ca="1">IF(B241=0,0,IF(MOD(A241,12)=0,Kalkulacka!$F$17+Kalkulacka!$F$19+Kalkulacka!$F$20,Kalkulacka!$F$17))</f>
        <v>0</v>
      </c>
      <c r="D241" s="12">
        <f ca="1">-PV(Kalkulacka!$I$4/12,$A241,0,B241)</f>
        <v>0</v>
      </c>
    </row>
    <row r="242" spans="1:4" x14ac:dyDescent="0.25">
      <c r="A242">
        <f t="shared" si="3"/>
        <v>240</v>
      </c>
      <c r="B242" s="16">
        <f ca="1">IF(A242&lt;=12*(Kalkulacka!$B$7),Kalkulacka!$F$15,0)</f>
        <v>0</v>
      </c>
      <c r="C242">
        <f ca="1">IF(B242=0,0,IF(MOD(A242,12)=0,Kalkulacka!$F$17+Kalkulacka!$F$19+Kalkulacka!$F$20,Kalkulacka!$F$17))</f>
        <v>0</v>
      </c>
      <c r="D242" s="12">
        <f ca="1">-PV(Kalkulacka!$I$4/12,$A242,0,B242)</f>
        <v>0</v>
      </c>
    </row>
    <row r="243" spans="1:4" s="14" customFormat="1" x14ac:dyDescent="0.25">
      <c r="A243" s="14" t="s">
        <v>31</v>
      </c>
      <c r="B243" s="15">
        <f ca="1">Kalkulacka!$F$15*Kalkulacka!$B$7*12</f>
        <v>2231.4108813278658</v>
      </c>
      <c r="C243" s="15">
        <f ca="1">SUM(C3:C242)</f>
        <v>287.04000000000042</v>
      </c>
      <c r="D243" s="15">
        <f ca="1">SUM(D3:D242)</f>
        <v>1981.6463452792964</v>
      </c>
    </row>
    <row r="244" spans="1:4" x14ac:dyDescent="0.25">
      <c r="B244" s="6"/>
      <c r="C244" s="13"/>
    </row>
    <row r="245" spans="1:4" x14ac:dyDescent="0.25">
      <c r="B245" s="12"/>
    </row>
    <row r="246" spans="1:4" x14ac:dyDescent="0.25">
      <c r="C246" s="13"/>
    </row>
  </sheetData>
  <sheetProtection password="C0AF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5</vt:i4>
      </vt:variant>
    </vt:vector>
  </HeadingPairs>
  <TitlesOfParts>
    <vt:vector size="5" baseType="lpstr">
      <vt:lpstr>Kalkulacka</vt:lpstr>
      <vt:lpstr>DATA SPF</vt:lpstr>
      <vt:lpstr>DATA FNPV</vt:lpstr>
      <vt:lpstr>DATA A</vt:lpstr>
      <vt:lpstr>DATA B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Zachar Marian</dc:creator>
  <cp:lastModifiedBy>Peter Golias</cp:lastModifiedBy>
  <dcterms:created xsi:type="dcterms:W3CDTF">2012-11-07T10:46:16Z</dcterms:created>
  <dcterms:modified xsi:type="dcterms:W3CDTF">2013-01-15T09:56:06Z</dcterms:modified>
</cp:coreProperties>
</file>