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INEKO\_SlovakAid UA\Nezavislost institucii\Data\2020\working\excel\"/>
    </mc:Choice>
  </mc:AlternateContent>
  <bookViews>
    <workbookView xWindow="0" yWindow="0" windowWidth="34730" windowHeight="17240" activeTab="5"/>
  </bookViews>
  <sheets>
    <sheet name="institutions" sheetId="5" r:id="rId1"/>
    <sheet name="data" sheetId="4" r:id="rId2"/>
    <sheet name="salaries" sheetId="8" r:id="rId3"/>
    <sheet name="comments" sheetId="11" r:id="rId4"/>
    <sheet name="categories" sheetId="9" r:id="rId5"/>
    <sheet name="ranking" sheetId="10" r:id="rId6"/>
  </sheets>
  <definedNames>
    <definedName name="solver_adj" localSheetId="2" hidden="1">salaries!#REF!</definedName>
    <definedName name="solver_cvg" localSheetId="2" hidden="1">0.0001</definedName>
    <definedName name="solver_drv" localSheetId="2" hidden="1">1</definedName>
    <definedName name="solver_eng" localSheetId="2" hidden="1">1</definedName>
    <definedName name="solver_est" localSheetId="2" hidden="1">1</definedName>
    <definedName name="solver_itr" localSheetId="2" hidden="1">2147483647</definedName>
    <definedName name="solver_mip" localSheetId="2" hidden="1">2147483647</definedName>
    <definedName name="solver_mni" localSheetId="2" hidden="1">30</definedName>
    <definedName name="solver_mrt" localSheetId="2" hidden="1">0.075</definedName>
    <definedName name="solver_msl" localSheetId="2" hidden="1">2</definedName>
    <definedName name="solver_neg" localSheetId="2" hidden="1">1</definedName>
    <definedName name="solver_nod" localSheetId="2" hidden="1">2147483647</definedName>
    <definedName name="solver_num" localSheetId="2" hidden="1">0</definedName>
    <definedName name="solver_nwt" localSheetId="2" hidden="1">1</definedName>
    <definedName name="solver_opt" localSheetId="2" hidden="1">salaries!#REF!</definedName>
    <definedName name="solver_pre" localSheetId="2" hidden="1">0.000001</definedName>
    <definedName name="solver_rbv" localSheetId="2" hidden="1">1</definedName>
    <definedName name="solver_rlx" localSheetId="2" hidden="1">2</definedName>
    <definedName name="solver_rsd" localSheetId="2" hidden="1">0</definedName>
    <definedName name="solver_scl" localSheetId="2" hidden="1">1</definedName>
    <definedName name="solver_sho" localSheetId="2" hidden="1">2</definedName>
    <definedName name="solver_ssz" localSheetId="2" hidden="1">100</definedName>
    <definedName name="solver_tim" localSheetId="2" hidden="1">2147483647</definedName>
    <definedName name="solver_tol" localSheetId="2" hidden="1">0.01</definedName>
    <definedName name="solver_typ" localSheetId="2" hidden="1">2</definedName>
    <definedName name="solver_val" localSheetId="2" hidden="1">0</definedName>
    <definedName name="solver_ver" localSheetId="2" hidden="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 i="10" l="1"/>
  <c r="G3" i="10"/>
  <c r="H3" i="10"/>
  <c r="I3" i="10"/>
  <c r="E3" i="10"/>
  <c r="F4" i="9" l="1"/>
  <c r="G4" i="9"/>
  <c r="H4" i="9"/>
  <c r="I4" i="9"/>
  <c r="J4" i="9"/>
  <c r="K4" i="9"/>
  <c r="L4" i="9"/>
  <c r="M4" i="9"/>
  <c r="N4" i="9"/>
  <c r="O4" i="9"/>
  <c r="P4" i="9"/>
  <c r="Q4" i="9"/>
  <c r="R4" i="9"/>
  <c r="S4" i="9"/>
  <c r="T4" i="9"/>
  <c r="U4" i="9"/>
  <c r="F5" i="9"/>
  <c r="G5" i="9"/>
  <c r="H5" i="9"/>
  <c r="I5" i="9"/>
  <c r="J5" i="9"/>
  <c r="K5" i="9"/>
  <c r="L5" i="9"/>
  <c r="M5" i="9"/>
  <c r="N5" i="9"/>
  <c r="O5" i="9"/>
  <c r="P5" i="9"/>
  <c r="Q5" i="9"/>
  <c r="R5" i="9"/>
  <c r="S5" i="9"/>
  <c r="T5" i="9"/>
  <c r="U5" i="9"/>
  <c r="F6" i="9"/>
  <c r="G6" i="9"/>
  <c r="H6" i="9"/>
  <c r="I6" i="9"/>
  <c r="J6" i="9"/>
  <c r="K6" i="9"/>
  <c r="L6" i="9"/>
  <c r="M6" i="9"/>
  <c r="N6" i="9"/>
  <c r="O6" i="9"/>
  <c r="P6" i="9"/>
  <c r="Q6" i="9"/>
  <c r="R6" i="9"/>
  <c r="S6" i="9"/>
  <c r="T6" i="9"/>
  <c r="U6" i="9"/>
  <c r="F8" i="9"/>
  <c r="G8" i="9"/>
  <c r="H8" i="9"/>
  <c r="I8" i="9"/>
  <c r="J8" i="9"/>
  <c r="K8" i="9"/>
  <c r="L8" i="9"/>
  <c r="M8" i="9"/>
  <c r="N8" i="9"/>
  <c r="O8" i="9"/>
  <c r="P8" i="9"/>
  <c r="Q8" i="9"/>
  <c r="R8" i="9"/>
  <c r="S8" i="9"/>
  <c r="T8" i="9"/>
  <c r="U8" i="9"/>
  <c r="E5" i="9"/>
  <c r="E6" i="9"/>
  <c r="E8" i="9"/>
  <c r="E4" i="9"/>
  <c r="Y52" i="4" l="1"/>
  <c r="X52" i="4"/>
  <c r="W52" i="4"/>
  <c r="V52" i="4"/>
  <c r="U52" i="4"/>
  <c r="T52" i="4"/>
  <c r="S52" i="4"/>
  <c r="R52" i="4"/>
  <c r="Q52" i="4"/>
  <c r="P52" i="4"/>
  <c r="O52" i="4"/>
  <c r="N52" i="4"/>
  <c r="M52" i="4"/>
  <c r="L52" i="4"/>
  <c r="K52" i="4"/>
  <c r="J52" i="4"/>
  <c r="Y51" i="4"/>
  <c r="X51" i="4"/>
  <c r="W51" i="4"/>
  <c r="V51" i="4"/>
  <c r="U51" i="4"/>
  <c r="T51" i="4"/>
  <c r="S51" i="4"/>
  <c r="R51" i="4"/>
  <c r="Q51" i="4"/>
  <c r="P51" i="4"/>
  <c r="N51" i="4"/>
  <c r="M51" i="4"/>
  <c r="L51" i="4"/>
  <c r="K51" i="4"/>
  <c r="J51" i="4"/>
  <c r="Y50" i="4"/>
  <c r="X50" i="4"/>
  <c r="W50" i="4"/>
  <c r="V50" i="4"/>
  <c r="U50" i="4"/>
  <c r="T50" i="4"/>
  <c r="S50" i="4"/>
  <c r="R50" i="4"/>
  <c r="Q50" i="4"/>
  <c r="P50" i="4"/>
  <c r="O50" i="4"/>
  <c r="N50" i="4"/>
  <c r="M50" i="4"/>
  <c r="L50" i="4"/>
  <c r="K50" i="4"/>
  <c r="J50" i="4"/>
  <c r="Y49" i="4"/>
  <c r="X49" i="4"/>
  <c r="W49" i="4"/>
  <c r="V49" i="4"/>
  <c r="U49" i="4"/>
  <c r="T49" i="4"/>
  <c r="S49" i="4"/>
  <c r="R49" i="4"/>
  <c r="Q49" i="4"/>
  <c r="P49" i="4"/>
  <c r="N49" i="4"/>
  <c r="M49" i="4"/>
  <c r="L49" i="4"/>
  <c r="K49" i="4"/>
  <c r="J49" i="4"/>
  <c r="Y48" i="4"/>
  <c r="X48" i="4"/>
  <c r="W48" i="4"/>
  <c r="V48" i="4"/>
  <c r="U48" i="4"/>
  <c r="T48" i="4"/>
  <c r="S48" i="4"/>
  <c r="R48" i="4"/>
  <c r="Q48" i="4"/>
  <c r="P48" i="4"/>
  <c r="N48" i="4"/>
  <c r="M48" i="4"/>
  <c r="L48" i="4"/>
  <c r="K48" i="4"/>
  <c r="J48" i="4"/>
  <c r="O51" i="4"/>
  <c r="O49" i="4"/>
  <c r="O48" i="4"/>
  <c r="Y47" i="4" l="1"/>
  <c r="X47" i="4"/>
  <c r="W47" i="4"/>
  <c r="V47" i="4"/>
  <c r="U47" i="4"/>
  <c r="T47" i="4"/>
  <c r="S47" i="4"/>
  <c r="R47" i="4"/>
  <c r="Q47" i="4"/>
  <c r="P47" i="4"/>
  <c r="O47" i="4"/>
  <c r="N47" i="4"/>
  <c r="M47" i="4"/>
  <c r="L47" i="4"/>
  <c r="K47" i="4"/>
  <c r="J47" i="4"/>
  <c r="I47" i="4"/>
  <c r="Y46" i="4"/>
  <c r="X46" i="4"/>
  <c r="W46" i="4"/>
  <c r="V46" i="4"/>
  <c r="U46" i="4"/>
  <c r="T46" i="4"/>
  <c r="S46" i="4"/>
  <c r="R46" i="4"/>
  <c r="Q46" i="4"/>
  <c r="P46" i="4"/>
  <c r="O46" i="4"/>
  <c r="N46" i="4"/>
  <c r="M46" i="4"/>
  <c r="L46" i="4"/>
  <c r="K46" i="4"/>
  <c r="J46" i="4"/>
  <c r="I46" i="4"/>
  <c r="Y45" i="4"/>
  <c r="X45" i="4"/>
  <c r="W45" i="4"/>
  <c r="V45" i="4"/>
  <c r="U45" i="4"/>
  <c r="T45" i="4"/>
  <c r="S45" i="4"/>
  <c r="R45" i="4"/>
  <c r="Q45" i="4"/>
  <c r="P45" i="4"/>
  <c r="O45" i="4"/>
  <c r="N45" i="4"/>
  <c r="M45" i="4"/>
  <c r="L45" i="4"/>
  <c r="K45" i="4"/>
  <c r="J45" i="4"/>
  <c r="I45" i="4"/>
  <c r="Y44" i="4"/>
  <c r="X44" i="4"/>
  <c r="W44" i="4"/>
  <c r="V44" i="4"/>
  <c r="U44" i="4"/>
  <c r="T44" i="4"/>
  <c r="S44" i="4"/>
  <c r="R44" i="4"/>
  <c r="Q44" i="4"/>
  <c r="P44" i="4"/>
  <c r="O44" i="4"/>
  <c r="N44" i="4"/>
  <c r="M44" i="4"/>
  <c r="L44" i="4"/>
  <c r="K44" i="4"/>
  <c r="J44" i="4"/>
  <c r="I44" i="4"/>
  <c r="Y43" i="4"/>
  <c r="X43" i="4"/>
  <c r="W43" i="4"/>
  <c r="V43" i="4"/>
  <c r="U43" i="4"/>
  <c r="T43" i="4"/>
  <c r="S43" i="4"/>
  <c r="R43" i="4"/>
  <c r="Q43" i="4"/>
  <c r="P43" i="4"/>
  <c r="O43" i="4"/>
  <c r="N43" i="4"/>
  <c r="M43" i="4"/>
  <c r="L43" i="4"/>
  <c r="K43" i="4"/>
  <c r="J43" i="4"/>
  <c r="I43" i="4"/>
  <c r="I51" i="4" l="1"/>
  <c r="I52" i="4"/>
  <c r="I50" i="4"/>
  <c r="I48" i="4"/>
  <c r="I49" i="4"/>
  <c r="H15" i="9" a="1"/>
  <c r="H15" i="9" s="1"/>
  <c r="H16" i="9" a="1"/>
  <c r="H16" i="9" s="1"/>
  <c r="H24" i="9" s="1"/>
  <c r="H12" i="9" a="1"/>
  <c r="H12" i="9" s="1"/>
  <c r="H13" i="9" a="1"/>
  <c r="H13" i="9" s="1"/>
  <c r="H21" i="9" s="1"/>
  <c r="H14" i="9" a="1"/>
  <c r="H14" i="9" s="1"/>
  <c r="H22" i="9" s="1"/>
  <c r="H7" i="9"/>
  <c r="E7" i="9"/>
  <c r="F15" i="9" a="1"/>
  <c r="F15" i="9" s="1"/>
  <c r="F16" i="9" a="1"/>
  <c r="F16" i="9" s="1"/>
  <c r="F24" i="9" s="1"/>
  <c r="F12" i="9" a="1"/>
  <c r="F12" i="9" s="1"/>
  <c r="F20" i="9" s="1"/>
  <c r="F13" i="9" a="1"/>
  <c r="F13" i="9" s="1"/>
  <c r="F21" i="9" s="1"/>
  <c r="F14" i="9" a="1"/>
  <c r="F14" i="9" s="1"/>
  <c r="F7" i="9"/>
  <c r="I16" i="9" a="1"/>
  <c r="I16" i="9" s="1"/>
  <c r="I24" i="9" s="1"/>
  <c r="I12" i="9" a="1"/>
  <c r="I12" i="9" s="1"/>
  <c r="I13" i="9" a="1"/>
  <c r="I13" i="9" s="1"/>
  <c r="I21" i="9" s="1"/>
  <c r="I14" i="9" a="1"/>
  <c r="I14" i="9" s="1"/>
  <c r="I22" i="9" s="1"/>
  <c r="I15" i="9" a="1"/>
  <c r="I15" i="9" s="1"/>
  <c r="I7" i="9"/>
  <c r="J12" i="9" a="1"/>
  <c r="J12" i="9" s="1"/>
  <c r="J13" i="9" a="1"/>
  <c r="J13" i="9" s="1"/>
  <c r="J21" i="9" s="1"/>
  <c r="J14" i="9" a="1"/>
  <c r="J14" i="9" s="1"/>
  <c r="J22" i="9" s="1"/>
  <c r="J15" i="9" a="1"/>
  <c r="J15" i="9" s="1"/>
  <c r="J16" i="9" a="1"/>
  <c r="J16" i="9" s="1"/>
  <c r="J24" i="9" s="1"/>
  <c r="J7" i="9"/>
  <c r="L14" i="9" a="1"/>
  <c r="L14" i="9" s="1"/>
  <c r="L22" i="9" s="1"/>
  <c r="L15" i="9" a="1"/>
  <c r="L15" i="9" s="1"/>
  <c r="L12" i="9" a="1"/>
  <c r="L12" i="9" s="1"/>
  <c r="L13" i="9" a="1"/>
  <c r="L13" i="9" s="1"/>
  <c r="L21" i="9" s="1"/>
  <c r="L16" i="9" a="1"/>
  <c r="L16" i="9" s="1"/>
  <c r="L24" i="9" s="1"/>
  <c r="L7" i="9"/>
  <c r="G12" i="9" a="1"/>
  <c r="G12" i="9" s="1"/>
  <c r="G13" i="9" a="1"/>
  <c r="G13" i="9" s="1"/>
  <c r="G21" i="9" s="1"/>
  <c r="G14" i="9" a="1"/>
  <c r="G14" i="9" s="1"/>
  <c r="G22" i="9" s="1"/>
  <c r="G15" i="9" a="1"/>
  <c r="G15" i="9" s="1"/>
  <c r="G16" i="9" a="1"/>
  <c r="G16" i="9" s="1"/>
  <c r="G24" i="9" s="1"/>
  <c r="G7" i="9"/>
  <c r="K15" i="9" a="1"/>
  <c r="K15" i="9" s="1"/>
  <c r="K12" i="9" a="1"/>
  <c r="K12" i="9" s="1"/>
  <c r="K13" i="9" a="1"/>
  <c r="K13" i="9" s="1"/>
  <c r="K21" i="9" s="1"/>
  <c r="K14" i="9" a="1"/>
  <c r="K14" i="9" s="1"/>
  <c r="K22" i="9" s="1"/>
  <c r="K16" i="9" a="1"/>
  <c r="K16" i="9" s="1"/>
  <c r="K24" i="9" s="1"/>
  <c r="K7" i="9"/>
  <c r="N15" i="9" a="1"/>
  <c r="N15" i="9" s="1"/>
  <c r="N12" i="9" a="1"/>
  <c r="N12" i="9" s="1"/>
  <c r="N13" i="9" a="1"/>
  <c r="N13" i="9" s="1"/>
  <c r="N21" i="9" s="1"/>
  <c r="N14" i="9" a="1"/>
  <c r="N14" i="9" s="1"/>
  <c r="N22" i="9" s="1"/>
  <c r="N16" i="9" a="1"/>
  <c r="N16" i="9" s="1"/>
  <c r="N24" i="9" s="1"/>
  <c r="N7" i="9"/>
  <c r="M12" i="9" a="1"/>
  <c r="M12" i="9" s="1"/>
  <c r="M13" i="9" a="1"/>
  <c r="M13" i="9" s="1"/>
  <c r="M21" i="9" s="1"/>
  <c r="M14" i="9" a="1"/>
  <c r="M14" i="9" s="1"/>
  <c r="M22" i="9" s="1"/>
  <c r="M15" i="9" a="1"/>
  <c r="M15" i="9" s="1"/>
  <c r="M16" i="9" a="1"/>
  <c r="M16" i="9" s="1"/>
  <c r="M24" i="9" s="1"/>
  <c r="M7" i="9"/>
  <c r="O12" i="9" a="1"/>
  <c r="O12" i="9" s="1"/>
  <c r="O13" i="9" a="1"/>
  <c r="O13" i="9" s="1"/>
  <c r="O21" i="9" s="1"/>
  <c r="O14" i="9" a="1"/>
  <c r="O14" i="9" s="1"/>
  <c r="O22" i="9" s="1"/>
  <c r="O15" i="9" a="1"/>
  <c r="O15" i="9" s="1"/>
  <c r="O16" i="9" a="1"/>
  <c r="O16" i="9" s="1"/>
  <c r="O24" i="9" s="1"/>
  <c r="O7" i="9"/>
  <c r="P14" i="9" a="1"/>
  <c r="P14" i="9" s="1"/>
  <c r="P22" i="9" s="1"/>
  <c r="P16" i="9" a="1"/>
  <c r="P16" i="9" s="1"/>
  <c r="P24" i="9" s="1"/>
  <c r="P12" i="9" a="1"/>
  <c r="P12" i="9" s="1"/>
  <c r="P13" i="9" a="1"/>
  <c r="P13" i="9" s="1"/>
  <c r="P21" i="9" s="1"/>
  <c r="P15" i="9" a="1"/>
  <c r="P15" i="9" s="1"/>
  <c r="P7" i="9"/>
  <c r="Q15" i="9" a="1"/>
  <c r="Q15" i="9" s="1"/>
  <c r="Q16" i="9" a="1"/>
  <c r="Q16" i="9" s="1"/>
  <c r="Q24" i="9" s="1"/>
  <c r="Q12" i="9" a="1"/>
  <c r="Q12" i="9" s="1"/>
  <c r="Q13" i="9" a="1"/>
  <c r="Q13" i="9" s="1"/>
  <c r="Q21" i="9" s="1"/>
  <c r="Q14" i="9" a="1"/>
  <c r="Q14" i="9" s="1"/>
  <c r="Q22" i="9" s="1"/>
  <c r="Q7" i="9"/>
  <c r="R12" i="9" a="1"/>
  <c r="R12" i="9" s="1"/>
  <c r="R13" i="9" a="1"/>
  <c r="R13" i="9" s="1"/>
  <c r="R21" i="9" s="1"/>
  <c r="R14" i="9" a="1"/>
  <c r="R14" i="9" s="1"/>
  <c r="R22" i="9" s="1"/>
  <c r="R15" i="9" a="1"/>
  <c r="R15" i="9" s="1"/>
  <c r="R16" i="9" a="1"/>
  <c r="R16" i="9" s="1"/>
  <c r="R24" i="9" s="1"/>
  <c r="R7" i="9"/>
  <c r="S12" i="9" a="1"/>
  <c r="S12" i="9" s="1"/>
  <c r="S13" i="9" a="1"/>
  <c r="S13" i="9" s="1"/>
  <c r="S21" i="9" s="1"/>
  <c r="S14" i="9" a="1"/>
  <c r="S14" i="9" s="1"/>
  <c r="S22" i="9" s="1"/>
  <c r="S15" i="9" a="1"/>
  <c r="S15" i="9" s="1"/>
  <c r="S16" i="9" a="1"/>
  <c r="S16" i="9" s="1"/>
  <c r="S24" i="9" s="1"/>
  <c r="S7" i="9"/>
  <c r="T16" i="9" a="1"/>
  <c r="T16" i="9" s="1"/>
  <c r="T24" i="9" s="1"/>
  <c r="T14" i="9" a="1"/>
  <c r="T14" i="9" s="1"/>
  <c r="T22" i="9" s="1"/>
  <c r="T15" i="9" a="1"/>
  <c r="T15" i="9" s="1"/>
  <c r="T12" i="9" a="1"/>
  <c r="T12" i="9" s="1"/>
  <c r="T13" i="9" a="1"/>
  <c r="T13" i="9" s="1"/>
  <c r="T21" i="9" s="1"/>
  <c r="T7" i="9"/>
  <c r="U12" i="9" a="1"/>
  <c r="U12" i="9" s="1"/>
  <c r="U13" i="9" a="1"/>
  <c r="U13" i="9" s="1"/>
  <c r="U21" i="9" s="1"/>
  <c r="U14" i="9" a="1"/>
  <c r="U14" i="9" s="1"/>
  <c r="U22" i="9" s="1"/>
  <c r="U15" i="9" a="1"/>
  <c r="U15" i="9" s="1"/>
  <c r="U16" i="9" a="1"/>
  <c r="U16" i="9" s="1"/>
  <c r="U24" i="9" s="1"/>
  <c r="U7" i="9"/>
  <c r="E12" i="9" l="1" a="1"/>
  <c r="E12" i="9" s="1"/>
  <c r="E20" i="9" s="1"/>
  <c r="E15" i="9" a="1"/>
  <c r="E15" i="9" s="1"/>
  <c r="E23" i="9" s="1"/>
  <c r="E13" i="9" a="1"/>
  <c r="E13" i="9" s="1"/>
  <c r="E21" i="9" s="1"/>
  <c r="E16" i="9" a="1"/>
  <c r="E16" i="9" s="1"/>
  <c r="E24" i="9" s="1"/>
  <c r="E14" i="9" a="1"/>
  <c r="E14" i="9" s="1"/>
  <c r="E22" i="9" s="1"/>
  <c r="R23" i="9"/>
  <c r="R9" i="9"/>
  <c r="U17" i="9"/>
  <c r="U20" i="9"/>
  <c r="T23" i="9"/>
  <c r="T9" i="9"/>
  <c r="K23" i="9"/>
  <c r="K9" i="9"/>
  <c r="R17" i="9"/>
  <c r="R20" i="9"/>
  <c r="T17" i="9"/>
  <c r="T20" i="9"/>
  <c r="Q23" i="9"/>
  <c r="Q9" i="9"/>
  <c r="J23" i="9"/>
  <c r="J9" i="9"/>
  <c r="S17" i="9"/>
  <c r="S20" i="9"/>
  <c r="O17" i="9"/>
  <c r="O20" i="9"/>
  <c r="M23" i="9"/>
  <c r="M9" i="9"/>
  <c r="K17" i="9"/>
  <c r="K20" i="9"/>
  <c r="E9" i="9"/>
  <c r="Q17" i="9"/>
  <c r="Q20" i="9"/>
  <c r="S23" i="9"/>
  <c r="S9" i="9"/>
  <c r="G23" i="9"/>
  <c r="G9" i="9"/>
  <c r="J17" i="9"/>
  <c r="J20" i="9"/>
  <c r="P23" i="9"/>
  <c r="P9" i="9"/>
  <c r="I23" i="9"/>
  <c r="I9" i="9"/>
  <c r="M17" i="9"/>
  <c r="M20" i="9"/>
  <c r="P17" i="9"/>
  <c r="P20" i="9"/>
  <c r="U23" i="9"/>
  <c r="U9" i="9"/>
  <c r="N23" i="9"/>
  <c r="N9" i="9"/>
  <c r="N25" i="9" s="1"/>
  <c r="H23" i="9"/>
  <c r="H9" i="9"/>
  <c r="G17" i="9"/>
  <c r="G20" i="9"/>
  <c r="L23" i="9"/>
  <c r="L9" i="9"/>
  <c r="I17" i="9"/>
  <c r="I20" i="9"/>
  <c r="H17" i="9"/>
  <c r="H20" i="9"/>
  <c r="O23" i="9"/>
  <c r="O9" i="9"/>
  <c r="N17" i="9"/>
  <c r="N20" i="9"/>
  <c r="F23" i="9"/>
  <c r="F9" i="9"/>
  <c r="L17" i="9"/>
  <c r="L20" i="9"/>
  <c r="F17" i="9"/>
  <c r="F22" i="9"/>
  <c r="G25" i="9" l="1"/>
  <c r="F25" i="9"/>
  <c r="Q25" i="9"/>
  <c r="U25" i="9"/>
  <c r="E17" i="9"/>
  <c r="E25" i="9" s="1"/>
  <c r="J25" i="9"/>
  <c r="L25" i="9"/>
  <c r="S25" i="9"/>
  <c r="O25" i="9"/>
  <c r="M25" i="9"/>
  <c r="I25" i="9"/>
  <c r="T25" i="9"/>
  <c r="P25" i="9"/>
  <c r="H25" i="9"/>
  <c r="R25" i="9"/>
  <c r="K25" i="9"/>
  <c r="L27" i="9" l="1"/>
  <c r="M27" i="9"/>
  <c r="P27" i="9"/>
  <c r="R27" i="9"/>
  <c r="T27" i="9"/>
  <c r="K27" i="9"/>
  <c r="S27" i="9"/>
  <c r="U27" i="9"/>
  <c r="E27" i="9"/>
  <c r="H27" i="9"/>
  <c r="O27" i="9"/>
  <c r="N27" i="9"/>
  <c r="G27" i="9"/>
  <c r="Q27" i="9"/>
  <c r="F27" i="9"/>
  <c r="I27" i="9"/>
  <c r="J27" i="9"/>
  <c r="B8" i="10" l="1"/>
  <c r="B13" i="10"/>
  <c r="B9" i="10"/>
  <c r="B12" i="10"/>
  <c r="B15" i="10"/>
  <c r="B14" i="10"/>
  <c r="B20" i="10"/>
  <c r="B16" i="10"/>
  <c r="B17" i="10"/>
  <c r="B19" i="10"/>
  <c r="B18" i="10"/>
  <c r="B5" i="10"/>
  <c r="B4" i="10"/>
  <c r="B6" i="10"/>
  <c r="B10" i="10"/>
  <c r="B11" i="10"/>
  <c r="B7" i="10"/>
  <c r="F10" i="10" l="1"/>
  <c r="G10" i="10"/>
  <c r="E10" i="10"/>
  <c r="H10" i="10"/>
  <c r="I10" i="10"/>
  <c r="J10" i="10"/>
  <c r="K10" i="10" s="1"/>
  <c r="C10" i="10"/>
  <c r="D10" i="10"/>
  <c r="E16" i="10"/>
  <c r="F16" i="10"/>
  <c r="G16" i="10"/>
  <c r="H16" i="10"/>
  <c r="I16" i="10"/>
  <c r="J16" i="10"/>
  <c r="K16" i="10" s="1"/>
  <c r="D16" i="10"/>
  <c r="C16" i="10"/>
  <c r="F6" i="10"/>
  <c r="G6" i="10"/>
  <c r="E6" i="10"/>
  <c r="H6" i="10"/>
  <c r="I6" i="10"/>
  <c r="J6" i="10"/>
  <c r="K6" i="10" s="1"/>
  <c r="C6" i="10"/>
  <c r="D6" i="10"/>
  <c r="F5" i="10"/>
  <c r="G5" i="10"/>
  <c r="H5" i="10"/>
  <c r="I5" i="10"/>
  <c r="J5" i="10"/>
  <c r="K5" i="10" s="1"/>
  <c r="E5" i="10"/>
  <c r="C5" i="10"/>
  <c r="D5" i="10"/>
  <c r="F9" i="10"/>
  <c r="G9" i="10"/>
  <c r="H9" i="10"/>
  <c r="I9" i="10"/>
  <c r="J9" i="10"/>
  <c r="K9" i="10" s="1"/>
  <c r="E9" i="10"/>
  <c r="D9" i="10"/>
  <c r="C9" i="10"/>
  <c r="J4" i="10"/>
  <c r="K4" i="10" s="1"/>
  <c r="I4" i="10"/>
  <c r="H4" i="10"/>
  <c r="G4" i="10"/>
  <c r="F4" i="10"/>
  <c r="E4" i="10"/>
  <c r="C4" i="10"/>
  <c r="D4" i="10"/>
  <c r="F18" i="10"/>
  <c r="G18" i="10"/>
  <c r="E18" i="10"/>
  <c r="H18" i="10"/>
  <c r="I18" i="10"/>
  <c r="J18" i="10"/>
  <c r="K18" i="10" s="1"/>
  <c r="D18" i="10"/>
  <c r="C18" i="10"/>
  <c r="J20" i="10"/>
  <c r="K20" i="10" s="1"/>
  <c r="E20" i="10"/>
  <c r="F20" i="10"/>
  <c r="G20" i="10"/>
  <c r="H20" i="10"/>
  <c r="I20" i="10"/>
  <c r="D20" i="10"/>
  <c r="C20" i="10"/>
  <c r="E15" i="10"/>
  <c r="F15" i="10"/>
  <c r="G15" i="10"/>
  <c r="H15" i="10"/>
  <c r="I15" i="10"/>
  <c r="J15" i="10"/>
  <c r="K15" i="10" s="1"/>
  <c r="C15" i="10"/>
  <c r="D15" i="10"/>
  <c r="F12" i="10"/>
  <c r="G12" i="10"/>
  <c r="H12" i="10"/>
  <c r="I12" i="10"/>
  <c r="J12" i="10"/>
  <c r="K12" i="10" s="1"/>
  <c r="E12" i="10"/>
  <c r="D12" i="10"/>
  <c r="C12" i="10"/>
  <c r="F13" i="10"/>
  <c r="G13" i="10"/>
  <c r="H13" i="10"/>
  <c r="I13" i="10"/>
  <c r="J13" i="10"/>
  <c r="K13" i="10" s="1"/>
  <c r="E13" i="10"/>
  <c r="C13" i="10"/>
  <c r="D13" i="10"/>
  <c r="G11" i="10"/>
  <c r="H11" i="10"/>
  <c r="I11" i="10"/>
  <c r="J11" i="10"/>
  <c r="K11" i="10" s="1"/>
  <c r="E11" i="10"/>
  <c r="F11" i="10"/>
  <c r="D11" i="10"/>
  <c r="C11" i="10"/>
  <c r="E19" i="10"/>
  <c r="F19" i="10"/>
  <c r="G19" i="10"/>
  <c r="H19" i="10"/>
  <c r="I19" i="10"/>
  <c r="J19" i="10"/>
  <c r="K19" i="10" s="1"/>
  <c r="D19" i="10"/>
  <c r="C19" i="10"/>
  <c r="I17" i="10"/>
  <c r="J17" i="10"/>
  <c r="K17" i="10" s="1"/>
  <c r="E17" i="10"/>
  <c r="F17" i="10"/>
  <c r="G17" i="10"/>
  <c r="H17" i="10"/>
  <c r="C17" i="10"/>
  <c r="D17" i="10"/>
  <c r="H14" i="10"/>
  <c r="I14" i="10"/>
  <c r="J14" i="10"/>
  <c r="K14" i="10" s="1"/>
  <c r="F14" i="10"/>
  <c r="G14" i="10"/>
  <c r="E14" i="10"/>
  <c r="D14" i="10"/>
  <c r="C14" i="10"/>
  <c r="E7" i="10"/>
  <c r="F7" i="10"/>
  <c r="G7" i="10"/>
  <c r="H7" i="10"/>
  <c r="I7" i="10"/>
  <c r="J7" i="10"/>
  <c r="K7" i="10" s="1"/>
  <c r="C7" i="10"/>
  <c r="D7" i="10"/>
  <c r="F8" i="10"/>
  <c r="G8" i="10"/>
  <c r="H8" i="10"/>
  <c r="I8" i="10"/>
  <c r="J8" i="10"/>
  <c r="K8" i="10" s="1"/>
  <c r="E8" i="10"/>
  <c r="C8" i="10"/>
  <c r="D8" i="10"/>
</calcChain>
</file>

<file path=xl/comments1.xml><?xml version="1.0" encoding="utf-8"?>
<comments xmlns="http://schemas.openxmlformats.org/spreadsheetml/2006/main">
  <authors>
    <author>MIS</author>
  </authors>
  <commentList>
    <comment ref="B11" authorId="0" shapeId="0">
      <text>
        <r>
          <rPr>
            <b/>
            <sz val="9"/>
            <color indexed="81"/>
            <rFont val="Tahoma"/>
            <family val="2"/>
          </rPr>
          <t>Рішення приймається колективно, шляхом голосування за участі комісії, КМУ, ВРУ</t>
        </r>
      </text>
    </comment>
    <comment ref="I16" authorId="0" shapeId="0">
      <text>
        <r>
          <rPr>
            <b/>
            <sz val="9"/>
            <color indexed="81"/>
            <rFont val="Tahoma"/>
            <family val="2"/>
          </rPr>
          <t>renewal of a person who previously held a civil service position - the Civil Service Law</t>
        </r>
      </text>
    </comment>
    <comment ref="J16" authorId="0" shapeId="0">
      <text>
        <r>
          <rPr>
            <b/>
            <sz val="9"/>
            <color indexed="81"/>
            <rFont val="Tahoma"/>
            <family val="2"/>
          </rPr>
          <t>renewal of a person who previously held a civil service position - the Civil Service Law</t>
        </r>
      </text>
    </comment>
    <comment ref="K16" authorId="0" shapeId="0">
      <text>
        <r>
          <rPr>
            <b/>
            <sz val="9"/>
            <color indexed="81"/>
            <rFont val="Tahoma"/>
            <family val="2"/>
          </rPr>
          <t>renewal of a person who previously held a civil service position - the Civil Service Law</t>
        </r>
      </text>
    </comment>
    <comment ref="B22" authorId="0" shapeId="0">
      <text>
        <r>
          <rPr>
            <b/>
            <sz val="9"/>
            <color indexed="81"/>
            <rFont val="Tahoma"/>
            <family val="2"/>
          </rPr>
          <t>Law “On Power Purification”</t>
        </r>
      </text>
    </comment>
    <comment ref="I22" authorId="0" shapeId="0">
      <text>
        <r>
          <rPr>
            <b/>
            <sz val="9"/>
            <color indexed="81"/>
            <rFont val="Tahoma"/>
            <family val="2"/>
          </rPr>
          <t>performing the functions of the state or local self-government - the Law on Civil Service</t>
        </r>
      </text>
    </comment>
    <comment ref="J22" authorId="0" shapeId="0">
      <text>
        <r>
          <rPr>
            <b/>
            <sz val="9"/>
            <color indexed="81"/>
            <rFont val="Tahoma"/>
            <family val="2"/>
          </rPr>
          <t>performing the functions of the state or local self-government - the Law on Civil Service</t>
        </r>
      </text>
    </comment>
    <comment ref="K22" authorId="0" shapeId="0">
      <text>
        <r>
          <rPr>
            <b/>
            <sz val="9"/>
            <color indexed="81"/>
            <rFont val="Tahoma"/>
            <family val="2"/>
          </rPr>
          <t>performing the functions of the state or local self-government - the Law on Civil Service</t>
        </r>
      </text>
    </comment>
    <comment ref="M22" authorId="0" shapeId="0">
      <text>
        <r>
          <rPr>
            <b/>
            <sz val="9"/>
            <color indexed="81"/>
            <rFont val="Tahoma"/>
            <family val="2"/>
          </rPr>
          <t>to establish the fact of violation of the requirements of the laws regulating activity in the spheres of energy and communal services</t>
        </r>
      </text>
    </comment>
    <comment ref="N22" authorId="0" shapeId="0">
      <text>
        <r>
          <rPr>
            <b/>
            <sz val="9"/>
            <color indexed="81"/>
            <rFont val="Tahoma"/>
            <family val="2"/>
          </rPr>
          <t>4) deprived of the right in accordance with the judgment of a court that has entered into force, to engage in activities related to the performance of state functions</t>
        </r>
      </text>
    </comment>
    <comment ref="O22" authorId="0" shapeId="0">
      <text>
        <r>
          <rPr>
            <b/>
            <sz val="9"/>
            <color indexed="81"/>
            <rFont val="Tahoma"/>
            <family val="2"/>
          </rPr>
          <t>improper performance of the duties by the Director</t>
        </r>
      </text>
    </comment>
    <comment ref="P22" authorId="0" shapeId="0">
      <text>
        <r>
          <rPr>
            <b/>
            <sz val="9"/>
            <color indexed="81"/>
            <rFont val="Tahoma"/>
            <family val="2"/>
          </rPr>
          <t>4. A person dismissed from the position of the Prosecutor General shall be dismissed from the position of the Prosecutor on the grounds specified in paragraphs 1-3, 5-7 of part one of this Article.
2) violation of the incompatibility requirements provided in Article 18 of this Law
3. The prosecutor may not belong to a political party, participate in political events, strikes. - Law on the Prosecutor's Office</t>
        </r>
      </text>
    </comment>
    <comment ref="Q22" authorId="0" shapeId="0">
      <text>
        <r>
          <rPr>
            <b/>
            <sz val="9"/>
            <color indexed="81"/>
            <rFont val="Tahoma"/>
            <family val="2"/>
          </rPr>
          <t>5) due to official incompatibility;
9) in connection with direct subordination to a close person;
due to a real or potential conflict of interest that is permanent and cannot be resolved in any other way</t>
        </r>
      </text>
    </comment>
    <comment ref="S22" authorId="0" shapeId="0">
      <text>
        <r>
          <rPr>
            <b/>
            <sz val="9"/>
            <color indexed="81"/>
            <rFont val="Tahoma"/>
            <family val="2"/>
            <charset val="204"/>
          </rPr>
          <t>3) committing a significant disciplinary misconduct, gross or systematic neglect of his / her duties, which is incompatible with the status of a judge of the Constitutional Court or has revealed his / her incompatibility with the position held.
2) violation of incompatibility requirements - the Law on the Constitutional Court</t>
        </r>
      </text>
    </comment>
    <comment ref="V22" authorId="0" shapeId="0">
      <text>
        <r>
          <rPr>
            <b/>
            <sz val="9"/>
            <color indexed="81"/>
            <rFont val="Tahoma"/>
            <family val="2"/>
          </rPr>
          <t>in connection with the loss of business reputation - the Law on the NBU</t>
        </r>
      </text>
    </comment>
    <comment ref="X22" authorId="0" shapeId="0">
      <text>
        <r>
          <rPr>
            <b/>
            <sz val="9"/>
            <color indexed="81"/>
            <rFont val="Tahoma"/>
            <family val="2"/>
          </rPr>
          <t>to engage in certain activities related to the performance of state or local government functions - Law on Civil Service</t>
        </r>
      </text>
    </comment>
    <comment ref="Y22" authorId="0" shapeId="0">
      <text>
        <r>
          <rPr>
            <b/>
            <sz val="9"/>
            <color indexed="81"/>
            <rFont val="Tahoma"/>
            <family val="2"/>
          </rPr>
          <t>to engage in certain activities related to the performance of state or local government functions - Law on Civil Service</t>
        </r>
      </text>
    </comment>
    <comment ref="B23" authorId="0" shapeId="0">
      <text>
        <r>
          <rPr>
            <b/>
            <sz val="9"/>
            <color indexed="81"/>
            <rFont val="Tahoma"/>
            <family val="2"/>
            <charset val="204"/>
          </rPr>
          <t>including due to distrust</t>
        </r>
      </text>
    </comment>
    <comment ref="I23" authorId="0" shapeId="0">
      <text>
        <r>
          <rPr>
            <b/>
            <sz val="9"/>
            <color indexed="81"/>
            <rFont val="Tahoma"/>
            <family val="2"/>
          </rPr>
          <t>at the initiative of the subject of appointment - the Law on Civil Service</t>
        </r>
      </text>
    </comment>
    <comment ref="J23" authorId="0" shapeId="0">
      <text>
        <r>
          <rPr>
            <b/>
            <sz val="9"/>
            <color indexed="81"/>
            <rFont val="Tahoma"/>
            <family val="2"/>
          </rPr>
          <t>at the initiative of the subject of appointment - the Law on Civil Service</t>
        </r>
      </text>
    </comment>
    <comment ref="K23" authorId="0" shapeId="0">
      <text>
        <r>
          <rPr>
            <b/>
            <sz val="9"/>
            <color indexed="81"/>
            <rFont val="Tahoma"/>
            <family val="2"/>
          </rPr>
          <t>at the initiative of the subject of appointment - the Law on Civil Service</t>
        </r>
      </text>
    </comment>
    <comment ref="Q23" authorId="0" shapeId="0">
      <text>
        <r>
          <rPr>
            <b/>
            <sz val="9"/>
            <color indexed="81"/>
            <rFont val="Tahoma"/>
            <family val="2"/>
          </rPr>
          <t>Article 87. Adoption of the resolution of no confidence in heads of police bodies</t>
        </r>
      </text>
    </comment>
    <comment ref="R23" authorId="0" shapeId="0">
      <text>
        <r>
          <rPr>
            <b/>
            <sz val="9"/>
            <color indexed="81"/>
            <rFont val="Tahoma"/>
            <family val="2"/>
            <charset val="204"/>
          </rPr>
          <t>3. The issue of expressing a vote of no confidence in the President of the Supreme Court shall be considered by the Plenum of the Supreme Court upon submission of at least one third of the members of the Plenum of the Supreme Court, signed by them. The submission must be motivated. - Law on the court</t>
        </r>
      </text>
    </comment>
    <comment ref="T23" authorId="0" shapeId="0">
      <text>
        <r>
          <rPr>
            <b/>
            <sz val="9"/>
            <color indexed="81"/>
            <rFont val="Tahoma"/>
            <family val="2"/>
            <charset val="204"/>
          </rPr>
          <t>Law of Ukraine on the Constitutional Court</t>
        </r>
      </text>
    </comment>
    <comment ref="U23" authorId="0" shapeId="0">
      <text>
        <r>
          <rPr>
            <b/>
            <sz val="9"/>
            <color indexed="81"/>
            <rFont val="Tahoma"/>
            <family val="2"/>
            <charset val="204"/>
          </rPr>
          <t>2) adoption by the supervisory board of the relevant decision, which is approved by the Cabinet of Ministers of Ukraine</t>
        </r>
      </text>
    </comment>
    <comment ref="X23" authorId="0" shapeId="0">
      <text>
        <r>
          <rPr>
            <b/>
            <sz val="9"/>
            <color indexed="81"/>
            <rFont val="Tahoma"/>
            <family val="2"/>
          </rPr>
          <t>at the initiative of the subject of appointment - the Law on Civil Service</t>
        </r>
      </text>
    </comment>
    <comment ref="Y23" authorId="0" shapeId="0">
      <text>
        <r>
          <rPr>
            <b/>
            <sz val="9"/>
            <color indexed="81"/>
            <rFont val="Tahoma"/>
            <family val="2"/>
          </rPr>
          <t>at the initiative of the subject of appointment - the Law on Civil Service</t>
        </r>
      </text>
    </comment>
    <comment ref="I26" authorId="0" shapeId="0">
      <text>
        <r>
          <rPr>
            <b/>
            <sz val="9"/>
            <color indexed="81"/>
            <rFont val="Tahoma"/>
            <family val="2"/>
          </rPr>
          <t>The Cabinet of Ministers of Ukraine</t>
        </r>
      </text>
    </comment>
    <comment ref="J26" authorId="0" shapeId="0">
      <text>
        <r>
          <rPr>
            <b/>
            <sz val="9"/>
            <color indexed="81"/>
            <rFont val="Tahoma"/>
            <family val="2"/>
          </rPr>
          <t>The Cabinet of Ministers of Ukraine</t>
        </r>
      </text>
    </comment>
    <comment ref="K26" authorId="0" shapeId="0">
      <text>
        <r>
          <rPr>
            <b/>
            <sz val="9"/>
            <color indexed="81"/>
            <rFont val="Tahoma"/>
            <family val="2"/>
          </rPr>
          <t>The Cabinet of Ministers of Ukraine</t>
        </r>
      </text>
    </comment>
    <comment ref="M26" authorId="0" shapeId="0">
      <text>
        <r>
          <rPr>
            <b/>
            <sz val="9"/>
            <color indexed="81"/>
            <rFont val="Tahoma"/>
            <family val="2"/>
          </rPr>
          <t>The Cabinet of Ministers of Ukraine</t>
        </r>
      </text>
    </comment>
    <comment ref="N26" authorId="0" shapeId="0">
      <text>
        <r>
          <rPr>
            <b/>
            <sz val="9"/>
            <color indexed="81"/>
            <rFont val="Tahoma"/>
            <family val="2"/>
          </rPr>
          <t>The Cabinet of Ministers of Ukraine</t>
        </r>
      </text>
    </comment>
    <comment ref="O26" authorId="0" shapeId="0">
      <text>
        <r>
          <rPr>
            <b/>
            <sz val="9"/>
            <color indexed="81"/>
            <rFont val="Tahoma"/>
            <family val="2"/>
          </rPr>
          <t>President</t>
        </r>
      </text>
    </comment>
    <comment ref="Y26" authorId="0" shapeId="0">
      <text>
        <r>
          <rPr>
            <b/>
            <sz val="9"/>
            <color indexed="81"/>
            <rFont val="Tahoma"/>
            <family val="2"/>
            <charset val="204"/>
          </rPr>
          <t>President</t>
        </r>
      </text>
    </comment>
    <comment ref="B28" authorId="0" shapeId="0">
      <text>
        <r>
          <rPr>
            <b/>
            <sz val="9"/>
            <color indexed="81"/>
            <rFont val="Tahoma"/>
            <family val="2"/>
          </rPr>
          <t>mentioned in the Constitution</t>
        </r>
      </text>
    </comment>
    <comment ref="B29" authorId="0" shapeId="0">
      <text>
        <r>
          <rPr>
            <b/>
            <sz val="9"/>
            <color indexed="81"/>
            <rFont val="Tahoma"/>
            <family val="2"/>
          </rPr>
          <t>mentioned in the Constitution</t>
        </r>
      </text>
    </comment>
    <comment ref="B30" authorId="0" shapeId="0">
      <text>
        <r>
          <rPr>
            <b/>
            <sz val="9"/>
            <color indexed="81"/>
            <rFont val="Tahoma"/>
            <family val="2"/>
          </rPr>
          <t>mentioned in the Constitution</t>
        </r>
      </text>
    </comment>
    <comment ref="B31" authorId="0" shapeId="0">
      <text>
        <r>
          <rPr>
            <b/>
            <sz val="9"/>
            <color indexed="81"/>
            <rFont val="Tahoma"/>
            <family val="2"/>
          </rPr>
          <t>Majority of the governing body</t>
        </r>
      </text>
    </comment>
    <comment ref="L31" authorId="0" shapeId="0">
      <text>
        <r>
          <rPr>
            <b/>
            <sz val="9"/>
            <color indexed="81"/>
            <rFont val="Tahoma"/>
            <family val="2"/>
          </rPr>
          <t>The Chairman of the Antimonopoly Committee of Ukraine is appointed and dismissed by the President of Ukraine with the consent of the Verkhovna Rada of Ukraine.</t>
        </r>
      </text>
    </comment>
    <comment ref="N31" authorId="0" shapeId="0">
      <text>
        <r>
          <rPr>
            <b/>
            <sz val="9"/>
            <color indexed="81"/>
            <rFont val="Tahoma"/>
            <family val="2"/>
            <charset val="204"/>
          </rPr>
          <t>The Cabinet of Ministers of Ukraine</t>
        </r>
      </text>
    </comment>
    <comment ref="B32" authorId="0" shapeId="0">
      <text>
        <r>
          <rPr>
            <b/>
            <sz val="9"/>
            <color indexed="81"/>
            <rFont val="Tahoma"/>
            <family val="2"/>
          </rPr>
          <t>Competences are listed in the Constitution</t>
        </r>
      </text>
    </comment>
    <comment ref="I32" authorId="0" shapeId="0">
      <text>
        <r>
          <rPr>
            <b/>
            <sz val="9"/>
            <color indexed="81"/>
            <rFont val="Tahoma"/>
            <family val="2"/>
            <charset val="204"/>
          </rPr>
          <t>The State Tax Service is guided in its activities by the Constitution and laws</t>
        </r>
      </text>
    </comment>
    <comment ref="P32" authorId="0" shapeId="0">
      <text>
        <r>
          <rPr>
            <b/>
            <sz val="9"/>
            <color indexed="81"/>
            <rFont val="Tahoma"/>
            <family val="2"/>
          </rPr>
          <t>Article 131</t>
        </r>
      </text>
    </comment>
    <comment ref="B37" authorId="0" shapeId="0">
      <text>
        <r>
          <rPr>
            <b/>
            <sz val="9"/>
            <color indexed="81"/>
            <rFont val="Tahoma"/>
            <family val="2"/>
          </rPr>
          <t>The Law contains an article on material and financial support of the institution</t>
        </r>
      </text>
    </comment>
    <comment ref="Q38" authorId="0" shapeId="0">
      <text>
        <r>
          <rPr>
            <b/>
            <sz val="9"/>
            <color indexed="81"/>
            <rFont val="Tahoma"/>
            <family val="2"/>
          </rPr>
          <t>MIS:</t>
        </r>
        <r>
          <rPr>
            <sz val="9"/>
            <color indexed="81"/>
            <rFont val="Tahoma"/>
            <family val="2"/>
          </rPr>
          <t xml:space="preserve">
</t>
        </r>
      </text>
    </comment>
  </commentList>
</comments>
</file>

<file path=xl/sharedStrings.xml><?xml version="1.0" encoding="utf-8"?>
<sst xmlns="http://schemas.openxmlformats.org/spreadsheetml/2006/main" count="2161" uniqueCount="455">
  <si>
    <t>Державна податкова служба України</t>
  </si>
  <si>
    <t>https://tax.gov.ua/</t>
  </si>
  <si>
    <t>Державна фіскальна служба України</t>
  </si>
  <si>
    <t>http://sfs.gov.ua/</t>
  </si>
  <si>
    <t>Державна митна служба України</t>
  </si>
  <si>
    <t>https://customs.gov.ua/</t>
  </si>
  <si>
    <t>Антимонопольний комітет України</t>
  </si>
  <si>
    <t>http://www.amc.gov.ua/</t>
  </si>
  <si>
    <t>Національна комісія, що здійснює державне регулювання у сферах енергетики та комунальних послуг</t>
  </si>
  <si>
    <t>http://www.nerc.gov.ua/</t>
  </si>
  <si>
    <t>Національне агентство з питань запобігання корупції</t>
  </si>
  <si>
    <t>https://nazk.gov.ua/</t>
  </si>
  <si>
    <t>Національне антикорупційне бюро України</t>
  </si>
  <si>
    <t>https://nabu.gov.ua/</t>
  </si>
  <si>
    <t>Офіс Генерального прокурора</t>
  </si>
  <si>
    <t>https://www.gp.gov.ua/</t>
  </si>
  <si>
    <t>Національна поліція України</t>
  </si>
  <si>
    <t>https://www.npu.gov.ua/</t>
  </si>
  <si>
    <t>Верховний Суд</t>
  </si>
  <si>
    <t>https://supreme.court.gov.ua/</t>
  </si>
  <si>
    <t>Конституційний Суд України</t>
  </si>
  <si>
    <t>http://www.ccu.gov.ua/</t>
  </si>
  <si>
    <t>Уповноважений Верховної Ради України з прав людини</t>
  </si>
  <si>
    <t>http://www.ombudsman.gov.ua/</t>
  </si>
  <si>
    <t>Рада бізнес-омбудсмена</t>
  </si>
  <si>
    <t>https://boi.org.ua/</t>
  </si>
  <si>
    <t>Національний банк України</t>
  </si>
  <si>
    <t>https://bank.gov.ua/</t>
  </si>
  <si>
    <t>Фонд державного майна України</t>
  </si>
  <si>
    <t>http://www.spfu.gov.ua/</t>
  </si>
  <si>
    <t>Пенсійний фонд України</t>
  </si>
  <si>
    <t>https://www.pfu.gov.ua/</t>
  </si>
  <si>
    <t>Національна комісія з цінних паперів та фондових ринків</t>
  </si>
  <si>
    <t>https://www.nssmc.gov.ua/</t>
  </si>
  <si>
    <t>Керівний орган складається з декількох осіб</t>
  </si>
  <si>
    <t>Законодавство України</t>
  </si>
  <si>
    <t>Голова Правління державного органу не бере участі у виборах членів правління</t>
  </si>
  <si>
    <t>З Головою Правління не укладався трудовий договір</t>
  </si>
  <si>
    <t>З Членами Правління не укладались трудові договори</t>
  </si>
  <si>
    <t>Члени керівного органу не змінюються одномоментно</t>
  </si>
  <si>
    <t>Члени Правління не змінюються одночасно</t>
  </si>
  <si>
    <t>Члени керівного органу призначаються різними способами (декількома суб’єктами)</t>
  </si>
  <si>
    <t>Голова державного органу призначається колективним органом</t>
  </si>
  <si>
    <t>Члени Правління призначаються колективним органом</t>
  </si>
  <si>
    <t>Члени керівного органу обираються декількома суб'єктами</t>
  </si>
  <si>
    <t>Члени Правління обираються декількома суб'єктами</t>
  </si>
  <si>
    <t>Кандидати на посаду керівного органу повинні відповідати конкретним вимогам щодо їх політичної незалежності</t>
  </si>
  <si>
    <t>Члени керівного органу не мають права обіймати певні посади після закінчення терміну їх повноважень</t>
  </si>
  <si>
    <t>Строк повноважень членів керівного органу обмежений</t>
  </si>
  <si>
    <t>Одна і та ж особа не може бути призначена членом керівного органу більше, ніж два строки підряд</t>
  </si>
  <si>
    <t>Громадські слухання є частиною процесу відбору керівних посад</t>
  </si>
  <si>
    <t>Резюме членів керівного органу є загальнодоступними</t>
  </si>
  <si>
    <t>Офіційний веб-сайт державного органу, пошук у Google або офіційний запит на інформацію</t>
  </si>
  <si>
    <t>Члени керівного органу не були політично активними за два роки до призначення</t>
  </si>
  <si>
    <t>Звільнення голови державного органу можливе з причин, пов'язаних з політикою</t>
  </si>
  <si>
    <t>Звільнення голови державного органу можливе на розсуд уповноваженого органу державної влади</t>
  </si>
  <si>
    <t>Звільнення голови державного органу можливе в тому випадку, якщо призначений голова був засуджений за злочин або якщо він більше не відповідає критерію політичної незалежності</t>
  </si>
  <si>
    <t>Звільнення члена Правління можливе лише з підстав, передбачених законодавством і повинно бути обґрунтованим</t>
  </si>
  <si>
    <t>Звільнення голови державного органу повинне здійснюватися декількома суб’єктами</t>
  </si>
  <si>
    <t>Звільнення члена Правління має здійснюватися декількома суб’єктами</t>
  </si>
  <si>
    <t>Правове регулювання діяльності органу державної влади здійснюється Конституцією України</t>
  </si>
  <si>
    <t>Конституція України</t>
  </si>
  <si>
    <t>Порядок призначення голови державного органу визначений Конституцією України</t>
  </si>
  <si>
    <t xml:space="preserve">Конституція України </t>
  </si>
  <si>
    <t>Порядок призначення заступника голови державного органу визначений Конституцією України</t>
  </si>
  <si>
    <t>Необхідна конституційна більшість для обрання голови державного органу або члена його керівного органу</t>
  </si>
  <si>
    <t>Компетенції органу державної влади визначені в Конституції України</t>
  </si>
  <si>
    <t>Вплив у будь-який спосіб на орган Кабінетом Міністрів України виключено</t>
  </si>
  <si>
    <t xml:space="preserve">Законодавство України </t>
  </si>
  <si>
    <t>Державний орган незалежний у своїх рішеннях</t>
  </si>
  <si>
    <t>Керівник державного органу не може приймати одноосібних рішень</t>
  </si>
  <si>
    <t>Лише у разі розподілу голосів порівну, голос голови Правління є вирішальним</t>
  </si>
  <si>
    <t>Формування бюджету державного органу визначено в законі України</t>
  </si>
  <si>
    <t>Державний орган є головним розпорядником коштів Державного бюджету України</t>
  </si>
  <si>
    <t>Державний орган фінансується не тільки з державного бюджету</t>
  </si>
  <si>
    <t>Державний орган має повноваження приймати рішення про власну внутрішню організацію</t>
  </si>
  <si>
    <t>Голова державного органу не призначається виключно урядом</t>
  </si>
  <si>
    <t>Державний орган уповноважений самостійно визначати свій штатний розпис</t>
  </si>
  <si>
    <t>Інформація про середню місячну заробітну плату голови державного органу є загальнодоступною</t>
  </si>
  <si>
    <t>Офіційний запит на інформацію, щорічний звіт</t>
  </si>
  <si>
    <t>Інформація про середню місячну заробітну плату заступника голови державного органу є загальнодоступною</t>
  </si>
  <si>
    <t>Інформація про середню місячну заробітну плату членів Правління державного органу є загальнодоступною</t>
  </si>
  <si>
    <t>Інформація про середню місячну заробітну плату високопосадовців є державного органу загальнодоступною</t>
  </si>
  <si>
    <t>Інформація про середню місячну заробітну плату працівників державного органу є загальнодоступною</t>
  </si>
  <si>
    <t>State Tax Service of Ukraine</t>
  </si>
  <si>
    <t>State Fiscal Service of Ukraine</t>
  </si>
  <si>
    <t>State Customs Service of Ukraine</t>
  </si>
  <si>
    <t>Antimonopoly Committee of Ukraine</t>
  </si>
  <si>
    <t>National Commission for State Regulation of Energy and Utilities</t>
  </si>
  <si>
    <t>National Agency on Corruption Prevention</t>
  </si>
  <si>
    <t>National Anti-corruption Bureau of Ukraine</t>
  </si>
  <si>
    <t>Prosecutor General’s Office</t>
  </si>
  <si>
    <t>National police of Ukraine</t>
  </si>
  <si>
    <t>Supreme Court</t>
  </si>
  <si>
    <t>Constitutional Court of Ukraine</t>
  </si>
  <si>
    <t>Ukrainian Parliament Commissioner for Human Rights</t>
  </si>
  <si>
    <t>Business Ombudsman Council</t>
  </si>
  <si>
    <t>National Bank of Ukraine</t>
  </si>
  <si>
    <t>State Property Fund of Ukraine</t>
  </si>
  <si>
    <t>Pension Fund of Ukraine</t>
  </si>
  <si>
    <t>National Securities and Stock Market Commission</t>
  </si>
  <si>
    <t>No supervisory or management board</t>
  </si>
  <si>
    <t>The Board of the National Bank is a collegial body</t>
  </si>
  <si>
    <t>Board of the Pension Fund of Ukraine</t>
  </si>
  <si>
    <t>The governing body is comprised of multiple persons</t>
  </si>
  <si>
    <t>The Head of the state institution does not participate in the election of board members</t>
  </si>
  <si>
    <t>An employment contract was not concluded with the Head of the Management Board</t>
  </si>
  <si>
    <t>An employment contract was not concluded with the Board members</t>
  </si>
  <si>
    <t>Members of the governing body are not replaced simultaneously</t>
  </si>
  <si>
    <t>Board members are not replaced simultaneously</t>
  </si>
  <si>
    <t>Members of the governing body are appointed in various ways (by several actors)</t>
  </si>
  <si>
    <t>The head of the state institution is nominated by a collective body</t>
  </si>
  <si>
    <t>Board members are nominated by a collective body</t>
  </si>
  <si>
    <t>Members of the governing body are elected by multiple actors</t>
  </si>
  <si>
    <t>Board members are elected by multiple actors</t>
  </si>
  <si>
    <t>Candidates for the governing body position must meet specific requirements regarding their political independence</t>
  </si>
  <si>
    <t>Members of the governing body are not allowed to hold certain offices after their office term ends</t>
  </si>
  <si>
    <t>Term of office of members of the governing body is limited</t>
  </si>
  <si>
    <t>The same person may not be appointed a member of the governing body for more than two consecutive terms</t>
  </si>
  <si>
    <t>Public hearing is part of the selection process for governing body positions</t>
  </si>
  <si>
    <t>CVs of members of the governing body are publicly available</t>
  </si>
  <si>
    <t>Members of the governing body were not politically active 2 years prior to being appointed</t>
  </si>
  <si>
    <t>Dismissal of the head of the state institution is possible for reasons related to policy</t>
  </si>
  <si>
    <t>Dismissal of the head of the state institution is possible at the discretion of the authorized state institution</t>
  </si>
  <si>
    <t>Dismissal of the head of the state institution is possible if the appointed head of the state institution has been convicted of a crime or if he no longer meets a political independence criterion</t>
  </si>
  <si>
    <t>Dismissal of a board member is possible only on the grounds provided by law and must be justified</t>
  </si>
  <si>
    <t>Dismissal of the head of the state institution must be carried out by multiple actors</t>
  </si>
  <si>
    <t>Dismissal of a board member must be carried out by multiple actors</t>
  </si>
  <si>
    <t>Legal regulation of the activity of the state institution is carried out by the Constitution of Ukraine</t>
  </si>
  <si>
    <t>The appointment procedure of the head of the state institution is defined in the Constitution of Ukraine</t>
  </si>
  <si>
    <t>The appointment procedure of the deputy head of the state institution is defined in the Constitution of Ukraine</t>
  </si>
  <si>
    <t>Constitutional majority is required for the election of the Head of the state institution or a member of its governing body</t>
  </si>
  <si>
    <t>Competencies of the state institution are defined in the Constitution of Ukraine</t>
  </si>
  <si>
    <t>The influence in any way on the state institution by the Cabinet of Ministers of Ukraine is excluded</t>
  </si>
  <si>
    <t>The state institution is independent in its decisions</t>
  </si>
  <si>
    <t>The Head of the state institution cannot make individual decisions</t>
  </si>
  <si>
    <t>Only in the case of equal distribution of votes, the vote of the Head of the Management Board is decisive</t>
  </si>
  <si>
    <t>The formation of the budget of the state institution is defined in the Law of Ukraine</t>
  </si>
  <si>
    <t>The state institution is the main administrator of the State Budget of Ukraine</t>
  </si>
  <si>
    <t>The state institution is financed not only from the state budget</t>
  </si>
  <si>
    <t>The state institution has the authority to decide on its own the internal organization</t>
  </si>
  <si>
    <t>The head of the state institution is not appointed solely by the government</t>
  </si>
  <si>
    <t>The state institution is authorized to independently determine its staff list</t>
  </si>
  <si>
    <t>Information on the average monthly salary of the head of the state institution is publicly available</t>
  </si>
  <si>
    <t>Information on the average monthly salary of the deputy head of the state institution is publicly available</t>
  </si>
  <si>
    <t>Information on the average monthly salary of members of the Management Board of the state institution is publicly available</t>
  </si>
  <si>
    <t>Information on the average monthly salary of high-ranking officials of the state institution is publicly available</t>
  </si>
  <si>
    <t>Information on the average monthly salary of employees of the state institution is publicly available</t>
  </si>
  <si>
    <t>Official information request, Annual report</t>
  </si>
  <si>
    <t>Constitution of Ukraine</t>
  </si>
  <si>
    <t xml:space="preserve">Constitution of Ukraine </t>
  </si>
  <si>
    <t xml:space="preserve">Legislation of Ukraine </t>
  </si>
  <si>
    <t>Legislation of Ukraine</t>
  </si>
  <si>
    <t>Official website of the agency, google search, or official information request</t>
  </si>
  <si>
    <t>ID</t>
  </si>
  <si>
    <t>web</t>
  </si>
  <si>
    <t>Supervisory or management board</t>
  </si>
  <si>
    <t>Supervisory or management board?</t>
  </si>
  <si>
    <t>I</t>
  </si>
  <si>
    <t>Appointment of the Governing Body and Board Members</t>
  </si>
  <si>
    <t>II</t>
  </si>
  <si>
    <t>Dismissal of Appointees</t>
  </si>
  <si>
    <t>III</t>
  </si>
  <si>
    <t>Sovereignty and Constitutional Basis</t>
  </si>
  <si>
    <t>IV</t>
  </si>
  <si>
    <t>Income of Appointees and Employees</t>
  </si>
  <si>
    <t>NULL</t>
  </si>
  <si>
    <t>without</t>
  </si>
  <si>
    <t>with</t>
  </si>
  <si>
    <t xml:space="preserve"> </t>
  </si>
  <si>
    <t>max points … mgmt board</t>
  </si>
  <si>
    <t>question</t>
  </si>
  <si>
    <t>Призначення керівного органу та членів правління</t>
  </si>
  <si>
    <t>Звільнення посадових осіб</t>
  </si>
  <si>
    <t>Суверенітет та конституційні основи</t>
  </si>
  <si>
    <t>Доходи посадових осіб та службовців</t>
  </si>
  <si>
    <t>V</t>
  </si>
  <si>
    <t>Selection process for the position of the head of institution</t>
  </si>
  <si>
    <t xml:space="preserve">Call for candidate applications has been published (e. g. Online, in newspaper etc.) </t>
  </si>
  <si>
    <t>Candidates can apply without having to be nominated by another body (institution, professional organization, interest group)</t>
  </si>
  <si>
    <t>Candidates are required to submit a CV</t>
  </si>
  <si>
    <t>Candidates are required to submit a motivation letter (cover letter)</t>
  </si>
  <si>
    <t xml:space="preserve">Candidates are required to submit property declaration (when applying or upon taking office) </t>
  </si>
  <si>
    <t xml:space="preserve">Candidates must meet integrity requirements (evidence of no criminal record) </t>
  </si>
  <si>
    <t>Candidates must meet educational requirements (university degree)</t>
  </si>
  <si>
    <t xml:space="preserve">Candidates are required to speak at least one foreign (world) language (e.g. English, German, French, Spanish) </t>
  </si>
  <si>
    <t>Candidates are not allowed to directly transition from a political office</t>
  </si>
  <si>
    <t>The interview with the candidates is public (public hearing of candidates)</t>
  </si>
  <si>
    <t>Candidates present their management strategy proposal in the public hearing</t>
  </si>
  <si>
    <t>Оголошення конкурсу на заміщення вакантних посад опубліковано на сайті державної установи</t>
  </si>
  <si>
    <t>Кандидат може подавати заявку напряму, без висуваня іншою інституцією, організацією та групами інтересів</t>
  </si>
  <si>
    <t>Вакансія відкрита для іноземців</t>
  </si>
  <si>
    <t>Немає обмежень для кандидатів, окрім того, що вік особи має бути від 21 року</t>
  </si>
  <si>
    <t>Кандидат має щонайменше 14 днів для подання заявки на участь у конкурсі</t>
  </si>
  <si>
    <t>Кандидати повинні подати резюме</t>
  </si>
  <si>
    <t>Кандидати повинні подати мотиваційний лист</t>
  </si>
  <si>
    <t>Кандидати мають подати пропозицію стратегії управління</t>
  </si>
  <si>
    <t>Кандидат має подати декларацію про майновий стан (під час подання заяви або при вступі на посаду)</t>
  </si>
  <si>
    <t>Кандидати мають відповідати вимогам доброчесності (докази відсутності судимості)</t>
  </si>
  <si>
    <t>Кандидати мають відповідати освітнім вимогам (вища освіта)</t>
  </si>
  <si>
    <t>Кандидати мають знати принаймні одну іноземну мову (окрім російської - англійська, німецька, французька, іспанська тощо).</t>
  </si>
  <si>
    <t>Кандидатам не дозволяється переходити з політичної посади</t>
  </si>
  <si>
    <t>Кандидати мають відповідний досвід роботи</t>
  </si>
  <si>
    <t>Список кандидатів та перелік поданих ними документів (резюме, мотиваційний лист, стратегія управління) публікуються до проведення інтерв'ю з кандидатами</t>
  </si>
  <si>
    <t>Співбесіди з кандидатами транслюються в прямому ефірі</t>
  </si>
  <si>
    <t>Запис трансляції публікується онлайн</t>
  </si>
  <si>
    <t>Представники громадськості (ЗМІ, НУО) мають право задавати питання кандидатам протягом співбесіди/публічних слухань</t>
  </si>
  <si>
    <t xml:space="preserve">Список членів комісії, які проводять співбесіду/громадські слухання, опубліковано </t>
  </si>
  <si>
    <t>Члени комісії є представниками декількох різних установ</t>
  </si>
  <si>
    <t>Після публічних слухань/співбесіди комісія оприлюднює оцінку кандидатів та своє рішення.</t>
  </si>
  <si>
    <t>Кожен член комісії мають право оцінювати кандидата окремо</t>
  </si>
  <si>
    <t xml:space="preserve">Особа, яка виявила бажання взяти участь у конкурсі може подати в установленому порядку до конкурсної комісії необхідну інформацію особисто або надіслати її поштою </t>
  </si>
  <si>
    <t>До складу конкурсної комісії можуть входити представники служби управління персоналом, юридичної служби, окремих структурних підрозділів та інші працівники державного органу, в якому проводиться конкурс.
У разі неможливості утворення або функціонування конкурсної комісії в державному органі, фактична чисельність якого становить менше 10 осіб, суб’єкт призначення може включити до складу конкурсної комісії працівників іншого державного органу за згодою керівника державної служби такого державного органу.
https://zakon.rada.gov.ua/laws/show/246-2016-%D0%BF#Text</t>
  </si>
  <si>
    <t>EN</t>
  </si>
  <si>
    <t>Employees</t>
  </si>
  <si>
    <t>UA</t>
  </si>
  <si>
    <t>Відмова через те, що інформація є непублічною
По податкових деклараціях відслідкувати заробітну плату отриману у ДПС неможна, оскільки керівник та заступники мінялися протягом 2020 року. А про інших працівників на сайті ДПС немає відомостей</t>
  </si>
  <si>
    <t>Відповідь ДМС - планова середньомісячна заробітна плата у 2019-2020 рр складає 35000 грн.
Заробітну плату отриману у ДМС неможна відслідкувати за поданими деклараціями керівників, оскільки керівник та заступники мінялися протягом 2019-2020 років.</t>
  </si>
  <si>
    <t>відмова через те, що інформація є непублічною</t>
  </si>
  <si>
    <t>Не отримала відповіді на запит</t>
  </si>
  <si>
    <t>Стосовно середньої місячної заробітної плати високопосадовців та
працівників державного органу в розрізі категорій працівників Конституційного
Суду України (далі- Суду) за 2019-2020 роки інформую, іцо підготовка такої
статистичної інформації потребує створення нової інформації шляхом пошуку та
узагальнення необхідних даних. Закон України „Про доступ до публічної
інформації“ не зобов’язує розпорядника інформації до таких дій.</t>
  </si>
  <si>
    <t>Рада бізнес-омбудсмена не є державною організацією.
На сайті НАЗК декларації не публікуються</t>
  </si>
  <si>
    <t>З огляду на вищенаведене, узагальнена інформація щодо
середньомісячної заробітної плати Голови Національного банку за 2020 рік, а
також інформація щодо середньомісячної заробітної плати заступника Голови
Національного банку, членів Правління Національного банку,
високопосадовців Національного банку та працівників Національного банку
за 2019-2020 роки не може бути надана, оскільки вона не є задокументованою
інформацією, враховуючи вимоги Закону «Про доступ до публічної
інформації», натомість вимагає створення у відповідь на запит нової
інформації та не має статусу публічної інформації в розумінні Закону України
«Про доступ до публічної інформації», зокрема статті 1.</t>
  </si>
  <si>
    <t>Explanation for salaries</t>
  </si>
  <si>
    <t>Average monthly salary of</t>
  </si>
  <si>
    <t>Head</t>
  </si>
  <si>
    <t>Deputy head</t>
  </si>
  <si>
    <t>Members of the Board</t>
  </si>
  <si>
    <t>High-ranking officials</t>
  </si>
  <si>
    <t>Source of information on salary</t>
  </si>
  <si>
    <t>info</t>
  </si>
  <si>
    <t>public</t>
  </si>
  <si>
    <t>info = upon information request</t>
  </si>
  <si>
    <t>public = publicly available</t>
  </si>
  <si>
    <t>[empty] = not given</t>
  </si>
  <si>
    <t>NULL = not applicable</t>
  </si>
  <si>
    <t>100 % of points</t>
  </si>
  <si>
    <t>50 % of points</t>
  </si>
  <si>
    <t>0 % of points</t>
  </si>
  <si>
    <t>Average monthly salary of the head of the state institution</t>
  </si>
  <si>
    <t>Average monthly salary of the deputy head of the state institution</t>
  </si>
  <si>
    <t>Average monthly salary of members of the Management Board of the state institution</t>
  </si>
  <si>
    <t>Average monthly salary of high-ranking officials of the state institution</t>
  </si>
  <si>
    <t>Average monthly salary of employees of the state institution</t>
  </si>
  <si>
    <t>Середньомісячна заробітна плата керівника державної установи</t>
  </si>
  <si>
    <t>Середньомісячна заробітна плата заступника керівника державної установи</t>
  </si>
  <si>
    <t>Середньомісячна заробітна плата членів Правління державної установи</t>
  </si>
  <si>
    <t>Середньомісячна заробітна плата високопосадовців державної установи</t>
  </si>
  <si>
    <t>Середньомісячна заробітна плата працівників державної установи</t>
  </si>
  <si>
    <t>Calculations</t>
  </si>
  <si>
    <t>Calculated?</t>
  </si>
  <si>
    <t>Salary transformed to 0 - 1 scale</t>
  </si>
  <si>
    <t>Salary 0 - 1 after log transformation</t>
  </si>
  <si>
    <t>category</t>
  </si>
  <si>
    <t>Total</t>
  </si>
  <si>
    <t>Points</t>
  </si>
  <si>
    <t>Max points</t>
  </si>
  <si>
    <t>Rating</t>
  </si>
  <si>
    <t>Процес відбору на посаду керівника установи</t>
  </si>
  <si>
    <t>rank</t>
  </si>
  <si>
    <t>#</t>
  </si>
  <si>
    <t>institution</t>
  </si>
  <si>
    <t>categories</t>
  </si>
  <si>
    <t>Appointment</t>
  </si>
  <si>
    <t>Dismissal</t>
  </si>
  <si>
    <t>Sovereignty</t>
  </si>
  <si>
    <t>Income</t>
  </si>
  <si>
    <t>Head selection</t>
  </si>
  <si>
    <t>Overall</t>
  </si>
  <si>
    <t>https://zakon.rada.gov.ua/laws/show/246-2016-%D0%BF#Text</t>
  </si>
  <si>
    <t>A person who has expressed a will to participate in the competition may submit the necessary information to the tender commission in person or send it by mail.</t>
  </si>
  <si>
    <t>A person who has the citizenship of another state may not enter the civil service
https://career.gov.ua/site/view-article?id=67</t>
  </si>
  <si>
    <t>During the execution of the right to civil service by citizens, any forms of discrimination defined by law are not allowed.
https://zakon.rada.gov.ua/laws/show/889-19#n280</t>
  </si>
  <si>
    <t>Statement indicating the main motives for taking the position
https://career.gov.ua/site/view-article?id=9</t>
  </si>
  <si>
    <t xml:space="preserve">The person has the right to submit other documents to the application for participation in the competition
https://career.gov.ua/site/view-article?id=66
https://zakon.rada.gov.ua/laws/show/246-2016-%D0%BF
</t>
  </si>
  <si>
    <t>Candidates for category A (managers)/ Candidates for category В (specialists)</t>
  </si>
  <si>
    <t>The degree of higher education not lower than:
- master's degree - for positions of categories "A" and "B";
- bachelor, junior bachelor - for positions of category "C".
https://career.gov.ua/site/view-article?id=67</t>
  </si>
  <si>
    <t>To ensure maximum transparency of the competition for category "A" positions, the competition procedure is videotaped (testing, solving situational tasks by candidates, their presentation, interview).
Videos of the competition for the positions of specialists in the field of reforms of categories "B" and "C" are not subject to disclosure.</t>
  </si>
  <si>
    <t>Lists of candidates admitted to the competition and interview are published. Resumes and other documents are not made public
https://nads.gov.ua/vishchij-korpus-derzhavnoyi-sluzhbi/informaciya-pro-konkursi</t>
  </si>
  <si>
    <t>For category "A" positions only.
Questions of test tasks and answers to them are not subject to disclosure</t>
  </si>
  <si>
    <t>For category "A" positions only:
https://www.youtube.com/channel/UCosDsJelzAlKZhGLEIRhdcw/videos</t>
  </si>
  <si>
    <t>Not obligatory</t>
  </si>
  <si>
    <t>The meetings of the Commission are open to the media for category "A" only
https://nads.gov.ua/storage/app/sites/5/Komisia%20A/2020/Reglament/reglament.pdf</t>
  </si>
  <si>
    <t>https://zakon.rada.gov.ua/laws/show/889-19#n218
https://zakon.rada.gov.ua/laws/show/246-2016-%D0%BF#Text</t>
  </si>
  <si>
    <t>https://nads.gov.ua/vishchij-korpus-derzhavnoyi-sluzhbi/komisiya-z-pitan-vishchogo-korpusu-derzhavnoyi-sluzhbi/protokoli-zasidan</t>
  </si>
  <si>
    <t>12. Після оприлюднення інформації про оголошення конкурсу на Єдиному порталі вакансій державної служби така інформація може бути оприлюднена на офіційному веб-сайті відповідного державного органу, інших веб-сайтах та в засобах масової інформації. https://zakon.rada.gov.ua/laws/show/246-2016-%D0%BF#Text</t>
  </si>
  <si>
    <t>4. Під час реалізації громадянами права на державну службу не допускаються будь-які форми дискримінації, визначені законодавством.
https://zakon.rada.gov.ua/laws/show/889-19#n280</t>
  </si>
  <si>
    <t>Особа, яка виявила бажання взяти участь у доборі з призначення на вакантну посаду, може подавати додаткову інформацію, яка підтверджує відповідність встановленим в оголошенні вимогам, зокрема стосовно досвіду роботи, професійних компетентностей, репутації (характеристики, рекомендації, наукові публікації тощо).</t>
  </si>
  <si>
    <t>Ситуаційне завдання (в усній формі) стратегічне управління комунікація та взаємодія стресостійкість концептуальне та інноваційне мислення ефективність аналізу та висновків https://zakon.rada.gov.ua/laws/show/246-2016-%D0%BF (МЕТОДИ оцінювання вимог, визначених в умовах проведення конкурсу на зайняття посад фахівців з питань реформ категорій “Б” і “В”)</t>
  </si>
  <si>
    <t xml:space="preserve">У разі проведення конкурсу на посаду державної служби категорії «А» — підтвердження подання декларації особи, уповноваженої на виконання функцій держави або місцевого самоврядування, за минулий рік у вигляді посилання на відповідну декларацію, розміщену в Єдиному державному реєстрі декларацій осіб, уповноважених на виконання функцій держави або місцевого самоврядування, за минулий рік.
категорія А/категорії Б,В
</t>
  </si>
  <si>
    <t>володіння іноземною мовою, яка є однією з офіційних мов Ради Європи (англійська та/або французька)
категорія А/категорії Б,В</t>
  </si>
  <si>
    <t>Завдання для перевірки володіння іноземною мовою кандидатів на зайняття посад категорії “А” не оприлюднюються.
23. Для забезпечення максимальної прозорості проведення конкурсу на зайняття посад категорії “А” здійснюється відеофіксація процедури проведення конкурсу (тестування, розв’язання кандидатами ситуаційних завдань (у разі їх розв’язання) та їх презентація у передбачених випадках, проведення співбесіди). Відеозаписи публікуються на офіційному веб-сайті НАДС не пізніше ніж протягом наступного робочого дня після завершення відповідного етапу.</t>
  </si>
  <si>
    <t>https://nads.gov.ua/vishchij-korpus-derzhavnoyi-sluzhbi/informaciya-pro-konkursi</t>
  </si>
  <si>
    <t>На Єдиному порталі вакансій державної служби (career.gov.ua) для кандидатів на посаду категорії А</t>
  </si>
  <si>
    <t>23. Для забезпечення максимальної прозорості проведення конкурсу на зайняття посад категорії “А” здійснюється відеофіксація процедури проведення конкурсу (тестування, розв’язання кандидатами ситуаційних завдань (у разі їх розв’язання) та їх презентація у передбачених випадках, проведення співбесіди). Відеозаписи публікуються на офіційному веб-сайті НАДС не пізніше ніж протягом наступного робочого дня після завершення відповідного етапу.</t>
  </si>
  <si>
    <t>Вимоги до компетентності: Стратегічне бачення
- бачення загальної картини у сфері своєї відповідальності, розуміння середньо- та довгострокових цілей;
- здатність визначати напрямки розвитку та покращень у сфері своєї відповідальності;
- уміння перетворювати довгострокові цілі та концептуальне бачення у  конкретні задачі та показники їх виконання, чіткі та послідовні плани дій;
- вміння здійснювати оцінку гендерного впливу під час формування, впровадження та оцінювання державної політики;
https://zakon.rada.gov.ua/laws/show/448-2016-%D0%BF#n9</t>
  </si>
  <si>
    <t>cat</t>
  </si>
  <si>
    <t>quest.</t>
  </si>
  <si>
    <t>55 358 ₴</t>
  </si>
  <si>
    <t>14 032 ₴</t>
  </si>
  <si>
    <t/>
  </si>
  <si>
    <t>151 997 ₴</t>
  </si>
  <si>
    <t>156 777 ₴</t>
  </si>
  <si>
    <t>131 046 ₴</t>
  </si>
  <si>
    <t>146 639 ₴</t>
  </si>
  <si>
    <t>26 311 ₴</t>
  </si>
  <si>
    <t>170 779 ₴</t>
  </si>
  <si>
    <t>309 586 ₴</t>
  </si>
  <si>
    <t>64 192 ₴</t>
  </si>
  <si>
    <t>217 285 ₴</t>
  </si>
  <si>
    <t>39 404 ₴</t>
  </si>
  <si>
    <t>29 400 ₴</t>
  </si>
  <si>
    <t>30 463 ₴</t>
  </si>
  <si>
    <t>70 714 ₴</t>
  </si>
  <si>
    <t>31 198 ₴</t>
  </si>
  <si>
    <t>87 959 ₴</t>
  </si>
  <si>
    <t>160 477 ₴</t>
  </si>
  <si>
    <t>139 512 ₴</t>
  </si>
  <si>
    <t>286 312 ₴</t>
  </si>
  <si>
    <t>279 536 ₴</t>
  </si>
  <si>
    <t>33 622 ₴</t>
  </si>
  <si>
    <t>316 398 ₴</t>
  </si>
  <si>
    <t>61 617 ₴</t>
  </si>
  <si>
    <t>26 500 ₴</t>
  </si>
  <si>
    <t>19 906 ₴</t>
  </si>
  <si>
    <t>85 608 ₴</t>
  </si>
  <si>
    <t>137 064 ₴</t>
  </si>
  <si>
    <t>105 471 ₴</t>
  </si>
  <si>
    <t>394 574 ₴</t>
  </si>
  <si>
    <t>240 229 ₴</t>
  </si>
  <si>
    <t>51 103 ₴</t>
  </si>
  <si>
    <t>12 500 ₴</t>
  </si>
  <si>
    <t>32 759 ₴</t>
  </si>
  <si>
    <t>12 804 ₴</t>
  </si>
  <si>
    <t>33 374 ₴</t>
  </si>
  <si>
    <t>54 102 ₴</t>
  </si>
  <si>
    <t>21 000 ₴</t>
  </si>
  <si>
    <t>8 500 ₴</t>
  </si>
  <si>
    <t>17 022 ₴</t>
  </si>
  <si>
    <t>https://tax.gov.ua/pro-sts-ukraini/robota-z-personalom/</t>
  </si>
  <si>
    <t>https://zakon.rada.gov.ua/laws/show/1006-2019-%D1%80#Text</t>
  </si>
  <si>
    <t>There is no section with vacancies on the portal of State Fiscal Service of Ukraine.
All vacancies are available on the job portal: https://career.gov.ua/site/view-vacantion?id=2170</t>
  </si>
  <si>
    <t>No published vacancies for the category A- https://customs.gov.ua/upravlinnia-personalom
On the job portal there is the actual vacancy for the category A as of 07.04.2021 - https://career.gov.ua/site/view-vacantion?id=62547</t>
  </si>
  <si>
    <t>https://amcu.gov.ua/timeline?&amp;type=posts&amp;category_id=3</t>
  </si>
  <si>
    <t>https://www.nerc.gov.ua/?id=14850</t>
  </si>
  <si>
    <t>https://www.nerc.gov.ua/?id=23862
https://www.nerc.gov.ua/data/filearch/Derzh_sluzhba/vakancii/Doc_konkurs/reziume.pdf</t>
  </si>
  <si>
    <t>https://nazk.gov.ua/uk/vakansiyi/
The link to the job portal: https://career.gov.ua/</t>
  </si>
  <si>
    <t>https://nazk.gov.ua/uk/ogoloshennya-konkursu/
Personal card of a civil servant</t>
  </si>
  <si>
    <t>https://nabu.gov.ua/novyny/vakansiyi
https://nabu.gov.ua/vakansii</t>
  </si>
  <si>
    <t>https://www.gp.gov.ua/ua/dob_2
https://www.gp.gov.ua/ua/sap_n
https://www.gp.gov.ua/ua/der_sl
https://www.gp.gov.ua/ua/kon_zpds</t>
  </si>
  <si>
    <t>https://www.npu.gov.ua/vakansiji/</t>
  </si>
  <si>
    <t>https://supreme.court.gov.ua/supreme/pokazniki-diyalnosti/konkursdergposad/2021_04_08_nakaz_36</t>
  </si>
  <si>
    <t>https://supreme.court.gov.ua/supreme/pokazniki-diyalnosti/konkursdergposad/perelik_dokumentiv</t>
  </si>
  <si>
    <t>https://ccu.gov.ua/storinka/ogoloshennya-pro-konkurs-na-zaynyattya-vakantnyh-posad</t>
  </si>
  <si>
    <t>https://ccu.gov.ua/storinka/informaciya-dlya-uchasti-u-konkursi</t>
  </si>
  <si>
    <t>https://ombudsman.gov.ua/ua/page/secretariat/competition-to-fill-the-vacancies/</t>
  </si>
  <si>
    <t>Documents are accepted within 15 calendar days from the date of publication of information about the competition</t>
  </si>
  <si>
    <t>https://ombudsman.gov.ua/ua/page/secretariat/competition-to-fill-the-vacancies/konkurs-na-zajnyattya-posad-derzhavnoii-sluzhbi/perel%D1%96k-%D1%96nformac%D1%96%D1%97-dlya-uchast%D1%96-v-konkurs%D1%96.html</t>
  </si>
  <si>
    <t xml:space="preserve">https://declarations.com.ua/declaration/nacp_2a2e6580-6d81-4fe8-ac89-2c365a3562b2
</t>
  </si>
  <si>
    <t>https://ombudsman.gov.ua/ua/page/secretariat/competition-to-fill-the-vacancies/konkurs-na-zajnyattya-posad-derzhavnoii-sluzhbi/</t>
  </si>
  <si>
    <t>https://boi.org.ua/en/publications/news/1357-vakansiya-ofis-menedzher/
https://www.facebook.com/czvl.staff/posts/850912921642725/
https://happymonday.ua/job/communications-assistant-do-business-ombudsman-council
https://www.kmu.gov.ua/news/rozpochavsya-prijom-zayavok-na-posadu-biznes-ombudsmena-v-ukrayini</t>
  </si>
  <si>
    <t>A business ombudsman and deputy business ombudsman can be a citizen of Ukraine, a foreigner or a stateless person
https://zakon.rada.gov.ua/laws/show/691-2014-%D0%BF#Text</t>
  </si>
  <si>
    <t>https://boi.org.ua/en/publications/news/1357-vakansiya-ofis-menedzher/</t>
  </si>
  <si>
    <t xml:space="preserve">
https://boi.org.ua/publications/news/1185-call-for-application-the-position-of-the-business-ombudsman-in-ukraine</t>
  </si>
  <si>
    <t>knowledge of foreign language (English or French) is required not only from managers but also from specialists</t>
  </si>
  <si>
    <t>https://boi.org.ua/publications/news/1185-call-for-application-the-position-of-the-business-ombudsman-in-ukraine</t>
  </si>
  <si>
    <t>https://boi.org.ua/media/uploads/rules_of_procedure_(ua).pdf</t>
  </si>
  <si>
    <t>The decision on the selected candidate is made public. However, the assessment is not made public</t>
  </si>
  <si>
    <t>Decisions of the supervisory board are made by voting in blocks. Each block on the supervisory board has one vote. Decisions of the Supervisory Board on the election of the Business Ombudsman and each of his deputies are adopted unanimously and submitted to the Cabinet of Ministers of Ukraine for approval.</t>
  </si>
  <si>
    <t>https://bank.gov.ua/ua/about/recruiting/vacancies</t>
  </si>
  <si>
    <t>https://zakon.rada.gov.ua/laws/show/z1400-13#Text</t>
  </si>
  <si>
    <t>Persons who have the citizenship of another state are not allowed to participate in the competition
https://zakon.rada.gov.ua/laws/show/z1400-13#Text</t>
  </si>
  <si>
    <t>The announcement is published no later than one month before the competition.
https://zakon.rada.gov.ua/laws/show/z1400-13#Text</t>
  </si>
  <si>
    <t>https://bank.gov.ua/ua/about/recruiting
Resume and essay</t>
  </si>
  <si>
    <t>https://bank.gov.ua/ua/about/recruiting/vacancies/starshiy-ekonomist-departament-metodologiyi-regulyuvannya-diyalnosti-bankiv</t>
  </si>
  <si>
    <t>The person has the right to submit other documents to the application for participation in the competition
https://zakon.rada.gov.ua/laws/show/z1400-13#Text</t>
  </si>
  <si>
    <t>Knowledge of foreign language (English or French) is required not only from managers but also from specialists</t>
  </si>
  <si>
    <t>https://zakon.rada.gov.ua/laws/show/679-14#Text</t>
  </si>
  <si>
    <t>https://lb.ua/news/2020/07/04/461224_shortlist_kandidatov_post_glavi.html</t>
  </si>
  <si>
    <t>When electing the Chairman of the NBU, media representatives have the right to access the meetings of the Verkhovna Rada
https://www.rada.gov.ua/news/Poryadok_akredytatsiji/43835.html
https://zakon.rada.gov.ua/laws/show/679-14#Text</t>
  </si>
  <si>
    <t>Information about the winner of the competition is published on the page of the web-site of the National Bank of Ukraine.
https://zakon.rada.gov.ua/laws/show/z1400-13#Text
The winner of the competition is announced, but the score is not indicated: https://bank.gov.ua/ua/news/all/direktorom-tsentralnogo-shovischa-natsionalnogo-banku-ukrayini-priznacheno-vitaliya-brika</t>
  </si>
  <si>
    <t>http://www.spfu.gov.ua/ua/content/fund-careerscompetitions-careers-actual.html
http://www.spfu.gov.ua/ua/content/fund-careerscompetitions-competitions-actual.html</t>
  </si>
  <si>
    <t>http://www.spfu.gov.ua/ua/content/fund-careerscompetitions-competitions.html</t>
  </si>
  <si>
    <t>https://www.pfu.gov.ua/diyalnist/upravlinnya-personalom/vakansiyi/informatsiya-pro-ogoloshennya-konkursu-na-zajnyattya-vakantnyh-posad-derzhavnoyi-sluzhby-aparatom-pfu/</t>
  </si>
  <si>
    <t>https://www.nssmc.gov.ua/about-us/careers/#tab-2</t>
  </si>
  <si>
    <t>На державну службу не може вступити особа, яка:
- має громадянство іншої держави
https://career.gov.ua/site/view-article?id=67</t>
  </si>
  <si>
    <t>Заява про участь у конкурсі із зазначенням основних мотивів щодо зайняття посади встановленої форми
https://career.gov.ua/site/view-article?id=9</t>
  </si>
  <si>
    <t>нічого не вказано в постанові https://zakon.rada.gov.ua/laws/show/246-2016-%D0%BF та на сайті https://career.gov.ua/site/view-article?id=67</t>
  </si>
  <si>
    <t xml:space="preserve"> Право на державну службу мають повнолітні громадяни України, які вільно володіють державною мовою та яким присвоєно ступінь вищої освіти не нижче:
 магістра - для посад категорій «А» і «Б»;
 бакалавра, молодшого бакалавра - для посад категорії «В».
https://career.gov.ua/site/view-article?id=67</t>
  </si>
  <si>
    <t>Публікуються списки кандидатів, допущених до участі у конкурсі та співбесіді (прізвище, ім'я та по батькові). Резюме та інші документи не оприлюднюються
https://nads.gov.ua/vishchij-korpus-derzhavnoyi-sluzhbi/informaciya-pro-konkursi</t>
  </si>
  <si>
    <t>питання тестових завдань та відповіді до них є закритими та не підлягають оприлюдненню.</t>
  </si>
  <si>
    <t>Відеозаписи проведення конкурсу на зайняття посад фахівців з питань реформ категорій “Б” і “В” зберігаються у державному органі, в якому проводився конкурс, протягом п’яти років та не підлягають оприлюдненню.</t>
  </si>
  <si>
    <t>Немає чіткої вимоги щодо презентації стратегії</t>
  </si>
  <si>
    <t>Засідання Комісії відкриті для представників засобів масової інформації
та журналістів за попередньою акредитацією відповідно до законодавства, крім
випадків проведення закритого конкурсу на посади державної служби категорії
«А».
Від імені Комісії комунікацію із засобами масової інформації, взаємодії
з установами та організаціями, інститутами громадянського суспільства та
міжнародними організаціями здійснює член Комісії, уповноважений Комісією.
Члени Комісії під час комунікації із засобами масової інформації, взаємодії з
установами та організаціями, інститутами громадянського суспільства та
міжнародними організаціями виступають від свого імені.
https://nads.gov.ua/storage/app/sites/5/Komisia%20A/2020/Reglament/reglament.pdf</t>
  </si>
  <si>
    <t>Стаття 14. 2. До складу Комісії входять:
1) представник Верховної Ради України, визначений комітетом Верховної Ради України, до предмета відання якого належать питання державної служби;
2) представник, визначений Президентом України;
3) представник, визначений Кабінетом Міністрів України;
4) керівник центрального органу виконавчої влади, що забезпечує формування та реалізує державну політику у сфері державної служби (за посадою), або за його дорученням заступник керівника цього органу;
5) фахівець з питань управління персоналом, визначений Кабінетом Міністрів України;
6) два представники - по одному представнику від закладів вищої освіти, що здійснюють підготовку у сфері публічного управління та адміністрування, та від громадських об’єднань, обраних відповідно до порядку, затвердженого Кабінетом Міністрів України.
https://zakon.rada.gov.ua/laws/show/889-19#n218</t>
  </si>
  <si>
    <t>У розділі "Протоколи засідань" на сайті НАДС:
https://nads.gov.ua/vishchij-korpus-derzhavnoyi-sluzhbi/komisiya-z-pitan-vishchogo-korpusu-derzhavnoyi-sluzhbi/protokoli-zasidan</t>
  </si>
  <si>
    <t>На сайті відсутній розділ вакансій. Проте всі наявні та проведені конкурси можна переглянути на Єдиному порталі вакансій державної служби НАДС
https://career.gov.ua/site/view-vacantion?id=2170</t>
  </si>
  <si>
    <t>На сайті є розділ "Вакансії", проте не опубліковано  вакансій категорії А - https://customs.gov.ua/upravlinnia-personalom
На сайті НАДС є актуальна вакансія категорії А станом на 07.04.2021 - https://career.gov.ua/site/view-vacantion?id=62547</t>
  </si>
  <si>
    <t>https://nazk.gov.ua/uk/vakansiyi/
на сайті є розділ "Вакансії", проте вакансій тут не публікують, посилання на портал вакансій https://career.gov.ua/</t>
  </si>
  <si>
    <t>https://nazk.gov.ua/uk/ogoloshennya-konkursu/
Особова картка державного службовця</t>
  </si>
  <si>
    <t>Заповнена власноруч або за допомогою комп’ютера анкета кандидата на посаду до Національного антикорупційного бюро України та заповнена власноруч автобіографія;</t>
  </si>
  <si>
    <t>Документи приймаються протягом 15 календарних днів з дня оприлюднення інформації про проведення конкурсу</t>
  </si>
  <si>
    <t xml:space="preserve"> Заява про участь у доборі із зазначенням основних мотивів щодо зайняття посади</t>
  </si>
  <si>
    <t>Підтвердження подання декларації особи, уповноваженої на виконання функцій держави або місцевого самоврядування, за минулий рік
https://declarations.com.ua/declaration/nacp_2a2e6580-6d81-4fe8-ac89-2c365a3562b2
Для кандидатів на посади категорії Б та В немає такої вимоги</t>
  </si>
  <si>
    <t>Конкурсна комісія Секретаріату Уповноваженого Верховної Ради України з прав людини для проведення конкурсу на зайняття вакантних посад державної служби категорії «Б» та «В»
https://ombudsman.gov.ua/ua/page/secretariat/competition-to-fill-the-vacancies/konkurs-na-zajnyattya-posad-derzhavnoii-sluzhbi/</t>
  </si>
  <si>
    <t>До комісії входять представники Ради та спеціаліст Служби управління персоналом
https://ombudsman.gov.ua/ua/page/secretariat/competition-to-fill-the-vacancies/konkurs-na-zajnyattya-posad-derzhavnoii-sluzhbi/</t>
  </si>
  <si>
    <t>Слухання та оцінка не оприлюднюються. Оприлюднюється рішення щодо обраного кандидата в розділі "Результат конкурсу"
https://career.gov.ua/site/view-vacantion?id=12266</t>
  </si>
  <si>
    <t>Вакансії публікують на сайті Ради в розділі "Новини": https://boi.org.ua/en/publications/news/1357-vakansiya-ofis-menedzher/
А також на сайтах компаній з пошуку трудових ресурсів: https://www.facebook.com/czvl.staff/posts/850912921642725/
https://happymonday.ua/job/communications-assistant-do-business-ombudsman-council
Та на сайті Урядового порталу: https://www.kmu.gov.ua/news/rozpochavsya-prijom-zayavok-na-posadu-biznes-ombudsmena-v-ukrayini</t>
  </si>
  <si>
    <t>Бізнес-омбудсменом та заступником бізнес-омбудсмена може бути громадянин України, іноземець або особа без громадянства, який має бездоганну ділову репутацію, високі моральні якості, повну вищу економічну або юридичну освіту, глибокі знання господарських, суспільних та владних проблем в Україні, відповідно до критеріїв, визначених наглядовою радою.
https://zakon.rada.gov.ua/laws/show/691-2014-%D0%BF#Text</t>
  </si>
  <si>
    <t>Це не державна установа</t>
  </si>
  <si>
    <t>На посаду бізнес-омбудсмена не можуть бути обрані особи, визнані судом недієздатними або цивільна дієздатність яких обмежена, а також особи з судимістю за вчинені злочини, у тому числі за кордоном, яка не була погашена згідно з встановленою процедурою.
https://boi.org.ua/publications/news/1185-call-for-application-the-position-of-the-business-ombudsman-in-ukraine</t>
  </si>
  <si>
    <t>вимагається знання англійської не лише від керівників, а й від спеціалістів</t>
  </si>
  <si>
    <t>На посаду бізнес-омбудсмена не можуть призначатися особи, які є або протягом останніх трьох років були державними службовцями в Україні або обіймали в Україні будь-які посади у центральних або місцевих органах влади чи суб’єктах господарювання, які знаходяться у сфері управління центральних або місцевих органів влади. 
https://boi.org.ua/publications/news/1185-call-for-application-the-position-of-the-business-ombudsman-in-ukraine</t>
  </si>
  <si>
    <t>Рішення щодо обраного кандидата оприлюднюється. Проте, оцінка не афішується
https://www.kmu.gov.ua/npas/deyaki-pitannya-diyalnosti-radi-biznes-ombudsmenam210819</t>
  </si>
  <si>
    <t>Рішення наглядової ради приймаються шляхом голосування блоками. Кожен блок у наглядовій раді має один голос. Рішення наглядової ради щодо обрання бізнес-омбудсмена та кожного з його заступників ухвалюються одноголосно та подаються Кабінетові Міністрів України для затвердження.</t>
  </si>
  <si>
    <t>3. Особи, які подали необхідні документи для участі в конкурсі, є кандидатами на зайняття посади державної служби
https://zakon.rada.gov.ua/laws/show/z1400-13#Text</t>
  </si>
  <si>
    <t>До участі в конкурсі не допускаються особи, які: мають громадянство іншої держави
https://zakon.rada.gov.ua/laws/show/z1400-13#Text</t>
  </si>
  <si>
    <t>1. Оголошення про проведення конкурсу оприлюднюється на відповідній сторінці Офіційного інтернет-представництва Національного банку України або в інших засобах масової інформації не пізніше ніж за місяць до проведення конкурсу.
https://zakon.rada.gov.ua/laws/show/z1400-13#Text</t>
  </si>
  <si>
    <t>https://bank.gov.ua/ua/about/recruiting
Подання резюме та есе</t>
  </si>
  <si>
    <t>Навпроти кожної вакансії, з права, є можливість в електронному режимі подати резюме та супровідний лист:
https://bank.gov.ua/ua/about/recruiting/vacancies/starshiy-ekonomist-departament-metodologiyi-regulyuvannya-diyalnosti-bankiv</t>
  </si>
  <si>
    <t>Особа, яка бажає взяти участь у конкурсі, має право додати до заяви про участь у конкурсі інші документи, крім зазначених у пункті 1 цього розділу.
https://zakon.rada.gov.ua/laws/show/z1400-13#Text</t>
  </si>
  <si>
    <t>Декларацію про майно, доходи, витрати і зобов’язання фінансового характеру за минулий рік згідно із Законом України “Про засади запобігання і протидії корупції”
https://zakon.rada.gov.ua/laws/show/z1400-13#Text</t>
  </si>
  <si>
    <t>Особа не може бути членом Ради Національного банку, якщо вона має представницький мандат або є членом Кабінету Міністрів України, або обіймає чи обіймала посаду керівника органу державної влади (заступника керівника) та іншого державного органу (якщо не минув один рік з дня її звільнення з такої посади), або є особою, уповноваженою на виконання функцій держави або місцевого самоврядування, або є керівником (заступником керівника) підприємства, установи та організації, або є керівником політичної партії чи членом керівних органів політичної партії, є посадовою особою, яка перебуває у трудових відносинах або надає послуги відповідно до цивільно-правового договору юридичній особі, яка надає фінансові послуги і знаходиться під наглядом Національного банку, або є власником істотної участі в такій юридичній особі.
https://zakon.rada.gov.ua/laws/show/679-14#Text
Особа не може бути заступником Голови Національного банку, якщо вона має представницький мандат або обіймає чи обіймала посаду керівника органу державної влади та іншого державного органу (якщо не минув один рік з дня її звільнення з такої посади), або є керівником політичної партії чи членом керівних органів політичної партії, або є керівником чи входить до складу керівного органу юридичної особи (за винятком Національного банку, а також інших юридичних осіб, у керівних органах яких законом передбачено участь представників Національного банку або в яких є акції (частки, паї), що належать державі), або є прямим чи опосередкованим власником будь-якої кількості акцій банку. На час перебування на посаді заступник Голови Національного банку зупиняє членство в політичній партії.</t>
  </si>
  <si>
    <t>Кандидатури осіб для призначення Верховною Радою України членами Ради Національного банку проходять обговорення на спеціальному відкритому засіданні профільного комітету Верховної Ради України, який вносить свої рекомендації Верховній Раді України.
https://zakon.rada.gov.ua/laws/show/679-14#Text</t>
  </si>
  <si>
    <t>При обранні Голови НБУ представники ЗМІ мають право доступу до засідань ВР
https://www.rada.gov.ua/news/Poryadok_akredytatsiji/43835.html
Доступ до засідань Ради НБУ обмежений:
На засідання Ради Національного банку можуть бути запрошені керівники центральних органів влади, представники суб'єктів підприємницької діяльності, науковці та інші фахівці.
https://zakon.rada.gov.ua/laws/show/679-14#Text</t>
  </si>
  <si>
    <t>До складу конкурсної комісії входять голова, секретар та члени конкурсної комісії.
Головою конкурсної комісії є:
у центральному апараті Національного банку України - керівник служби персоналу;
у територіальних управліннях і структурних одиницях - заступник керівника територіального управління або структурної одиниці.
Секретарем конкурсної комісії є працівник служби персоналу.
https://zakon.rada.gov.ua/laws/show/z1400-13#Text</t>
  </si>
  <si>
    <t>5. Інформація про переможця конкурсу оприлюднюється не пізніше трьох робочих днів після підписання протоколу засідання конкурсної комісії на відповідній сторінці Офіційного інтернет-представництва Національного банку України.
https://zakon.rada.gov.ua/laws/show/z1400-13#Text
Оприлюднюється переможець конкурсу, проте не вказується оцінка: https://bank.gov.ua/ua/news/all/direktorom-tsentralnogo-shovischa-natsionalnogo-banku-ukrayini-priznacheno-vitaliya-brika</t>
  </si>
  <si>
    <t>Фонд державного майна України очолює Голова, який за згодою Верховної Ради України призначається на посаду та звільняється з посади Президентом України.
Перший заступник та заступник Голови Фонду державного майна України призначаються на посаду за поданням Прем'єр-міністра України та звільняються з посади Президентом України.
https://zakon.rada.gov.ua/laws/show/4107-17#Text
Відеозаписи проведення конкурсу на зайняття посад фахівців з питань реформ категорій “Б” і “В” зберігаються у державному органі, в якому проводився конкурс, протягом п’яти років та не підлягають оприлюдненню.
https://career.gov.ua/</t>
  </si>
  <si>
    <t>заповнена особова картка встановленого зразка;</t>
  </si>
  <si>
    <t>Відеозаписи проведення конкурсу на зайняття посад фахівців з питань реформ категорій “Б” і “В” зберігаються у державному органі, в якому проводився конкурс, протягом п’яти років та не підлягають оприлюдненню.
Голова та члени Національної комісії з цінних паперів та
фондового ринку призначаються на посади та звільняються з посад
Президентом України шляхом видання відповідного указу.</t>
  </si>
  <si>
    <t>У разі обрання керівника державної установи вибори є публічними</t>
  </si>
  <si>
    <t>Інтерв'ю з кандидатами є публічними (проводяться публічні слухання кандидатів)</t>
  </si>
  <si>
    <t>Involved experts are invited to the meeting of the tender commission for the selection of persons for the positions of reform specialists to assess the requirements set out in the relevant minutes of the tender commission meeting.
After the interview, the appointing entity or the head of the civil service decides on the determination of the winner (winners) of the competition or on his (their) absence. The specified decision is made by issuing the order (instruction) or the protocol decision.</t>
  </si>
  <si>
    <t xml:space="preserve">The Chairman of the National Bank of Ukraine is elected by the Verkhovna Rada of Ukraine on the proposal of the President of Ukraine
</t>
  </si>
  <si>
    <t>Candidacy is open to non-citizens</t>
  </si>
  <si>
    <t>Candidacy is not restricted by (legal requirement of being at least 21 years old is not considered restrictive)</t>
  </si>
  <si>
    <t>Candidates had / have at least 14 days to apply</t>
  </si>
  <si>
    <t>Candidates are required to submit a management strategy proposal</t>
  </si>
  <si>
    <t>Candidates must meet work experience criteria</t>
  </si>
  <si>
    <t>The list of candidates as well as all their documents (CVs, cover letter, management strategy) are published prior to the public hearing / interview</t>
  </si>
  <si>
    <t>Public hearing or interview is broadcasted live</t>
  </si>
  <si>
    <t>Recording of the public hearing is published online</t>
  </si>
  <si>
    <t>Representatives of the public (media, NGOs) have the right to ask candidates questions during the public hearing / interview</t>
  </si>
  <si>
    <t>List of committee members conducting the public hearing / interview is published</t>
  </si>
  <si>
    <t>The committee is composed of representatives of several different institutions</t>
  </si>
  <si>
    <t>Following public hearing, the committee makes their evaluation of candidates and reasons for their decision public</t>
  </si>
  <si>
    <t>Each committee member has the right to publish their own evaluation separately</t>
  </si>
  <si>
    <t>In case of an election of the head of institution, the election is public</t>
  </si>
  <si>
    <t>На засідання конкурсної комісії для відбору осіб на зайняття посад фахівців з питань реформ обов’язково запрошуються залучені експерти для оцінювання вимог, визначених у відповідному протоколі засідання конкурсної комісії.
Після проведення співбесіди суб’єкт призначення або керівник державної служби приймає рішення про визначення переможця (переможців) конкурсу або про його (їх) відсутність. Зазначене рішення оформлюється шляхом видання наказу (розпорядження) або протокольного рішення.</t>
  </si>
  <si>
    <t>Голову Національного банку України обирає Верховна Рада України за поданням Президента України</t>
  </si>
  <si>
    <t>name EN</t>
  </si>
  <si>
    <t>name UA</t>
  </si>
  <si>
    <t>source / explanation</t>
  </si>
  <si>
    <t>institution ID</t>
  </si>
  <si>
    <t>short name EN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</si>
</sst>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charset val="204"/>
      <scheme val="minor"/>
    </font>
    <font>
      <u/>
      <sz val="11"/>
      <color theme="10"/>
      <name val="Calibri"/>
      <family val="2"/>
      <charset val="204"/>
      <scheme val="minor"/>
    </font>
    <font>
      <b/>
      <sz val="9"/>
      <color indexed="81"/>
      <name val="Tahoma"/>
      <family val="2"/>
      <charset val="204"/>
    </font>
    <font>
      <b/>
      <sz val="9"/>
      <color indexed="81"/>
      <name val="Tahoma"/>
      <family val="2"/>
    </font>
    <font>
      <sz val="9"/>
      <color indexed="81"/>
      <name val="Tahoma"/>
      <family val="2"/>
    </font>
    <font>
      <sz val="11"/>
      <color rgb="FF000000"/>
      <name val="Calibri"/>
      <family val="2"/>
      <scheme val="minor"/>
    </font>
    <font>
      <sz val="11"/>
      <color theme="1"/>
      <name val="Calibri"/>
      <family val="2"/>
      <scheme val="minor"/>
    </font>
    <font>
      <u/>
      <sz val="11"/>
      <color theme="10"/>
      <name val="Calibri"/>
      <family val="2"/>
      <scheme val="minor"/>
    </font>
    <font>
      <b/>
      <sz val="11"/>
      <color rgb="FF000000"/>
      <name val="Calibri"/>
      <family val="2"/>
      <scheme val="minor"/>
    </font>
    <font>
      <b/>
      <sz val="11"/>
      <color theme="1"/>
      <name val="Calibri"/>
      <family val="2"/>
      <scheme val="minor"/>
    </font>
    <font>
      <sz val="11"/>
      <color theme="1"/>
      <name val="Calibri"/>
      <family val="2"/>
      <charset val="204"/>
      <scheme val="minor"/>
    </font>
  </fonts>
  <fills count="2">
    <fill>
      <patternFill patternType="none"/>
    </fill>
    <fill>
      <patternFill patternType="gray125"/>
    </fill>
  </fills>
  <borders count="1">
    <border>
      <left/>
      <right/>
      <top/>
      <bottom/>
      <diagonal/>
    </border>
  </borders>
  <cellStyleXfs count="3">
    <xf numFmtId="0" fontId="0" fillId="0" borderId="0"/>
    <xf numFmtId="0" fontId="1" fillId="0" borderId="0" applyNumberFormat="0" applyFill="0" applyBorder="0" applyAlignment="0" applyProtection="0"/>
    <xf numFmtId="9" fontId="10" fillId="0" borderId="0" applyFont="0" applyFill="0" applyBorder="0" applyAlignment="0" applyProtection="0"/>
  </cellStyleXfs>
  <cellXfs count="43">
    <xf numFmtId="0" fontId="0" fillId="0" borderId="0" xfId="0"/>
    <xf numFmtId="0" fontId="5" fillId="0" borderId="0" xfId="0" applyFont="1" applyFill="1" applyBorder="1" applyAlignment="1">
      <alignment vertical="center" wrapText="1"/>
    </xf>
    <xf numFmtId="0" fontId="5" fillId="0" borderId="0" xfId="0" applyFont="1" applyFill="1" applyBorder="1" applyAlignment="1">
      <alignment horizontal="left" wrapText="1"/>
    </xf>
    <xf numFmtId="0" fontId="6" fillId="0" borderId="0" xfId="0" applyFont="1" applyFill="1" applyBorder="1" applyAlignment="1"/>
    <xf numFmtId="0" fontId="8" fillId="0" borderId="0" xfId="0" applyFont="1" applyFill="1" applyBorder="1" applyAlignment="1">
      <alignment horizontal="left" wrapText="1"/>
    </xf>
    <xf numFmtId="0" fontId="9" fillId="0" borderId="0" xfId="0" applyFont="1" applyFill="1" applyBorder="1" applyAlignment="1"/>
    <xf numFmtId="0" fontId="9" fillId="0" borderId="0" xfId="0" applyFont="1"/>
    <xf numFmtId="0" fontId="7" fillId="0" borderId="0" xfId="1" applyFont="1" applyFill="1" applyBorder="1" applyAlignment="1">
      <alignment horizontal="left" vertical="center"/>
    </xf>
    <xf numFmtId="0" fontId="5" fillId="0" borderId="0" xfId="0" applyFont="1" applyFill="1" applyBorder="1" applyAlignment="1">
      <alignment vertical="center"/>
    </xf>
    <xf numFmtId="0" fontId="6" fillId="0" borderId="0" xfId="0" applyFont="1" applyFill="1" applyBorder="1" applyAlignment="1">
      <alignment vertical="center"/>
    </xf>
    <xf numFmtId="0" fontId="8" fillId="0" borderId="0" xfId="0" applyFont="1" applyFill="1" applyBorder="1" applyAlignment="1">
      <alignment horizontal="left"/>
    </xf>
    <xf numFmtId="0" fontId="8" fillId="0" borderId="0" xfId="0" applyFont="1" applyFill="1" applyBorder="1" applyAlignment="1">
      <alignment horizontal="right"/>
    </xf>
    <xf numFmtId="0" fontId="5" fillId="0" borderId="0" xfId="0" applyFont="1" applyFill="1" applyBorder="1" applyAlignment="1">
      <alignment horizontal="right"/>
    </xf>
    <xf numFmtId="0" fontId="5" fillId="0" borderId="0" xfId="0" applyFont="1" applyFill="1" applyBorder="1" applyAlignment="1">
      <alignment horizontal="right" vertical="center"/>
    </xf>
    <xf numFmtId="0" fontId="6" fillId="0" borderId="0" xfId="0" applyFont="1" applyFill="1" applyBorder="1" applyAlignment="1">
      <alignment horizontal="right" vertical="center"/>
    </xf>
    <xf numFmtId="0" fontId="6" fillId="0" borderId="0" xfId="0" applyFont="1" applyFill="1" applyBorder="1" applyAlignment="1">
      <alignment horizontal="right"/>
    </xf>
    <xf numFmtId="0" fontId="8" fillId="0" borderId="0" xfId="0" applyFont="1" applyFill="1" applyBorder="1" applyAlignment="1">
      <alignment horizontal="right" wrapText="1"/>
    </xf>
    <xf numFmtId="0" fontId="9" fillId="0" borderId="0" xfId="0" applyFont="1" applyFill="1" applyBorder="1" applyAlignment="1">
      <alignment wrapText="1"/>
    </xf>
    <xf numFmtId="0" fontId="5" fillId="0" borderId="0" xfId="0" applyFont="1" applyFill="1" applyBorder="1" applyAlignment="1">
      <alignment horizontal="left" vertical="center"/>
    </xf>
    <xf numFmtId="0" fontId="6" fillId="0" borderId="0" xfId="0" applyFont="1" applyFill="1" applyBorder="1" applyAlignment="1">
      <alignment horizontal="left"/>
    </xf>
    <xf numFmtId="0" fontId="8" fillId="0" borderId="0" xfId="0" applyFont="1" applyFill="1" applyBorder="1" applyAlignment="1"/>
    <xf numFmtId="0" fontId="8" fillId="0" borderId="0" xfId="0" applyFont="1" applyFill="1" applyBorder="1" applyAlignment="1">
      <alignment wrapText="1"/>
    </xf>
    <xf numFmtId="0" fontId="9" fillId="0" borderId="0" xfId="0" applyNumberFormat="1" applyFont="1" applyAlignment="1"/>
    <xf numFmtId="0" fontId="0" fillId="0" borderId="0" xfId="0" applyNumberFormat="1" applyAlignment="1"/>
    <xf numFmtId="0" fontId="9" fillId="0" borderId="0" xfId="0" applyFont="1" applyFill="1" applyBorder="1" applyAlignment="1">
      <alignment horizontal="center"/>
    </xf>
    <xf numFmtId="1" fontId="0" fillId="0" borderId="0" xfId="0" applyNumberFormat="1" applyAlignment="1"/>
    <xf numFmtId="0" fontId="0" fillId="0" borderId="0" xfId="0" applyAlignment="1">
      <alignment horizontal="right"/>
    </xf>
    <xf numFmtId="0" fontId="9" fillId="0" borderId="0" xfId="0" applyFont="1" applyAlignment="1"/>
    <xf numFmtId="0" fontId="0" fillId="0" borderId="0" xfId="0" applyNumberFormat="1"/>
    <xf numFmtId="9" fontId="0" fillId="0" borderId="0" xfId="2" applyFont="1"/>
    <xf numFmtId="9" fontId="9" fillId="0" borderId="0" xfId="2" applyFont="1"/>
    <xf numFmtId="1" fontId="0" fillId="0" borderId="0" xfId="2" applyNumberFormat="1" applyFont="1"/>
    <xf numFmtId="0" fontId="9" fillId="0" borderId="0" xfId="0" applyFont="1" applyAlignment="1">
      <alignment horizontal="right"/>
    </xf>
    <xf numFmtId="0" fontId="9" fillId="0" borderId="0" xfId="0" applyFont="1" applyAlignment="1">
      <alignment horizontal="right" wrapText="1"/>
    </xf>
    <xf numFmtId="9" fontId="0" fillId="0" borderId="0" xfId="0" applyNumberFormat="1"/>
    <xf numFmtId="0" fontId="9" fillId="0" borderId="0" xfId="0" applyFont="1" applyAlignment="1">
      <alignment horizontal="left"/>
    </xf>
    <xf numFmtId="164" fontId="0" fillId="0" borderId="0" xfId="2" applyNumberFormat="1" applyFont="1"/>
    <xf numFmtId="9" fontId="0" fillId="0" borderId="0" xfId="2" applyNumberFormat="1" applyFont="1"/>
    <xf numFmtId="0" fontId="0" fillId="0" borderId="0" xfId="0" applyAlignment="1"/>
    <xf numFmtId="0" fontId="9" fillId="0" borderId="0" xfId="0" applyFont="1" applyFill="1" applyBorder="1" applyAlignment="1">
      <alignment horizontal="center" wrapText="1"/>
    </xf>
    <xf numFmtId="0" fontId="9" fillId="0" borderId="0" xfId="0" applyFont="1" applyFill="1" applyBorder="1" applyAlignment="1">
      <alignment horizontal="center"/>
    </xf>
    <xf numFmtId="0" fontId="9" fillId="0" borderId="0" xfId="0" applyFont="1" applyAlignment="1">
      <alignment horizontal="center"/>
    </xf>
    <xf numFmtId="0" fontId="9" fillId="0" borderId="0" xfId="0" applyNumberFormat="1" applyFont="1" applyAlignment="1">
      <alignment horizontal="center"/>
    </xf>
  </cellXfs>
  <cellStyles count="3">
    <cellStyle name="Hyperlink" xfId="1"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gp.gov.ua/" TargetMode="External"/><Relationship Id="rId13" Type="http://schemas.openxmlformats.org/officeDocument/2006/relationships/hyperlink" Target="https://boi.org.ua/" TargetMode="External"/><Relationship Id="rId3" Type="http://schemas.openxmlformats.org/officeDocument/2006/relationships/hyperlink" Target="https://customs.gov.ua/" TargetMode="External"/><Relationship Id="rId7" Type="http://schemas.openxmlformats.org/officeDocument/2006/relationships/hyperlink" Target="https://nabu.gov.ua/" TargetMode="External"/><Relationship Id="rId12" Type="http://schemas.openxmlformats.org/officeDocument/2006/relationships/hyperlink" Target="http://www.ombudsman.gov.ua/" TargetMode="External"/><Relationship Id="rId17" Type="http://schemas.openxmlformats.org/officeDocument/2006/relationships/hyperlink" Target="https://www.nssmc.gov.ua/" TargetMode="External"/><Relationship Id="rId2" Type="http://schemas.openxmlformats.org/officeDocument/2006/relationships/hyperlink" Target="http://sfs.gov.ua/" TargetMode="External"/><Relationship Id="rId16" Type="http://schemas.openxmlformats.org/officeDocument/2006/relationships/hyperlink" Target="https://www.pfu.gov.ua/" TargetMode="External"/><Relationship Id="rId1" Type="http://schemas.openxmlformats.org/officeDocument/2006/relationships/hyperlink" Target="https://tax.gov.ua/" TargetMode="External"/><Relationship Id="rId6" Type="http://schemas.openxmlformats.org/officeDocument/2006/relationships/hyperlink" Target="https://nazk.gov.ua/" TargetMode="External"/><Relationship Id="rId11" Type="http://schemas.openxmlformats.org/officeDocument/2006/relationships/hyperlink" Target="http://www.ccu.gov.ua/" TargetMode="External"/><Relationship Id="rId5" Type="http://schemas.openxmlformats.org/officeDocument/2006/relationships/hyperlink" Target="http://www.nerc.gov.ua/" TargetMode="External"/><Relationship Id="rId15" Type="http://schemas.openxmlformats.org/officeDocument/2006/relationships/hyperlink" Target="http://www.spfu.gov.ua/" TargetMode="External"/><Relationship Id="rId10" Type="http://schemas.openxmlformats.org/officeDocument/2006/relationships/hyperlink" Target="https://supreme.court.gov.ua/" TargetMode="External"/><Relationship Id="rId4" Type="http://schemas.openxmlformats.org/officeDocument/2006/relationships/hyperlink" Target="http://www.amc.gov.ua/" TargetMode="External"/><Relationship Id="rId9" Type="http://schemas.openxmlformats.org/officeDocument/2006/relationships/hyperlink" Target="https://www.npu.gov.ua/" TargetMode="External"/><Relationship Id="rId14" Type="http://schemas.openxmlformats.org/officeDocument/2006/relationships/hyperlink" Target="https://bank.gov.ua/"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18"/>
  <sheetViews>
    <sheetView workbookViewId="0">
      <pane ySplit="1" topLeftCell="A2" activePane="bottomLeft" state="frozen"/>
      <selection pane="bottomLeft"/>
    </sheetView>
  </sheetViews>
  <sheetFormatPr defaultRowHeight="14.5" x14ac:dyDescent="0.35"/>
  <cols>
    <col min="1" max="1" width="2.6328125" bestFit="1" customWidth="1"/>
    <col min="2" max="2" width="54.81640625" bestFit="1" customWidth="1"/>
    <col min="3" max="3" width="40.6328125" customWidth="1"/>
    <col min="4" max="4" width="30.6328125" bestFit="1" customWidth="1"/>
    <col min="5" max="5" width="42.453125" customWidth="1"/>
    <col min="6" max="6" width="40.6328125" customWidth="1"/>
  </cols>
  <sheetData>
    <row r="1" spans="1:7" s="6" customFormat="1" x14ac:dyDescent="0.35">
      <c r="A1" s="6" t="s">
        <v>154</v>
      </c>
      <c r="B1" s="6" t="s">
        <v>450</v>
      </c>
      <c r="C1" s="6" t="s">
        <v>451</v>
      </c>
      <c r="D1" s="6" t="s">
        <v>155</v>
      </c>
      <c r="E1" s="6" t="s">
        <v>156</v>
      </c>
      <c r="F1" s="6" t="s">
        <v>223</v>
      </c>
    </row>
    <row r="2" spans="1:7" x14ac:dyDescent="0.35">
      <c r="A2">
        <v>1</v>
      </c>
      <c r="B2" s="2" t="s">
        <v>84</v>
      </c>
      <c r="C2" t="s">
        <v>0</v>
      </c>
      <c r="D2" s="7" t="s">
        <v>1</v>
      </c>
      <c r="E2" s="1" t="s">
        <v>101</v>
      </c>
      <c r="F2" t="s">
        <v>216</v>
      </c>
      <c r="G2" t="s">
        <v>169</v>
      </c>
    </row>
    <row r="3" spans="1:7" x14ac:dyDescent="0.35">
      <c r="A3">
        <v>2</v>
      </c>
      <c r="B3" s="2" t="s">
        <v>85</v>
      </c>
      <c r="C3" t="s">
        <v>2</v>
      </c>
      <c r="D3" s="7" t="s">
        <v>3</v>
      </c>
      <c r="E3" s="1" t="s">
        <v>101</v>
      </c>
      <c r="G3" t="s">
        <v>169</v>
      </c>
    </row>
    <row r="4" spans="1:7" x14ac:dyDescent="0.35">
      <c r="A4">
        <v>3</v>
      </c>
      <c r="B4" s="2" t="s">
        <v>86</v>
      </c>
      <c r="C4" t="s">
        <v>4</v>
      </c>
      <c r="D4" s="7" t="s">
        <v>5</v>
      </c>
      <c r="E4" s="1" t="s">
        <v>101</v>
      </c>
      <c r="F4" t="s">
        <v>217</v>
      </c>
      <c r="G4" t="s">
        <v>169</v>
      </c>
    </row>
    <row r="5" spans="1:7" x14ac:dyDescent="0.35">
      <c r="A5">
        <v>4</v>
      </c>
      <c r="B5" s="2" t="s">
        <v>87</v>
      </c>
      <c r="C5" t="s">
        <v>6</v>
      </c>
      <c r="D5" s="7" t="s">
        <v>7</v>
      </c>
      <c r="E5" s="1" t="s">
        <v>101</v>
      </c>
      <c r="G5" t="s">
        <v>169</v>
      </c>
    </row>
    <row r="6" spans="1:7" x14ac:dyDescent="0.35">
      <c r="A6">
        <v>5</v>
      </c>
      <c r="B6" s="2" t="s">
        <v>88</v>
      </c>
      <c r="C6" t="s">
        <v>8</v>
      </c>
      <c r="D6" s="7" t="s">
        <v>9</v>
      </c>
      <c r="E6" s="1" t="s">
        <v>101</v>
      </c>
      <c r="G6" t="s">
        <v>169</v>
      </c>
    </row>
    <row r="7" spans="1:7" x14ac:dyDescent="0.35">
      <c r="A7">
        <v>6</v>
      </c>
      <c r="B7" s="2" t="s">
        <v>89</v>
      </c>
      <c r="C7" t="s">
        <v>10</v>
      </c>
      <c r="D7" s="7" t="s">
        <v>11</v>
      </c>
      <c r="E7" s="1" t="s">
        <v>101</v>
      </c>
      <c r="F7" t="s">
        <v>218</v>
      </c>
      <c r="G7" t="s">
        <v>169</v>
      </c>
    </row>
    <row r="8" spans="1:7" x14ac:dyDescent="0.35">
      <c r="A8">
        <v>7</v>
      </c>
      <c r="B8" s="2" t="s">
        <v>90</v>
      </c>
      <c r="C8" t="s">
        <v>12</v>
      </c>
      <c r="D8" s="7" t="s">
        <v>13</v>
      </c>
      <c r="E8" s="1" t="s">
        <v>101</v>
      </c>
      <c r="G8" t="s">
        <v>169</v>
      </c>
    </row>
    <row r="9" spans="1:7" x14ac:dyDescent="0.35">
      <c r="A9">
        <v>8</v>
      </c>
      <c r="B9" s="2" t="s">
        <v>91</v>
      </c>
      <c r="C9" t="s">
        <v>14</v>
      </c>
      <c r="D9" s="7" t="s">
        <v>15</v>
      </c>
      <c r="E9" s="1" t="s">
        <v>101</v>
      </c>
      <c r="F9" t="s">
        <v>218</v>
      </c>
      <c r="G9" t="s">
        <v>169</v>
      </c>
    </row>
    <row r="10" spans="1:7" x14ac:dyDescent="0.35">
      <c r="A10">
        <v>9</v>
      </c>
      <c r="B10" s="2" t="s">
        <v>92</v>
      </c>
      <c r="C10" t="s">
        <v>16</v>
      </c>
      <c r="D10" s="7" t="s">
        <v>17</v>
      </c>
      <c r="E10" s="1" t="s">
        <v>101</v>
      </c>
      <c r="G10" t="s">
        <v>169</v>
      </c>
    </row>
    <row r="11" spans="1:7" x14ac:dyDescent="0.35">
      <c r="A11">
        <v>10</v>
      </c>
      <c r="B11" s="2" t="s">
        <v>93</v>
      </c>
      <c r="C11" t="s">
        <v>18</v>
      </c>
      <c r="D11" s="7" t="s">
        <v>19</v>
      </c>
      <c r="E11" s="1" t="s">
        <v>101</v>
      </c>
      <c r="F11" t="s">
        <v>219</v>
      </c>
      <c r="G11" t="s">
        <v>169</v>
      </c>
    </row>
    <row r="12" spans="1:7" x14ac:dyDescent="0.35">
      <c r="A12">
        <v>11</v>
      </c>
      <c r="B12" s="2" t="s">
        <v>94</v>
      </c>
      <c r="C12" t="s">
        <v>20</v>
      </c>
      <c r="D12" s="7" t="s">
        <v>21</v>
      </c>
      <c r="E12" s="1" t="s">
        <v>101</v>
      </c>
      <c r="F12" t="s">
        <v>220</v>
      </c>
      <c r="G12" t="s">
        <v>169</v>
      </c>
    </row>
    <row r="13" spans="1:7" x14ac:dyDescent="0.35">
      <c r="A13">
        <v>12</v>
      </c>
      <c r="B13" s="2" t="s">
        <v>95</v>
      </c>
      <c r="C13" t="s">
        <v>22</v>
      </c>
      <c r="D13" s="7" t="s">
        <v>23</v>
      </c>
      <c r="E13" s="1" t="s">
        <v>101</v>
      </c>
      <c r="F13" t="s">
        <v>218</v>
      </c>
      <c r="G13" t="s">
        <v>169</v>
      </c>
    </row>
    <row r="14" spans="1:7" x14ac:dyDescent="0.35">
      <c r="A14">
        <v>13</v>
      </c>
      <c r="B14" s="2" t="s">
        <v>96</v>
      </c>
      <c r="C14" t="s">
        <v>24</v>
      </c>
      <c r="D14" s="7" t="s">
        <v>25</v>
      </c>
      <c r="E14" s="1" t="s">
        <v>101</v>
      </c>
      <c r="F14" t="s">
        <v>221</v>
      </c>
      <c r="G14" t="s">
        <v>169</v>
      </c>
    </row>
    <row r="15" spans="1:7" x14ac:dyDescent="0.35">
      <c r="A15">
        <v>14</v>
      </c>
      <c r="B15" s="2" t="s">
        <v>97</v>
      </c>
      <c r="C15" t="s">
        <v>26</v>
      </c>
      <c r="D15" s="7" t="s">
        <v>27</v>
      </c>
      <c r="E15" s="1" t="s">
        <v>102</v>
      </c>
      <c r="F15" t="s">
        <v>222</v>
      </c>
      <c r="G15" t="s">
        <v>169</v>
      </c>
    </row>
    <row r="16" spans="1:7" x14ac:dyDescent="0.35">
      <c r="A16">
        <v>15</v>
      </c>
      <c r="B16" s="2" t="s">
        <v>98</v>
      </c>
      <c r="C16" t="s">
        <v>28</v>
      </c>
      <c r="D16" s="7" t="s">
        <v>29</v>
      </c>
      <c r="E16" s="1" t="s">
        <v>101</v>
      </c>
      <c r="G16" t="s">
        <v>169</v>
      </c>
    </row>
    <row r="17" spans="1:7" x14ac:dyDescent="0.35">
      <c r="A17">
        <v>16</v>
      </c>
      <c r="B17" s="2" t="s">
        <v>99</v>
      </c>
      <c r="C17" t="s">
        <v>30</v>
      </c>
      <c r="D17" s="7" t="s">
        <v>31</v>
      </c>
      <c r="E17" s="1" t="s">
        <v>103</v>
      </c>
      <c r="G17" t="s">
        <v>169</v>
      </c>
    </row>
    <row r="18" spans="1:7" x14ac:dyDescent="0.35">
      <c r="A18">
        <v>17</v>
      </c>
      <c r="B18" s="2" t="s">
        <v>100</v>
      </c>
      <c r="C18" t="s">
        <v>32</v>
      </c>
      <c r="D18" s="7" t="s">
        <v>33</v>
      </c>
      <c r="E18" s="1" t="s">
        <v>101</v>
      </c>
      <c r="G18" t="s">
        <v>169</v>
      </c>
    </row>
  </sheetData>
  <hyperlinks>
    <hyperlink ref="D2" r:id="rId1"/>
    <hyperlink ref="D3" r:id="rId2"/>
    <hyperlink ref="D4" r:id="rId3"/>
    <hyperlink ref="D5" r:id="rId4"/>
    <hyperlink ref="D6" r:id="rId5"/>
    <hyperlink ref="D7" r:id="rId6"/>
    <hyperlink ref="D8" r:id="rId7"/>
    <hyperlink ref="D9" r:id="rId8"/>
    <hyperlink ref="D10" r:id="rId9"/>
    <hyperlink ref="D11" r:id="rId10"/>
    <hyperlink ref="D12" r:id="rId11"/>
    <hyperlink ref="D13" r:id="rId12"/>
    <hyperlink ref="D14" r:id="rId13"/>
    <hyperlink ref="D15" r:id="rId14"/>
    <hyperlink ref="D16" r:id="rId15"/>
    <hyperlink ref="D17" r:id="rId16"/>
    <hyperlink ref="D18" r:id="rId1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Y77"/>
  <sheetViews>
    <sheetView zoomScaleNormal="100" workbookViewId="0">
      <pane ySplit="3" topLeftCell="A4" activePane="bottomLeft" state="frozen"/>
      <selection pane="bottomLeft" activeCell="A3" sqref="A3"/>
    </sheetView>
  </sheetViews>
  <sheetFormatPr defaultRowHeight="14.5" x14ac:dyDescent="0.35"/>
  <cols>
    <col min="1" max="1" width="2.81640625" style="15" bestFit="1" customWidth="1"/>
    <col min="2" max="3" width="30.54296875" style="3" customWidth="1"/>
    <col min="4" max="4" width="8" style="3" bestFit="1" customWidth="1"/>
    <col min="5" max="6" width="7.6328125" style="3" customWidth="1"/>
    <col min="7" max="8" width="12.6328125" style="19" customWidth="1"/>
    <col min="9" max="25" width="8.6328125" style="15" customWidth="1"/>
    <col min="26" max="16384" width="8.7265625" style="3"/>
  </cols>
  <sheetData>
    <row r="1" spans="1:25" ht="30" customHeight="1" x14ac:dyDescent="0.35">
      <c r="A1" s="40" t="s">
        <v>171</v>
      </c>
      <c r="B1" s="40"/>
      <c r="C1" s="40"/>
      <c r="D1" s="24"/>
      <c r="E1" s="39" t="s">
        <v>170</v>
      </c>
      <c r="F1" s="39"/>
      <c r="G1" s="40" t="s">
        <v>452</v>
      </c>
      <c r="H1" s="40"/>
      <c r="I1" s="40" t="s">
        <v>453</v>
      </c>
      <c r="J1" s="40"/>
      <c r="K1" s="40"/>
      <c r="L1" s="40"/>
      <c r="M1" s="40"/>
      <c r="N1" s="40"/>
      <c r="O1" s="40"/>
      <c r="P1" s="40"/>
      <c r="Q1" s="40"/>
      <c r="R1" s="40"/>
      <c r="S1" s="40"/>
      <c r="T1" s="40"/>
      <c r="U1" s="40"/>
      <c r="V1" s="40"/>
      <c r="W1" s="40"/>
      <c r="X1" s="40"/>
      <c r="Y1" s="40"/>
    </row>
    <row r="2" spans="1:25" s="17" customFormat="1" x14ac:dyDescent="0.35">
      <c r="A2" s="16" t="s">
        <v>154</v>
      </c>
      <c r="B2" s="21" t="s">
        <v>450</v>
      </c>
      <c r="C2" s="21" t="s">
        <v>451</v>
      </c>
      <c r="D2" s="21" t="s">
        <v>253</v>
      </c>
      <c r="E2" s="16" t="s">
        <v>167</v>
      </c>
      <c r="F2" s="16" t="s">
        <v>168</v>
      </c>
      <c r="G2" s="4" t="s">
        <v>213</v>
      </c>
      <c r="H2" s="4" t="s">
        <v>215</v>
      </c>
      <c r="I2" s="16">
        <v>1</v>
      </c>
      <c r="J2" s="16">
        <v>2</v>
      </c>
      <c r="K2" s="16">
        <v>3</v>
      </c>
      <c r="L2" s="16">
        <v>4</v>
      </c>
      <c r="M2" s="16">
        <v>5</v>
      </c>
      <c r="N2" s="16">
        <v>6</v>
      </c>
      <c r="O2" s="16">
        <v>7</v>
      </c>
      <c r="P2" s="16">
        <v>8</v>
      </c>
      <c r="Q2" s="16">
        <v>9</v>
      </c>
      <c r="R2" s="16">
        <v>10</v>
      </c>
      <c r="S2" s="16">
        <v>11</v>
      </c>
      <c r="T2" s="16">
        <v>12</v>
      </c>
      <c r="U2" s="16">
        <v>13</v>
      </c>
      <c r="V2" s="16">
        <v>14</v>
      </c>
      <c r="W2" s="16">
        <v>15</v>
      </c>
      <c r="X2" s="16">
        <v>16</v>
      </c>
      <c r="Y2" s="16">
        <v>17</v>
      </c>
    </row>
    <row r="3" spans="1:25" s="5" customFormat="1" x14ac:dyDescent="0.35">
      <c r="A3" s="11"/>
      <c r="B3" s="20" t="s">
        <v>157</v>
      </c>
      <c r="C3" s="20"/>
      <c r="D3" s="20"/>
      <c r="E3" s="20"/>
      <c r="F3" s="20"/>
      <c r="G3" s="10"/>
      <c r="H3" s="10"/>
      <c r="I3" s="12">
        <v>0</v>
      </c>
      <c r="J3" s="12">
        <v>0</v>
      </c>
      <c r="K3" s="12">
        <v>0</v>
      </c>
      <c r="L3" s="12">
        <v>0</v>
      </c>
      <c r="M3" s="12">
        <v>0</v>
      </c>
      <c r="N3" s="12">
        <v>0</v>
      </c>
      <c r="O3" s="12">
        <v>0</v>
      </c>
      <c r="P3" s="12">
        <v>0</v>
      </c>
      <c r="Q3" s="12">
        <v>0</v>
      </c>
      <c r="R3" s="12">
        <v>0</v>
      </c>
      <c r="S3" s="12">
        <v>0</v>
      </c>
      <c r="T3" s="12">
        <v>0</v>
      </c>
      <c r="U3" s="12">
        <v>0</v>
      </c>
      <c r="V3" s="12">
        <v>1</v>
      </c>
      <c r="W3" s="12">
        <v>0</v>
      </c>
      <c r="X3" s="12">
        <v>1</v>
      </c>
      <c r="Y3" s="12">
        <v>0</v>
      </c>
    </row>
    <row r="4" spans="1:25" x14ac:dyDescent="0.35">
      <c r="A4" s="13">
        <v>1</v>
      </c>
      <c r="B4" s="8" t="s">
        <v>104</v>
      </c>
      <c r="C4" s="8" t="s">
        <v>34</v>
      </c>
      <c r="D4" s="8" t="s">
        <v>158</v>
      </c>
      <c r="E4" s="8">
        <v>2</v>
      </c>
      <c r="F4" s="8">
        <v>0</v>
      </c>
      <c r="G4" s="18" t="s">
        <v>152</v>
      </c>
      <c r="H4" s="18" t="s">
        <v>35</v>
      </c>
      <c r="I4" s="14">
        <v>0</v>
      </c>
      <c r="J4" s="14">
        <v>0</v>
      </c>
      <c r="K4" s="14">
        <v>0</v>
      </c>
      <c r="L4" s="14">
        <v>0</v>
      </c>
      <c r="M4" s="14">
        <v>0</v>
      </c>
      <c r="N4" s="14">
        <v>0</v>
      </c>
      <c r="O4" s="14">
        <v>0</v>
      </c>
      <c r="P4" s="14">
        <v>0</v>
      </c>
      <c r="Q4" s="14">
        <v>0</v>
      </c>
      <c r="R4" s="14">
        <v>0</v>
      </c>
      <c r="S4" s="14">
        <v>0</v>
      </c>
      <c r="T4" s="14">
        <v>0</v>
      </c>
      <c r="U4" s="14">
        <v>0</v>
      </c>
      <c r="V4" s="14" t="s">
        <v>166</v>
      </c>
      <c r="W4" s="14">
        <v>0</v>
      </c>
      <c r="X4" s="14" t="s">
        <v>166</v>
      </c>
      <c r="Y4" s="14">
        <v>0</v>
      </c>
    </row>
    <row r="5" spans="1:25" x14ac:dyDescent="0.35">
      <c r="A5" s="13">
        <v>2</v>
      </c>
      <c r="B5" s="8" t="s">
        <v>105</v>
      </c>
      <c r="C5" s="8" t="s">
        <v>36</v>
      </c>
      <c r="D5" s="8" t="s">
        <v>158</v>
      </c>
      <c r="E5" s="8">
        <v>0</v>
      </c>
      <c r="F5" s="8">
        <v>1</v>
      </c>
      <c r="G5" s="18" t="s">
        <v>152</v>
      </c>
      <c r="H5" s="18" t="s">
        <v>35</v>
      </c>
      <c r="I5" s="14" t="s">
        <v>166</v>
      </c>
      <c r="J5" s="14" t="s">
        <v>166</v>
      </c>
      <c r="K5" s="14" t="s">
        <v>166</v>
      </c>
      <c r="L5" s="14" t="s">
        <v>166</v>
      </c>
      <c r="M5" s="14" t="s">
        <v>166</v>
      </c>
      <c r="N5" s="14" t="s">
        <v>166</v>
      </c>
      <c r="O5" s="14" t="s">
        <v>166</v>
      </c>
      <c r="P5" s="14" t="s">
        <v>166</v>
      </c>
      <c r="Q5" s="14" t="s">
        <v>166</v>
      </c>
      <c r="R5" s="14" t="s">
        <v>166</v>
      </c>
      <c r="S5" s="14" t="s">
        <v>166</v>
      </c>
      <c r="T5" s="14" t="s">
        <v>166</v>
      </c>
      <c r="U5" s="14" t="s">
        <v>166</v>
      </c>
      <c r="V5" s="14">
        <v>0</v>
      </c>
      <c r="W5" s="14" t="s">
        <v>166</v>
      </c>
      <c r="X5" s="14">
        <v>0</v>
      </c>
      <c r="Y5" s="14" t="s">
        <v>166</v>
      </c>
    </row>
    <row r="6" spans="1:25" x14ac:dyDescent="0.35">
      <c r="A6" s="13">
        <v>3</v>
      </c>
      <c r="B6" s="8" t="s">
        <v>106</v>
      </c>
      <c r="C6" s="8" t="s">
        <v>37</v>
      </c>
      <c r="D6" s="8" t="s">
        <v>158</v>
      </c>
      <c r="E6" s="8">
        <v>0</v>
      </c>
      <c r="F6" s="8">
        <v>0.5</v>
      </c>
      <c r="G6" s="18" t="s">
        <v>152</v>
      </c>
      <c r="H6" s="18" t="s">
        <v>35</v>
      </c>
      <c r="I6" s="14" t="s">
        <v>166</v>
      </c>
      <c r="J6" s="14" t="s">
        <v>166</v>
      </c>
      <c r="K6" s="14" t="s">
        <v>166</v>
      </c>
      <c r="L6" s="14" t="s">
        <v>166</v>
      </c>
      <c r="M6" s="14" t="s">
        <v>166</v>
      </c>
      <c r="N6" s="14" t="s">
        <v>166</v>
      </c>
      <c r="O6" s="14" t="s">
        <v>166</v>
      </c>
      <c r="P6" s="14" t="s">
        <v>166</v>
      </c>
      <c r="Q6" s="14" t="s">
        <v>166</v>
      </c>
      <c r="R6" s="14" t="s">
        <v>166</v>
      </c>
      <c r="S6" s="14" t="s">
        <v>166</v>
      </c>
      <c r="T6" s="14" t="s">
        <v>166</v>
      </c>
      <c r="U6" s="14" t="s">
        <v>166</v>
      </c>
      <c r="V6" s="14">
        <v>0</v>
      </c>
      <c r="W6" s="14" t="s">
        <v>166</v>
      </c>
      <c r="X6" s="14">
        <v>0.5</v>
      </c>
      <c r="Y6" s="14" t="s">
        <v>166</v>
      </c>
    </row>
    <row r="7" spans="1:25" x14ac:dyDescent="0.35">
      <c r="A7" s="13">
        <v>4</v>
      </c>
      <c r="B7" s="8" t="s">
        <v>107</v>
      </c>
      <c r="C7" s="8" t="s">
        <v>38</v>
      </c>
      <c r="D7" s="8" t="s">
        <v>158</v>
      </c>
      <c r="E7" s="8">
        <v>0</v>
      </c>
      <c r="F7" s="8">
        <v>0.5</v>
      </c>
      <c r="G7" s="18" t="s">
        <v>152</v>
      </c>
      <c r="H7" s="18" t="s">
        <v>35</v>
      </c>
      <c r="I7" s="14" t="s">
        <v>166</v>
      </c>
      <c r="J7" s="14" t="s">
        <v>166</v>
      </c>
      <c r="K7" s="14" t="s">
        <v>166</v>
      </c>
      <c r="L7" s="14" t="s">
        <v>166</v>
      </c>
      <c r="M7" s="14" t="s">
        <v>166</v>
      </c>
      <c r="N7" s="14" t="s">
        <v>166</v>
      </c>
      <c r="O7" s="14" t="s">
        <v>166</v>
      </c>
      <c r="P7" s="14" t="s">
        <v>166</v>
      </c>
      <c r="Q7" s="14" t="s">
        <v>166</v>
      </c>
      <c r="R7" s="14" t="s">
        <v>166</v>
      </c>
      <c r="S7" s="14" t="s">
        <v>166</v>
      </c>
      <c r="T7" s="14" t="s">
        <v>166</v>
      </c>
      <c r="U7" s="14" t="s">
        <v>166</v>
      </c>
      <c r="V7" s="14">
        <v>0</v>
      </c>
      <c r="W7" s="14" t="s">
        <v>166</v>
      </c>
      <c r="X7" s="14">
        <v>0.5</v>
      </c>
      <c r="Y7" s="14" t="s">
        <v>166</v>
      </c>
    </row>
    <row r="8" spans="1:25" x14ac:dyDescent="0.35">
      <c r="A8" s="13">
        <v>5</v>
      </c>
      <c r="B8" s="8" t="s">
        <v>108</v>
      </c>
      <c r="C8" s="8" t="s">
        <v>39</v>
      </c>
      <c r="D8" s="8" t="s">
        <v>158</v>
      </c>
      <c r="E8" s="8">
        <v>1</v>
      </c>
      <c r="F8" s="8">
        <v>0.5</v>
      </c>
      <c r="G8" s="18" t="s">
        <v>152</v>
      </c>
      <c r="H8" s="18" t="s">
        <v>35</v>
      </c>
      <c r="I8" s="14">
        <v>0</v>
      </c>
      <c r="J8" s="14">
        <v>0</v>
      </c>
      <c r="K8" s="14">
        <v>0</v>
      </c>
      <c r="L8" s="14">
        <v>1</v>
      </c>
      <c r="M8" s="14">
        <v>1</v>
      </c>
      <c r="N8" s="14">
        <v>0</v>
      </c>
      <c r="O8" s="14">
        <v>0</v>
      </c>
      <c r="P8" s="14">
        <v>1</v>
      </c>
      <c r="Q8" s="14">
        <v>1</v>
      </c>
      <c r="R8" s="14">
        <v>1</v>
      </c>
      <c r="S8" s="14">
        <v>0</v>
      </c>
      <c r="T8" s="14">
        <v>1</v>
      </c>
      <c r="U8" s="14">
        <v>1</v>
      </c>
      <c r="V8" s="14">
        <v>0.5</v>
      </c>
      <c r="W8" s="14">
        <v>0</v>
      </c>
      <c r="X8" s="14">
        <v>0</v>
      </c>
      <c r="Y8" s="14">
        <v>0</v>
      </c>
    </row>
    <row r="9" spans="1:25" x14ac:dyDescent="0.35">
      <c r="A9" s="13">
        <v>6</v>
      </c>
      <c r="B9" s="8" t="s">
        <v>109</v>
      </c>
      <c r="C9" s="8" t="s">
        <v>40</v>
      </c>
      <c r="D9" s="8" t="s">
        <v>158</v>
      </c>
      <c r="E9" s="8">
        <v>0</v>
      </c>
      <c r="F9" s="8">
        <v>0.5</v>
      </c>
      <c r="G9" s="18" t="s">
        <v>152</v>
      </c>
      <c r="H9" s="18" t="s">
        <v>35</v>
      </c>
      <c r="I9" s="14" t="s">
        <v>166</v>
      </c>
      <c r="J9" s="14" t="s">
        <v>166</v>
      </c>
      <c r="K9" s="14" t="s">
        <v>166</v>
      </c>
      <c r="L9" s="14" t="s">
        <v>166</v>
      </c>
      <c r="M9" s="14" t="s">
        <v>166</v>
      </c>
      <c r="N9" s="14" t="s">
        <v>166</v>
      </c>
      <c r="O9" s="14" t="s">
        <v>166</v>
      </c>
      <c r="P9" s="14" t="s">
        <v>166</v>
      </c>
      <c r="Q9" s="14" t="s">
        <v>166</v>
      </c>
      <c r="R9" s="14" t="s">
        <v>166</v>
      </c>
      <c r="S9" s="14" t="s">
        <v>166</v>
      </c>
      <c r="T9" s="14" t="s">
        <v>166</v>
      </c>
      <c r="U9" s="14" t="s">
        <v>166</v>
      </c>
      <c r="V9" s="14">
        <v>0.5</v>
      </c>
      <c r="W9" s="14" t="s">
        <v>166</v>
      </c>
      <c r="X9" s="14">
        <v>0</v>
      </c>
      <c r="Y9" s="14" t="s">
        <v>166</v>
      </c>
    </row>
    <row r="10" spans="1:25" x14ac:dyDescent="0.35">
      <c r="A10" s="13">
        <v>7</v>
      </c>
      <c r="B10" s="8" t="s">
        <v>110</v>
      </c>
      <c r="C10" s="8" t="s">
        <v>41</v>
      </c>
      <c r="D10" s="8" t="s">
        <v>158</v>
      </c>
      <c r="E10" s="8">
        <v>1</v>
      </c>
      <c r="F10" s="8">
        <v>1</v>
      </c>
      <c r="G10" s="18" t="s">
        <v>152</v>
      </c>
      <c r="H10" s="18" t="s">
        <v>35</v>
      </c>
      <c r="I10" s="14">
        <v>1</v>
      </c>
      <c r="J10" s="14">
        <v>1</v>
      </c>
      <c r="K10" s="14">
        <v>1</v>
      </c>
      <c r="L10" s="14">
        <v>1</v>
      </c>
      <c r="M10" s="14">
        <v>0</v>
      </c>
      <c r="N10" s="14">
        <v>0</v>
      </c>
      <c r="O10" s="14">
        <v>1</v>
      </c>
      <c r="P10" s="14">
        <v>1</v>
      </c>
      <c r="Q10" s="14">
        <v>1</v>
      </c>
      <c r="R10" s="14">
        <v>0</v>
      </c>
      <c r="S10" s="14">
        <v>0</v>
      </c>
      <c r="T10" s="14">
        <v>0</v>
      </c>
      <c r="U10" s="14">
        <v>0</v>
      </c>
      <c r="V10" s="14">
        <v>1</v>
      </c>
      <c r="W10" s="14">
        <v>1</v>
      </c>
      <c r="X10" s="14">
        <v>1</v>
      </c>
      <c r="Y10" s="14">
        <v>0</v>
      </c>
    </row>
    <row r="11" spans="1:25" x14ac:dyDescent="0.35">
      <c r="A11" s="13">
        <v>8</v>
      </c>
      <c r="B11" s="8" t="s">
        <v>111</v>
      </c>
      <c r="C11" s="8" t="s">
        <v>42</v>
      </c>
      <c r="D11" s="8" t="s">
        <v>158</v>
      </c>
      <c r="E11" s="8">
        <v>1</v>
      </c>
      <c r="F11" s="8">
        <v>0.5</v>
      </c>
      <c r="G11" s="18" t="s">
        <v>152</v>
      </c>
      <c r="H11" s="18" t="s">
        <v>35</v>
      </c>
      <c r="I11" s="14">
        <v>1</v>
      </c>
      <c r="J11" s="14">
        <v>1</v>
      </c>
      <c r="K11" s="14">
        <v>1</v>
      </c>
      <c r="L11" s="14">
        <v>1</v>
      </c>
      <c r="M11" s="14">
        <v>1</v>
      </c>
      <c r="N11" s="14">
        <v>1</v>
      </c>
      <c r="O11" s="14">
        <v>1</v>
      </c>
      <c r="P11" s="14">
        <v>1</v>
      </c>
      <c r="Q11" s="14">
        <v>1</v>
      </c>
      <c r="R11" s="14">
        <v>1</v>
      </c>
      <c r="S11" s="14">
        <v>1</v>
      </c>
      <c r="T11" s="14">
        <v>1</v>
      </c>
      <c r="U11" s="14">
        <v>1</v>
      </c>
      <c r="V11" s="14">
        <v>0.5</v>
      </c>
      <c r="W11" s="14">
        <v>1</v>
      </c>
      <c r="X11" s="14">
        <v>0.5</v>
      </c>
      <c r="Y11" s="14">
        <v>0</v>
      </c>
    </row>
    <row r="12" spans="1:25" x14ac:dyDescent="0.35">
      <c r="A12" s="13">
        <v>9</v>
      </c>
      <c r="B12" s="8" t="s">
        <v>112</v>
      </c>
      <c r="C12" s="8" t="s">
        <v>43</v>
      </c>
      <c r="D12" s="8" t="s">
        <v>158</v>
      </c>
      <c r="E12" s="8">
        <v>0</v>
      </c>
      <c r="F12" s="8">
        <v>0.5</v>
      </c>
      <c r="G12" s="18" t="s">
        <v>152</v>
      </c>
      <c r="H12" s="18" t="s">
        <v>35</v>
      </c>
      <c r="I12" s="14" t="s">
        <v>166</v>
      </c>
      <c r="J12" s="14" t="s">
        <v>166</v>
      </c>
      <c r="K12" s="14" t="s">
        <v>166</v>
      </c>
      <c r="L12" s="14" t="s">
        <v>166</v>
      </c>
      <c r="M12" s="14" t="s">
        <v>166</v>
      </c>
      <c r="N12" s="14" t="s">
        <v>166</v>
      </c>
      <c r="O12" s="14" t="s">
        <v>166</v>
      </c>
      <c r="P12" s="14" t="s">
        <v>166</v>
      </c>
      <c r="Q12" s="14" t="s">
        <v>166</v>
      </c>
      <c r="R12" s="14" t="s">
        <v>166</v>
      </c>
      <c r="S12" s="14" t="s">
        <v>166</v>
      </c>
      <c r="T12" s="14" t="s">
        <v>166</v>
      </c>
      <c r="U12" s="14" t="s">
        <v>166</v>
      </c>
      <c r="V12" s="14">
        <v>0.5</v>
      </c>
      <c r="W12" s="14" t="s">
        <v>166</v>
      </c>
      <c r="X12" s="14">
        <v>0.5</v>
      </c>
      <c r="Y12" s="14" t="s">
        <v>166</v>
      </c>
    </row>
    <row r="13" spans="1:25" x14ac:dyDescent="0.35">
      <c r="A13" s="13">
        <v>10</v>
      </c>
      <c r="B13" s="8" t="s">
        <v>113</v>
      </c>
      <c r="C13" s="8" t="s">
        <v>44</v>
      </c>
      <c r="D13" s="8" t="s">
        <v>158</v>
      </c>
      <c r="E13" s="8">
        <v>1</v>
      </c>
      <c r="F13" s="8">
        <v>0.5</v>
      </c>
      <c r="G13" s="18" t="s">
        <v>152</v>
      </c>
      <c r="H13" s="18" t="s">
        <v>35</v>
      </c>
      <c r="I13" s="14">
        <v>0</v>
      </c>
      <c r="J13" s="14">
        <v>0</v>
      </c>
      <c r="K13" s="14">
        <v>0</v>
      </c>
      <c r="L13" s="14">
        <v>0</v>
      </c>
      <c r="M13" s="14">
        <v>1</v>
      </c>
      <c r="N13" s="14">
        <v>1</v>
      </c>
      <c r="O13" s="14">
        <v>0</v>
      </c>
      <c r="P13" s="14">
        <v>0</v>
      </c>
      <c r="Q13" s="14">
        <v>0</v>
      </c>
      <c r="R13" s="14">
        <v>1</v>
      </c>
      <c r="S13" s="14">
        <v>1</v>
      </c>
      <c r="T13" s="14">
        <v>1</v>
      </c>
      <c r="U13" s="14">
        <v>1</v>
      </c>
      <c r="V13" s="14">
        <v>0</v>
      </c>
      <c r="W13" s="14">
        <v>0</v>
      </c>
      <c r="X13" s="14">
        <v>0</v>
      </c>
      <c r="Y13" s="14">
        <v>0</v>
      </c>
    </row>
    <row r="14" spans="1:25" x14ac:dyDescent="0.35">
      <c r="A14" s="13">
        <v>11</v>
      </c>
      <c r="B14" s="8" t="s">
        <v>114</v>
      </c>
      <c r="C14" s="8" t="s">
        <v>45</v>
      </c>
      <c r="D14" s="8" t="s">
        <v>158</v>
      </c>
      <c r="E14" s="8">
        <v>0</v>
      </c>
      <c r="F14" s="8">
        <v>0.5</v>
      </c>
      <c r="G14" s="18" t="s">
        <v>152</v>
      </c>
      <c r="H14" s="18" t="s">
        <v>35</v>
      </c>
      <c r="I14" s="14" t="s">
        <v>166</v>
      </c>
      <c r="J14" s="14" t="s">
        <v>166</v>
      </c>
      <c r="K14" s="14" t="s">
        <v>166</v>
      </c>
      <c r="L14" s="14" t="s">
        <v>166</v>
      </c>
      <c r="M14" s="14" t="s">
        <v>166</v>
      </c>
      <c r="N14" s="14" t="s">
        <v>166</v>
      </c>
      <c r="O14" s="14" t="s">
        <v>166</v>
      </c>
      <c r="P14" s="14" t="s">
        <v>166</v>
      </c>
      <c r="Q14" s="14" t="s">
        <v>166</v>
      </c>
      <c r="R14" s="14" t="s">
        <v>166</v>
      </c>
      <c r="S14" s="14" t="s">
        <v>166</v>
      </c>
      <c r="T14" s="14" t="s">
        <v>166</v>
      </c>
      <c r="U14" s="14" t="s">
        <v>166</v>
      </c>
      <c r="V14" s="14">
        <v>0</v>
      </c>
      <c r="W14" s="14" t="s">
        <v>166</v>
      </c>
      <c r="X14" s="14">
        <v>0</v>
      </c>
      <c r="Y14" s="14" t="s">
        <v>166</v>
      </c>
    </row>
    <row r="15" spans="1:25" x14ac:dyDescent="0.35">
      <c r="A15" s="13">
        <v>12</v>
      </c>
      <c r="B15" s="8" t="s">
        <v>115</v>
      </c>
      <c r="C15" s="8" t="s">
        <v>46</v>
      </c>
      <c r="D15" s="8" t="s">
        <v>158</v>
      </c>
      <c r="E15" s="8">
        <v>1</v>
      </c>
      <c r="F15" s="8">
        <v>1</v>
      </c>
      <c r="G15" s="18" t="s">
        <v>152</v>
      </c>
      <c r="H15" s="18" t="s">
        <v>35</v>
      </c>
      <c r="I15" s="14">
        <v>1</v>
      </c>
      <c r="J15" s="14">
        <v>1</v>
      </c>
      <c r="K15" s="14">
        <v>1</v>
      </c>
      <c r="L15" s="14">
        <v>0</v>
      </c>
      <c r="M15" s="14">
        <v>1</v>
      </c>
      <c r="N15" s="14">
        <v>1</v>
      </c>
      <c r="O15" s="14">
        <v>1</v>
      </c>
      <c r="P15" s="14">
        <v>1</v>
      </c>
      <c r="Q15" s="14">
        <v>1</v>
      </c>
      <c r="R15" s="14">
        <v>1</v>
      </c>
      <c r="S15" s="14">
        <v>1</v>
      </c>
      <c r="T15" s="14">
        <v>1</v>
      </c>
      <c r="U15" s="14">
        <v>1</v>
      </c>
      <c r="V15" s="14">
        <v>1</v>
      </c>
      <c r="W15" s="14">
        <v>1</v>
      </c>
      <c r="X15" s="14">
        <v>0</v>
      </c>
      <c r="Y15" s="14">
        <v>0</v>
      </c>
    </row>
    <row r="16" spans="1:25" x14ac:dyDescent="0.35">
      <c r="A16" s="13">
        <v>13</v>
      </c>
      <c r="B16" s="8" t="s">
        <v>116</v>
      </c>
      <c r="C16" s="8" t="s">
        <v>47</v>
      </c>
      <c r="D16" s="8" t="s">
        <v>158</v>
      </c>
      <c r="E16" s="8">
        <v>1</v>
      </c>
      <c r="F16" s="8">
        <v>1</v>
      </c>
      <c r="G16" s="18" t="s">
        <v>152</v>
      </c>
      <c r="H16" s="18" t="s">
        <v>35</v>
      </c>
      <c r="I16" s="14">
        <v>0</v>
      </c>
      <c r="J16" s="14">
        <v>0</v>
      </c>
      <c r="K16" s="14">
        <v>0</v>
      </c>
      <c r="L16" s="14">
        <v>1</v>
      </c>
      <c r="M16" s="14">
        <v>1</v>
      </c>
      <c r="N16" s="14">
        <v>1</v>
      </c>
      <c r="O16" s="14">
        <v>1</v>
      </c>
      <c r="P16" s="14">
        <v>1</v>
      </c>
      <c r="Q16" s="14">
        <v>1</v>
      </c>
      <c r="R16" s="14">
        <v>0</v>
      </c>
      <c r="S16" s="14">
        <v>1</v>
      </c>
      <c r="T16" s="14">
        <v>1</v>
      </c>
      <c r="U16" s="14">
        <v>0</v>
      </c>
      <c r="V16" s="14">
        <v>1</v>
      </c>
      <c r="W16" s="14">
        <v>0</v>
      </c>
      <c r="X16" s="14">
        <v>1</v>
      </c>
      <c r="Y16" s="14">
        <v>1</v>
      </c>
    </row>
    <row r="17" spans="1:25" x14ac:dyDescent="0.35">
      <c r="A17" s="13">
        <v>14</v>
      </c>
      <c r="B17" s="8" t="s">
        <v>117</v>
      </c>
      <c r="C17" s="8" t="s">
        <v>48</v>
      </c>
      <c r="D17" s="8" t="s">
        <v>158</v>
      </c>
      <c r="E17" s="8">
        <v>1</v>
      </c>
      <c r="F17" s="8">
        <v>1</v>
      </c>
      <c r="G17" s="18" t="s">
        <v>152</v>
      </c>
      <c r="H17" s="18" t="s">
        <v>35</v>
      </c>
      <c r="I17" s="14">
        <v>0</v>
      </c>
      <c r="J17" s="14">
        <v>0</v>
      </c>
      <c r="K17" s="14">
        <v>0</v>
      </c>
      <c r="L17" s="14">
        <v>1</v>
      </c>
      <c r="M17" s="14">
        <v>1</v>
      </c>
      <c r="N17" s="14">
        <v>1</v>
      </c>
      <c r="O17" s="14">
        <v>1</v>
      </c>
      <c r="P17" s="14">
        <v>1</v>
      </c>
      <c r="Q17" s="14">
        <v>1</v>
      </c>
      <c r="R17" s="14">
        <v>0</v>
      </c>
      <c r="S17" s="14">
        <v>1</v>
      </c>
      <c r="T17" s="14">
        <v>1</v>
      </c>
      <c r="U17" s="14">
        <v>0</v>
      </c>
      <c r="V17" s="14">
        <v>1</v>
      </c>
      <c r="W17" s="14">
        <v>0</v>
      </c>
      <c r="X17" s="14">
        <v>1</v>
      </c>
      <c r="Y17" s="14">
        <v>1</v>
      </c>
    </row>
    <row r="18" spans="1:25" x14ac:dyDescent="0.35">
      <c r="A18" s="13">
        <v>15</v>
      </c>
      <c r="B18" s="8" t="s">
        <v>118</v>
      </c>
      <c r="C18" s="8" t="s">
        <v>49</v>
      </c>
      <c r="D18" s="8" t="s">
        <v>158</v>
      </c>
      <c r="E18" s="8">
        <v>1</v>
      </c>
      <c r="F18" s="8">
        <v>1</v>
      </c>
      <c r="G18" s="18" t="s">
        <v>152</v>
      </c>
      <c r="H18" s="18" t="s">
        <v>35</v>
      </c>
      <c r="I18" s="14">
        <v>0</v>
      </c>
      <c r="J18" s="14">
        <v>0</v>
      </c>
      <c r="K18" s="14">
        <v>0</v>
      </c>
      <c r="L18" s="14">
        <v>1</v>
      </c>
      <c r="M18" s="14">
        <v>1</v>
      </c>
      <c r="N18" s="14">
        <v>1</v>
      </c>
      <c r="O18" s="14">
        <v>1</v>
      </c>
      <c r="P18" s="14">
        <v>1</v>
      </c>
      <c r="Q18" s="14">
        <v>1</v>
      </c>
      <c r="R18" s="14">
        <v>0</v>
      </c>
      <c r="S18" s="14">
        <v>1</v>
      </c>
      <c r="T18" s="14">
        <v>1</v>
      </c>
      <c r="U18" s="14">
        <v>0</v>
      </c>
      <c r="V18" s="14">
        <v>1</v>
      </c>
      <c r="W18" s="14">
        <v>0</v>
      </c>
      <c r="X18" s="14">
        <v>1</v>
      </c>
      <c r="Y18" s="14">
        <v>1</v>
      </c>
    </row>
    <row r="19" spans="1:25" x14ac:dyDescent="0.35">
      <c r="A19" s="13">
        <v>16</v>
      </c>
      <c r="B19" s="8" t="s">
        <v>119</v>
      </c>
      <c r="C19" s="8" t="s">
        <v>50</v>
      </c>
      <c r="D19" s="8" t="s">
        <v>158</v>
      </c>
      <c r="E19" s="8">
        <v>1</v>
      </c>
      <c r="F19" s="8">
        <v>1</v>
      </c>
      <c r="G19" s="18" t="s">
        <v>152</v>
      </c>
      <c r="H19" s="18" t="s">
        <v>35</v>
      </c>
      <c r="I19" s="14">
        <v>0</v>
      </c>
      <c r="J19" s="14">
        <v>0</v>
      </c>
      <c r="K19" s="14">
        <v>0</v>
      </c>
      <c r="L19" s="14">
        <v>0</v>
      </c>
      <c r="M19" s="14">
        <v>0</v>
      </c>
      <c r="N19" s="14">
        <v>1</v>
      </c>
      <c r="O19" s="14">
        <v>1</v>
      </c>
      <c r="P19" s="14">
        <v>0</v>
      </c>
      <c r="Q19" s="14">
        <v>1</v>
      </c>
      <c r="R19" s="14">
        <v>1</v>
      </c>
      <c r="S19" s="14">
        <v>0</v>
      </c>
      <c r="T19" s="14">
        <v>1</v>
      </c>
      <c r="U19" s="14">
        <v>0</v>
      </c>
      <c r="V19" s="14">
        <v>1</v>
      </c>
      <c r="W19" s="14">
        <v>1</v>
      </c>
      <c r="X19" s="14">
        <v>1</v>
      </c>
      <c r="Y19" s="14">
        <v>0</v>
      </c>
    </row>
    <row r="20" spans="1:25" x14ac:dyDescent="0.35">
      <c r="A20" s="13">
        <v>17</v>
      </c>
      <c r="B20" s="8" t="s">
        <v>120</v>
      </c>
      <c r="C20" s="8" t="s">
        <v>51</v>
      </c>
      <c r="D20" s="8" t="s">
        <v>158</v>
      </c>
      <c r="E20" s="8">
        <v>1</v>
      </c>
      <c r="F20" s="8">
        <v>1</v>
      </c>
      <c r="G20" s="18" t="s">
        <v>153</v>
      </c>
      <c r="H20" s="18" t="s">
        <v>52</v>
      </c>
      <c r="I20" s="14">
        <v>1</v>
      </c>
      <c r="J20" s="14">
        <v>1</v>
      </c>
      <c r="K20" s="14">
        <v>1</v>
      </c>
      <c r="L20" s="14">
        <v>1</v>
      </c>
      <c r="M20" s="14">
        <v>1</v>
      </c>
      <c r="N20" s="14">
        <v>1</v>
      </c>
      <c r="O20" s="14">
        <v>1</v>
      </c>
      <c r="P20" s="14">
        <v>1</v>
      </c>
      <c r="Q20" s="14">
        <v>1</v>
      </c>
      <c r="R20" s="14">
        <v>0</v>
      </c>
      <c r="S20" s="14">
        <v>1</v>
      </c>
      <c r="T20" s="14">
        <v>1</v>
      </c>
      <c r="U20" s="14">
        <v>1</v>
      </c>
      <c r="V20" s="14">
        <v>1</v>
      </c>
      <c r="W20" s="14">
        <v>1</v>
      </c>
      <c r="X20" s="14">
        <v>1</v>
      </c>
      <c r="Y20" s="14">
        <v>1</v>
      </c>
    </row>
    <row r="21" spans="1:25" x14ac:dyDescent="0.35">
      <c r="A21" s="13">
        <v>18</v>
      </c>
      <c r="B21" s="8" t="s">
        <v>121</v>
      </c>
      <c r="C21" s="8" t="s">
        <v>53</v>
      </c>
      <c r="D21" s="8" t="s">
        <v>158</v>
      </c>
      <c r="E21" s="8">
        <v>1</v>
      </c>
      <c r="F21" s="8">
        <v>1</v>
      </c>
      <c r="G21" s="18" t="s">
        <v>153</v>
      </c>
      <c r="H21" s="18" t="s">
        <v>52</v>
      </c>
      <c r="I21" s="14">
        <v>1</v>
      </c>
      <c r="J21" s="14">
        <v>1</v>
      </c>
      <c r="K21" s="14">
        <v>1</v>
      </c>
      <c r="L21" s="14">
        <v>1</v>
      </c>
      <c r="M21" s="14">
        <v>1</v>
      </c>
      <c r="N21" s="14">
        <v>1</v>
      </c>
      <c r="O21" s="14">
        <v>1</v>
      </c>
      <c r="P21" s="14">
        <v>1</v>
      </c>
      <c r="Q21" s="14">
        <v>1</v>
      </c>
      <c r="R21" s="14">
        <v>1</v>
      </c>
      <c r="S21" s="14">
        <v>0</v>
      </c>
      <c r="T21" s="14">
        <v>1</v>
      </c>
      <c r="U21" s="14">
        <v>1</v>
      </c>
      <c r="V21" s="14">
        <v>1</v>
      </c>
      <c r="W21" s="14">
        <v>1</v>
      </c>
      <c r="X21" s="14">
        <v>1</v>
      </c>
      <c r="Y21" s="14">
        <v>1</v>
      </c>
    </row>
    <row r="22" spans="1:25" x14ac:dyDescent="0.35">
      <c r="A22" s="13">
        <v>1</v>
      </c>
      <c r="B22" s="8" t="s">
        <v>122</v>
      </c>
      <c r="C22" s="8" t="s">
        <v>54</v>
      </c>
      <c r="D22" s="8" t="s">
        <v>160</v>
      </c>
      <c r="E22" s="8">
        <v>1</v>
      </c>
      <c r="F22" s="8">
        <v>1</v>
      </c>
      <c r="G22" s="18" t="s">
        <v>152</v>
      </c>
      <c r="H22" s="18" t="s">
        <v>35</v>
      </c>
      <c r="I22" s="14">
        <v>1</v>
      </c>
      <c r="J22" s="14">
        <v>1</v>
      </c>
      <c r="K22" s="14">
        <v>1</v>
      </c>
      <c r="L22" s="14">
        <v>0</v>
      </c>
      <c r="M22" s="14">
        <v>1</v>
      </c>
      <c r="N22" s="14">
        <v>1</v>
      </c>
      <c r="O22" s="14">
        <v>1</v>
      </c>
      <c r="P22" s="14">
        <v>1</v>
      </c>
      <c r="Q22" s="14">
        <v>1</v>
      </c>
      <c r="R22" s="14">
        <v>0</v>
      </c>
      <c r="S22" s="14">
        <v>1</v>
      </c>
      <c r="T22" s="14">
        <v>0</v>
      </c>
      <c r="U22" s="14">
        <v>0</v>
      </c>
      <c r="V22" s="14">
        <v>1</v>
      </c>
      <c r="W22" s="14">
        <v>0</v>
      </c>
      <c r="X22" s="14">
        <v>1</v>
      </c>
      <c r="Y22" s="14">
        <v>1</v>
      </c>
    </row>
    <row r="23" spans="1:25" x14ac:dyDescent="0.35">
      <c r="A23" s="13">
        <v>2</v>
      </c>
      <c r="B23" s="8" t="s">
        <v>123</v>
      </c>
      <c r="C23" s="8" t="s">
        <v>55</v>
      </c>
      <c r="D23" s="8" t="s">
        <v>160</v>
      </c>
      <c r="E23" s="8">
        <v>1</v>
      </c>
      <c r="F23" s="8">
        <v>1</v>
      </c>
      <c r="G23" s="18" t="s">
        <v>152</v>
      </c>
      <c r="H23" s="18" t="s">
        <v>35</v>
      </c>
      <c r="I23" s="14">
        <v>1</v>
      </c>
      <c r="J23" s="14">
        <v>1</v>
      </c>
      <c r="K23" s="14">
        <v>1</v>
      </c>
      <c r="L23" s="14">
        <v>0</v>
      </c>
      <c r="M23" s="14">
        <v>0</v>
      </c>
      <c r="N23" s="14">
        <v>0</v>
      </c>
      <c r="O23" s="14">
        <v>0</v>
      </c>
      <c r="P23" s="14">
        <v>1</v>
      </c>
      <c r="Q23" s="14">
        <v>1</v>
      </c>
      <c r="R23" s="14">
        <v>1</v>
      </c>
      <c r="S23" s="14">
        <v>0</v>
      </c>
      <c r="T23" s="14">
        <v>1</v>
      </c>
      <c r="U23" s="14">
        <v>1</v>
      </c>
      <c r="V23" s="14">
        <v>0</v>
      </c>
      <c r="W23" s="14">
        <v>0</v>
      </c>
      <c r="X23" s="14">
        <v>1</v>
      </c>
      <c r="Y23" s="14">
        <v>1</v>
      </c>
    </row>
    <row r="24" spans="1:25" x14ac:dyDescent="0.35">
      <c r="A24" s="13">
        <v>3</v>
      </c>
      <c r="B24" s="8" t="s">
        <v>124</v>
      </c>
      <c r="C24" s="8" t="s">
        <v>56</v>
      </c>
      <c r="D24" s="8" t="s">
        <v>160</v>
      </c>
      <c r="E24" s="8">
        <v>2</v>
      </c>
      <c r="F24" s="8">
        <v>1</v>
      </c>
      <c r="G24" s="18" t="s">
        <v>152</v>
      </c>
      <c r="H24" s="18" t="s">
        <v>35</v>
      </c>
      <c r="I24" s="14">
        <v>2</v>
      </c>
      <c r="J24" s="14">
        <v>2</v>
      </c>
      <c r="K24" s="14">
        <v>2</v>
      </c>
      <c r="L24" s="14">
        <v>2</v>
      </c>
      <c r="M24" s="14">
        <v>2</v>
      </c>
      <c r="N24" s="14">
        <v>2</v>
      </c>
      <c r="O24" s="14">
        <v>2</v>
      </c>
      <c r="P24" s="14">
        <v>2</v>
      </c>
      <c r="Q24" s="14">
        <v>2</v>
      </c>
      <c r="R24" s="14">
        <v>2</v>
      </c>
      <c r="S24" s="14">
        <v>2</v>
      </c>
      <c r="T24" s="14">
        <v>2</v>
      </c>
      <c r="U24" s="14">
        <v>0</v>
      </c>
      <c r="V24" s="14">
        <v>1</v>
      </c>
      <c r="W24" s="14">
        <v>2</v>
      </c>
      <c r="X24" s="14">
        <v>1</v>
      </c>
      <c r="Y24" s="14">
        <v>0</v>
      </c>
    </row>
    <row r="25" spans="1:25" x14ac:dyDescent="0.35">
      <c r="A25" s="13">
        <v>4</v>
      </c>
      <c r="B25" s="8" t="s">
        <v>125</v>
      </c>
      <c r="C25" s="8" t="s">
        <v>57</v>
      </c>
      <c r="D25" s="8" t="s">
        <v>160</v>
      </c>
      <c r="E25" s="8">
        <v>0</v>
      </c>
      <c r="F25" s="8">
        <v>1</v>
      </c>
      <c r="G25" s="18" t="s">
        <v>152</v>
      </c>
      <c r="H25" s="18" t="s">
        <v>35</v>
      </c>
      <c r="I25" s="14" t="s">
        <v>166</v>
      </c>
      <c r="J25" s="14" t="s">
        <v>166</v>
      </c>
      <c r="K25" s="14" t="s">
        <v>166</v>
      </c>
      <c r="L25" s="14" t="s">
        <v>166</v>
      </c>
      <c r="M25" s="14" t="s">
        <v>166</v>
      </c>
      <c r="N25" s="14" t="s">
        <v>166</v>
      </c>
      <c r="O25" s="14" t="s">
        <v>166</v>
      </c>
      <c r="P25" s="14" t="s">
        <v>166</v>
      </c>
      <c r="Q25" s="14" t="s">
        <v>166</v>
      </c>
      <c r="R25" s="14" t="s">
        <v>166</v>
      </c>
      <c r="S25" s="14" t="s">
        <v>166</v>
      </c>
      <c r="T25" s="14" t="s">
        <v>166</v>
      </c>
      <c r="U25" s="14" t="s">
        <v>166</v>
      </c>
      <c r="V25" s="14">
        <v>1</v>
      </c>
      <c r="W25" s="14" t="s">
        <v>166</v>
      </c>
      <c r="X25" s="14">
        <v>1</v>
      </c>
      <c r="Y25" s="14" t="s">
        <v>166</v>
      </c>
    </row>
    <row r="26" spans="1:25" x14ac:dyDescent="0.35">
      <c r="A26" s="13">
        <v>5</v>
      </c>
      <c r="B26" s="8" t="s">
        <v>126</v>
      </c>
      <c r="C26" s="8" t="s">
        <v>58</v>
      </c>
      <c r="D26" s="8" t="s">
        <v>160</v>
      </c>
      <c r="E26" s="8">
        <v>1</v>
      </c>
      <c r="F26" s="8">
        <v>0.5</v>
      </c>
      <c r="G26" s="18" t="s">
        <v>152</v>
      </c>
      <c r="H26" s="18" t="s">
        <v>35</v>
      </c>
      <c r="I26" s="14">
        <v>0</v>
      </c>
      <c r="J26" s="14">
        <v>0</v>
      </c>
      <c r="K26" s="14">
        <v>0</v>
      </c>
      <c r="L26" s="14">
        <v>1</v>
      </c>
      <c r="M26" s="14">
        <v>0</v>
      </c>
      <c r="N26" s="14">
        <v>0</v>
      </c>
      <c r="O26" s="14">
        <v>0</v>
      </c>
      <c r="P26" s="14">
        <v>1</v>
      </c>
      <c r="Q26" s="14">
        <v>1</v>
      </c>
      <c r="R26" s="14">
        <v>1</v>
      </c>
      <c r="S26" s="14">
        <v>1</v>
      </c>
      <c r="T26" s="14">
        <v>1</v>
      </c>
      <c r="U26" s="14">
        <v>1</v>
      </c>
      <c r="V26" s="14">
        <v>0.5</v>
      </c>
      <c r="W26" s="14">
        <v>1</v>
      </c>
      <c r="X26" s="14">
        <v>0.5</v>
      </c>
      <c r="Y26" s="14">
        <v>0</v>
      </c>
    </row>
    <row r="27" spans="1:25" x14ac:dyDescent="0.35">
      <c r="A27" s="13">
        <v>6</v>
      </c>
      <c r="B27" s="8" t="s">
        <v>127</v>
      </c>
      <c r="C27" s="8" t="s">
        <v>59</v>
      </c>
      <c r="D27" s="8" t="s">
        <v>160</v>
      </c>
      <c r="E27" s="8">
        <v>0</v>
      </c>
      <c r="F27" s="8">
        <v>0.5</v>
      </c>
      <c r="G27" s="18" t="s">
        <v>152</v>
      </c>
      <c r="H27" s="18" t="s">
        <v>35</v>
      </c>
      <c r="I27" s="14" t="s">
        <v>166</v>
      </c>
      <c r="J27" s="14" t="s">
        <v>166</v>
      </c>
      <c r="K27" s="14" t="s">
        <v>166</v>
      </c>
      <c r="L27" s="14" t="s">
        <v>166</v>
      </c>
      <c r="M27" s="14" t="s">
        <v>166</v>
      </c>
      <c r="N27" s="14" t="s">
        <v>166</v>
      </c>
      <c r="O27" s="14" t="s">
        <v>166</v>
      </c>
      <c r="P27" s="14" t="s">
        <v>166</v>
      </c>
      <c r="Q27" s="14" t="s">
        <v>166</v>
      </c>
      <c r="R27" s="14" t="s">
        <v>166</v>
      </c>
      <c r="S27" s="14" t="s">
        <v>166</v>
      </c>
      <c r="T27" s="14" t="s">
        <v>166</v>
      </c>
      <c r="U27" s="14" t="s">
        <v>166</v>
      </c>
      <c r="V27" s="14">
        <v>0.5</v>
      </c>
      <c r="W27" s="14" t="s">
        <v>166</v>
      </c>
      <c r="X27" s="14">
        <v>0.5</v>
      </c>
      <c r="Y27" s="14" t="s">
        <v>166</v>
      </c>
    </row>
    <row r="28" spans="1:25" x14ac:dyDescent="0.35">
      <c r="A28" s="13">
        <v>1</v>
      </c>
      <c r="B28" s="8" t="s">
        <v>128</v>
      </c>
      <c r="C28" s="8" t="s">
        <v>60</v>
      </c>
      <c r="D28" s="8" t="s">
        <v>162</v>
      </c>
      <c r="E28" s="8">
        <v>1</v>
      </c>
      <c r="F28" s="8">
        <v>1</v>
      </c>
      <c r="G28" s="18" t="s">
        <v>149</v>
      </c>
      <c r="H28" s="18" t="s">
        <v>61</v>
      </c>
      <c r="I28" s="14">
        <v>0</v>
      </c>
      <c r="J28" s="14">
        <v>0</v>
      </c>
      <c r="K28" s="14">
        <v>0</v>
      </c>
      <c r="L28" s="14">
        <v>0</v>
      </c>
      <c r="M28" s="14">
        <v>0</v>
      </c>
      <c r="N28" s="14">
        <v>0</v>
      </c>
      <c r="O28" s="14">
        <v>0</v>
      </c>
      <c r="P28" s="14">
        <v>1</v>
      </c>
      <c r="Q28" s="14">
        <v>0</v>
      </c>
      <c r="R28" s="14">
        <v>1</v>
      </c>
      <c r="S28" s="14">
        <v>1</v>
      </c>
      <c r="T28" s="14">
        <v>1</v>
      </c>
      <c r="U28" s="14">
        <v>0</v>
      </c>
      <c r="V28" s="14">
        <v>1</v>
      </c>
      <c r="W28" s="14">
        <v>0</v>
      </c>
      <c r="X28" s="14">
        <v>0</v>
      </c>
      <c r="Y28" s="14">
        <v>0</v>
      </c>
    </row>
    <row r="29" spans="1:25" x14ac:dyDescent="0.35">
      <c r="A29" s="13">
        <v>2</v>
      </c>
      <c r="B29" s="8" t="s">
        <v>129</v>
      </c>
      <c r="C29" s="8" t="s">
        <v>62</v>
      </c>
      <c r="D29" s="8" t="s">
        <v>162</v>
      </c>
      <c r="E29" s="8">
        <v>1</v>
      </c>
      <c r="F29" s="8">
        <v>1</v>
      </c>
      <c r="G29" s="18" t="s">
        <v>150</v>
      </c>
      <c r="H29" s="18" t="s">
        <v>63</v>
      </c>
      <c r="I29" s="14">
        <v>0</v>
      </c>
      <c r="J29" s="14">
        <v>0</v>
      </c>
      <c r="K29" s="14">
        <v>0</v>
      </c>
      <c r="L29" s="14">
        <v>1</v>
      </c>
      <c r="M29" s="14">
        <v>0</v>
      </c>
      <c r="N29" s="14">
        <v>0</v>
      </c>
      <c r="O29" s="14">
        <v>0</v>
      </c>
      <c r="P29" s="14">
        <v>1</v>
      </c>
      <c r="Q29" s="14">
        <v>0</v>
      </c>
      <c r="R29" s="14">
        <v>1</v>
      </c>
      <c r="S29" s="14">
        <v>1</v>
      </c>
      <c r="T29" s="14">
        <v>1</v>
      </c>
      <c r="U29" s="14">
        <v>0</v>
      </c>
      <c r="V29" s="14">
        <v>1</v>
      </c>
      <c r="W29" s="14">
        <v>1</v>
      </c>
      <c r="X29" s="14">
        <v>0</v>
      </c>
      <c r="Y29" s="14">
        <v>0</v>
      </c>
    </row>
    <row r="30" spans="1:25" x14ac:dyDescent="0.35">
      <c r="A30" s="13">
        <v>3</v>
      </c>
      <c r="B30" s="8" t="s">
        <v>130</v>
      </c>
      <c r="C30" s="8" t="s">
        <v>64</v>
      </c>
      <c r="D30" s="8" t="s">
        <v>162</v>
      </c>
      <c r="E30" s="8">
        <v>1</v>
      </c>
      <c r="F30" s="8">
        <v>1</v>
      </c>
      <c r="G30" s="18" t="s">
        <v>150</v>
      </c>
      <c r="H30" s="18" t="s">
        <v>63</v>
      </c>
      <c r="I30" s="14">
        <v>0</v>
      </c>
      <c r="J30" s="14">
        <v>0</v>
      </c>
      <c r="K30" s="14">
        <v>0</v>
      </c>
      <c r="L30" s="14">
        <v>0</v>
      </c>
      <c r="M30" s="14">
        <v>0</v>
      </c>
      <c r="N30" s="14">
        <v>0</v>
      </c>
      <c r="O30" s="14">
        <v>0</v>
      </c>
      <c r="P30" s="14">
        <v>0</v>
      </c>
      <c r="Q30" s="14">
        <v>0</v>
      </c>
      <c r="R30" s="14">
        <v>1</v>
      </c>
      <c r="S30" s="14">
        <v>1</v>
      </c>
      <c r="T30" s="14">
        <v>0</v>
      </c>
      <c r="U30" s="14">
        <v>0</v>
      </c>
      <c r="V30" s="14">
        <v>0</v>
      </c>
      <c r="W30" s="14">
        <v>0</v>
      </c>
      <c r="X30" s="14">
        <v>0</v>
      </c>
      <c r="Y30" s="14">
        <v>0</v>
      </c>
    </row>
    <row r="31" spans="1:25" x14ac:dyDescent="0.35">
      <c r="A31" s="13">
        <v>4</v>
      </c>
      <c r="B31" s="8" t="s">
        <v>131</v>
      </c>
      <c r="C31" s="8" t="s">
        <v>65</v>
      </c>
      <c r="D31" s="8" t="s">
        <v>162</v>
      </c>
      <c r="E31" s="8">
        <v>1</v>
      </c>
      <c r="F31" s="8">
        <v>1</v>
      </c>
      <c r="G31" s="18" t="s">
        <v>150</v>
      </c>
      <c r="H31" s="18" t="s">
        <v>63</v>
      </c>
      <c r="I31" s="14">
        <v>1</v>
      </c>
      <c r="J31" s="14">
        <v>1</v>
      </c>
      <c r="K31" s="14">
        <v>1</v>
      </c>
      <c r="L31" s="14">
        <v>1</v>
      </c>
      <c r="M31" s="14">
        <v>1</v>
      </c>
      <c r="N31" s="14">
        <v>1</v>
      </c>
      <c r="O31" s="14">
        <v>0</v>
      </c>
      <c r="P31" s="14">
        <v>1</v>
      </c>
      <c r="Q31" s="14">
        <v>1</v>
      </c>
      <c r="R31" s="14">
        <v>0</v>
      </c>
      <c r="S31" s="14">
        <v>1</v>
      </c>
      <c r="T31" s="14">
        <v>1</v>
      </c>
      <c r="U31" s="14">
        <v>1</v>
      </c>
      <c r="V31" s="14">
        <v>1</v>
      </c>
      <c r="W31" s="14">
        <v>1</v>
      </c>
      <c r="X31" s="14">
        <v>1</v>
      </c>
      <c r="Y31" s="14">
        <v>0</v>
      </c>
    </row>
    <row r="32" spans="1:25" x14ac:dyDescent="0.35">
      <c r="A32" s="13">
        <v>5</v>
      </c>
      <c r="B32" s="8" t="s">
        <v>132</v>
      </c>
      <c r="C32" s="8" t="s">
        <v>66</v>
      </c>
      <c r="D32" s="8" t="s">
        <v>162</v>
      </c>
      <c r="E32" s="8">
        <v>1</v>
      </c>
      <c r="F32" s="8">
        <v>1</v>
      </c>
      <c r="G32" s="18" t="s">
        <v>150</v>
      </c>
      <c r="H32" s="18" t="s">
        <v>63</v>
      </c>
      <c r="I32" s="14">
        <v>0</v>
      </c>
      <c r="J32" s="14">
        <v>0</v>
      </c>
      <c r="K32" s="14">
        <v>0</v>
      </c>
      <c r="L32" s="14">
        <v>0</v>
      </c>
      <c r="M32" s="14">
        <v>0</v>
      </c>
      <c r="N32" s="14">
        <v>0</v>
      </c>
      <c r="O32" s="14">
        <v>0</v>
      </c>
      <c r="P32" s="14">
        <v>1</v>
      </c>
      <c r="Q32" s="14">
        <v>0</v>
      </c>
      <c r="R32" s="14">
        <v>0</v>
      </c>
      <c r="S32" s="14">
        <v>1</v>
      </c>
      <c r="T32" s="14">
        <v>0</v>
      </c>
      <c r="U32" s="14">
        <v>0</v>
      </c>
      <c r="V32" s="14">
        <v>0</v>
      </c>
      <c r="W32" s="14">
        <v>0</v>
      </c>
      <c r="X32" s="14">
        <v>0</v>
      </c>
      <c r="Y32" s="14">
        <v>0</v>
      </c>
    </row>
    <row r="33" spans="1:25" x14ac:dyDescent="0.35">
      <c r="A33" s="13">
        <v>6</v>
      </c>
      <c r="B33" s="8" t="s">
        <v>133</v>
      </c>
      <c r="C33" s="8" t="s">
        <v>67</v>
      </c>
      <c r="D33" s="8" t="s">
        <v>162</v>
      </c>
      <c r="E33" s="8">
        <v>1</v>
      </c>
      <c r="F33" s="8">
        <v>1</v>
      </c>
      <c r="G33" s="18" t="s">
        <v>151</v>
      </c>
      <c r="H33" s="18" t="s">
        <v>68</v>
      </c>
      <c r="I33" s="14">
        <v>0</v>
      </c>
      <c r="J33" s="14">
        <v>0</v>
      </c>
      <c r="K33" s="14">
        <v>1</v>
      </c>
      <c r="L33" s="14">
        <v>0</v>
      </c>
      <c r="M33" s="14">
        <v>0</v>
      </c>
      <c r="N33" s="14">
        <v>0</v>
      </c>
      <c r="O33" s="14">
        <v>1</v>
      </c>
      <c r="P33" s="14">
        <v>1</v>
      </c>
      <c r="Q33" s="14">
        <v>0</v>
      </c>
      <c r="R33" s="14">
        <v>0</v>
      </c>
      <c r="S33" s="14">
        <v>1</v>
      </c>
      <c r="T33" s="14">
        <v>1</v>
      </c>
      <c r="U33" s="14">
        <v>0</v>
      </c>
      <c r="V33" s="14">
        <v>0</v>
      </c>
      <c r="W33" s="14">
        <v>0</v>
      </c>
      <c r="X33" s="14">
        <v>1</v>
      </c>
      <c r="Y33" s="14">
        <v>1</v>
      </c>
    </row>
    <row r="34" spans="1:25" x14ac:dyDescent="0.35">
      <c r="A34" s="13">
        <v>7</v>
      </c>
      <c r="B34" s="8" t="s">
        <v>134</v>
      </c>
      <c r="C34" s="8" t="s">
        <v>69</v>
      </c>
      <c r="D34" s="8" t="s">
        <v>162</v>
      </c>
      <c r="E34" s="8">
        <v>1</v>
      </c>
      <c r="F34" s="8">
        <v>1</v>
      </c>
      <c r="G34" s="18" t="s">
        <v>151</v>
      </c>
      <c r="H34" s="18" t="s">
        <v>68</v>
      </c>
      <c r="I34" s="14">
        <v>1</v>
      </c>
      <c r="J34" s="14">
        <v>1</v>
      </c>
      <c r="K34" s="14">
        <v>1</v>
      </c>
      <c r="L34" s="14">
        <v>1</v>
      </c>
      <c r="M34" s="14">
        <v>1</v>
      </c>
      <c r="N34" s="14">
        <v>1</v>
      </c>
      <c r="O34" s="14">
        <v>1</v>
      </c>
      <c r="P34" s="14">
        <v>1</v>
      </c>
      <c r="Q34" s="14">
        <v>0</v>
      </c>
      <c r="R34" s="14">
        <v>0</v>
      </c>
      <c r="S34" s="14">
        <v>1</v>
      </c>
      <c r="T34" s="14">
        <v>1</v>
      </c>
      <c r="U34" s="14">
        <v>0</v>
      </c>
      <c r="V34" s="14">
        <v>1</v>
      </c>
      <c r="W34" s="14">
        <v>1</v>
      </c>
      <c r="X34" s="14">
        <v>1</v>
      </c>
      <c r="Y34" s="14">
        <v>1</v>
      </c>
    </row>
    <row r="35" spans="1:25" x14ac:dyDescent="0.35">
      <c r="A35" s="13">
        <v>8</v>
      </c>
      <c r="B35" s="8" t="s">
        <v>135</v>
      </c>
      <c r="C35" s="8" t="s">
        <v>70</v>
      </c>
      <c r="D35" s="8" t="s">
        <v>162</v>
      </c>
      <c r="E35" s="8">
        <v>1</v>
      </c>
      <c r="F35" s="8">
        <v>0.5</v>
      </c>
      <c r="G35" s="18" t="s">
        <v>152</v>
      </c>
      <c r="H35" s="18" t="s">
        <v>35</v>
      </c>
      <c r="I35" s="14">
        <v>1</v>
      </c>
      <c r="J35" s="14">
        <v>1</v>
      </c>
      <c r="K35" s="14">
        <v>1</v>
      </c>
      <c r="L35" s="14">
        <v>0</v>
      </c>
      <c r="M35" s="14">
        <v>1</v>
      </c>
      <c r="N35" s="14">
        <v>0</v>
      </c>
      <c r="O35" s="14">
        <v>1</v>
      </c>
      <c r="P35" s="14">
        <v>0</v>
      </c>
      <c r="Q35" s="14">
        <v>1</v>
      </c>
      <c r="R35" s="14">
        <v>1</v>
      </c>
      <c r="S35" s="14">
        <v>0</v>
      </c>
      <c r="T35" s="14">
        <v>0</v>
      </c>
      <c r="U35" s="14">
        <v>1</v>
      </c>
      <c r="V35" s="14">
        <v>0.5</v>
      </c>
      <c r="W35" s="14">
        <v>0</v>
      </c>
      <c r="X35" s="14">
        <v>0.5</v>
      </c>
      <c r="Y35" s="14">
        <v>1</v>
      </c>
    </row>
    <row r="36" spans="1:25" x14ac:dyDescent="0.35">
      <c r="A36" s="13">
        <v>9</v>
      </c>
      <c r="B36" s="8" t="s">
        <v>136</v>
      </c>
      <c r="C36" s="8" t="s">
        <v>71</v>
      </c>
      <c r="D36" s="8" t="s">
        <v>162</v>
      </c>
      <c r="E36" s="8">
        <v>0</v>
      </c>
      <c r="F36" s="8">
        <v>0.5</v>
      </c>
      <c r="G36" s="18" t="s">
        <v>152</v>
      </c>
      <c r="H36" s="18" t="s">
        <v>35</v>
      </c>
      <c r="I36" s="14" t="s">
        <v>166</v>
      </c>
      <c r="J36" s="14" t="s">
        <v>166</v>
      </c>
      <c r="K36" s="14" t="s">
        <v>166</v>
      </c>
      <c r="L36" s="14" t="s">
        <v>166</v>
      </c>
      <c r="M36" s="14" t="s">
        <v>166</v>
      </c>
      <c r="N36" s="14" t="s">
        <v>166</v>
      </c>
      <c r="O36" s="14" t="s">
        <v>166</v>
      </c>
      <c r="P36" s="14" t="s">
        <v>166</v>
      </c>
      <c r="Q36" s="14" t="s">
        <v>166</v>
      </c>
      <c r="R36" s="14" t="s">
        <v>166</v>
      </c>
      <c r="S36" s="14" t="s">
        <v>166</v>
      </c>
      <c r="T36" s="14" t="s">
        <v>166</v>
      </c>
      <c r="U36" s="14" t="s">
        <v>166</v>
      </c>
      <c r="V36" s="14">
        <v>0.5</v>
      </c>
      <c r="W36" s="14" t="s">
        <v>166</v>
      </c>
      <c r="X36" s="14">
        <v>0.5</v>
      </c>
      <c r="Y36" s="14" t="s">
        <v>166</v>
      </c>
    </row>
    <row r="37" spans="1:25" ht="15.5" customHeight="1" x14ac:dyDescent="0.35">
      <c r="A37" s="13">
        <v>10</v>
      </c>
      <c r="B37" s="8" t="s">
        <v>137</v>
      </c>
      <c r="C37" s="8" t="s">
        <v>72</v>
      </c>
      <c r="D37" s="8" t="s">
        <v>162</v>
      </c>
      <c r="E37" s="8">
        <v>1</v>
      </c>
      <c r="F37" s="8">
        <v>1</v>
      </c>
      <c r="G37" s="18" t="s">
        <v>152</v>
      </c>
      <c r="H37" s="18" t="s">
        <v>35</v>
      </c>
      <c r="I37" s="14">
        <v>0</v>
      </c>
      <c r="J37" s="14">
        <v>0</v>
      </c>
      <c r="K37" s="14">
        <v>0</v>
      </c>
      <c r="L37" s="14">
        <v>1</v>
      </c>
      <c r="M37" s="14">
        <v>1</v>
      </c>
      <c r="N37" s="14">
        <v>1</v>
      </c>
      <c r="O37" s="14">
        <v>1</v>
      </c>
      <c r="P37" s="14">
        <v>1</v>
      </c>
      <c r="Q37" s="14">
        <v>1</v>
      </c>
      <c r="R37" s="14">
        <v>1</v>
      </c>
      <c r="S37" s="14">
        <v>0</v>
      </c>
      <c r="T37" s="14">
        <v>1</v>
      </c>
      <c r="U37" s="14">
        <v>0</v>
      </c>
      <c r="V37" s="14">
        <v>1</v>
      </c>
      <c r="W37" s="14">
        <v>0</v>
      </c>
      <c r="X37" s="14">
        <v>1</v>
      </c>
      <c r="Y37" s="14">
        <v>0</v>
      </c>
    </row>
    <row r="38" spans="1:25" x14ac:dyDescent="0.35">
      <c r="A38" s="13">
        <v>11</v>
      </c>
      <c r="B38" s="8" t="s">
        <v>138</v>
      </c>
      <c r="C38" s="8" t="s">
        <v>73</v>
      </c>
      <c r="D38" s="8" t="s">
        <v>162</v>
      </c>
      <c r="E38" s="8">
        <v>1</v>
      </c>
      <c r="F38" s="8">
        <v>1</v>
      </c>
      <c r="G38" s="18" t="s">
        <v>151</v>
      </c>
      <c r="H38" s="18" t="s">
        <v>68</v>
      </c>
      <c r="I38" s="14">
        <v>0</v>
      </c>
      <c r="J38" s="14">
        <v>1</v>
      </c>
      <c r="K38" s="14">
        <v>1</v>
      </c>
      <c r="L38" s="14">
        <v>1</v>
      </c>
      <c r="M38" s="14">
        <v>1</v>
      </c>
      <c r="N38" s="14">
        <v>1</v>
      </c>
      <c r="O38" s="14">
        <v>1</v>
      </c>
      <c r="P38" s="14">
        <v>1</v>
      </c>
      <c r="Q38" s="14">
        <v>0</v>
      </c>
      <c r="R38" s="14">
        <v>1</v>
      </c>
      <c r="S38" s="14">
        <v>1</v>
      </c>
      <c r="T38" s="14">
        <v>1</v>
      </c>
      <c r="U38" s="14">
        <v>0</v>
      </c>
      <c r="V38" s="14">
        <v>1</v>
      </c>
      <c r="W38" s="14">
        <v>1</v>
      </c>
      <c r="X38" s="14">
        <v>1</v>
      </c>
      <c r="Y38" s="14">
        <v>1</v>
      </c>
    </row>
    <row r="39" spans="1:25" x14ac:dyDescent="0.35">
      <c r="A39" s="13">
        <v>12</v>
      </c>
      <c r="B39" s="8" t="s">
        <v>139</v>
      </c>
      <c r="C39" s="8" t="s">
        <v>74</v>
      </c>
      <c r="D39" s="8" t="s">
        <v>162</v>
      </c>
      <c r="E39" s="8">
        <v>1</v>
      </c>
      <c r="F39" s="8">
        <v>1</v>
      </c>
      <c r="G39" s="18" t="s">
        <v>151</v>
      </c>
      <c r="H39" s="18" t="s">
        <v>68</v>
      </c>
      <c r="I39" s="14">
        <v>0</v>
      </c>
      <c r="J39" s="14">
        <v>0</v>
      </c>
      <c r="K39" s="14">
        <v>0</v>
      </c>
      <c r="L39" s="14">
        <v>0</v>
      </c>
      <c r="M39" s="14">
        <v>1</v>
      </c>
      <c r="N39" s="14">
        <v>0</v>
      </c>
      <c r="O39" s="14">
        <v>1</v>
      </c>
      <c r="P39" s="14">
        <v>0</v>
      </c>
      <c r="Q39" s="14">
        <v>1</v>
      </c>
      <c r="R39" s="14">
        <v>0</v>
      </c>
      <c r="S39" s="14">
        <v>0</v>
      </c>
      <c r="T39" s="14">
        <v>1</v>
      </c>
      <c r="U39" s="14">
        <v>1</v>
      </c>
      <c r="V39" s="14">
        <v>1</v>
      </c>
      <c r="W39" s="14">
        <v>1</v>
      </c>
      <c r="X39" s="14">
        <v>1</v>
      </c>
      <c r="Y39" s="14">
        <v>0</v>
      </c>
    </row>
    <row r="40" spans="1:25" x14ac:dyDescent="0.35">
      <c r="A40" s="13">
        <v>13</v>
      </c>
      <c r="B40" s="8" t="s">
        <v>140</v>
      </c>
      <c r="C40" s="8" t="s">
        <v>75</v>
      </c>
      <c r="D40" s="8" t="s">
        <v>162</v>
      </c>
      <c r="E40" s="8">
        <v>1</v>
      </c>
      <c r="F40" s="8">
        <v>1</v>
      </c>
      <c r="G40" s="18" t="s">
        <v>151</v>
      </c>
      <c r="H40" s="18" t="s">
        <v>68</v>
      </c>
      <c r="I40" s="14">
        <v>1</v>
      </c>
      <c r="J40" s="14">
        <v>1</v>
      </c>
      <c r="K40" s="14">
        <v>1</v>
      </c>
      <c r="L40" s="14">
        <v>1</v>
      </c>
      <c r="M40" s="14">
        <v>1</v>
      </c>
      <c r="N40" s="14">
        <v>1</v>
      </c>
      <c r="O40" s="14">
        <v>1</v>
      </c>
      <c r="P40" s="14">
        <v>1</v>
      </c>
      <c r="Q40" s="14">
        <v>1</v>
      </c>
      <c r="R40" s="14">
        <v>1</v>
      </c>
      <c r="S40" s="14">
        <v>1</v>
      </c>
      <c r="T40" s="14">
        <v>1</v>
      </c>
      <c r="U40" s="14">
        <v>1</v>
      </c>
      <c r="V40" s="14">
        <v>1</v>
      </c>
      <c r="W40" s="14">
        <v>1</v>
      </c>
      <c r="X40" s="14">
        <v>1</v>
      </c>
      <c r="Y40" s="14">
        <v>1</v>
      </c>
    </row>
    <row r="41" spans="1:25" x14ac:dyDescent="0.35">
      <c r="A41" s="13">
        <v>14</v>
      </c>
      <c r="B41" s="8" t="s">
        <v>141</v>
      </c>
      <c r="C41" s="8" t="s">
        <v>76</v>
      </c>
      <c r="D41" s="8" t="s">
        <v>162</v>
      </c>
      <c r="E41" s="8">
        <v>1</v>
      </c>
      <c r="F41" s="8">
        <v>1</v>
      </c>
      <c r="G41" s="18" t="s">
        <v>151</v>
      </c>
      <c r="H41" s="18" t="s">
        <v>68</v>
      </c>
      <c r="I41" s="14">
        <v>0</v>
      </c>
      <c r="J41" s="14">
        <v>1</v>
      </c>
      <c r="K41" s="14">
        <v>1</v>
      </c>
      <c r="L41" s="14">
        <v>1</v>
      </c>
      <c r="M41" s="14">
        <v>1</v>
      </c>
      <c r="N41" s="14">
        <v>1</v>
      </c>
      <c r="O41" s="14">
        <v>1</v>
      </c>
      <c r="P41" s="14">
        <v>1</v>
      </c>
      <c r="Q41" s="14">
        <v>1</v>
      </c>
      <c r="R41" s="14">
        <v>1</v>
      </c>
      <c r="S41" s="14">
        <v>1</v>
      </c>
      <c r="T41" s="14">
        <v>1</v>
      </c>
      <c r="U41" s="14">
        <v>1</v>
      </c>
      <c r="V41" s="14">
        <v>1</v>
      </c>
      <c r="W41" s="14">
        <v>1</v>
      </c>
      <c r="X41" s="14">
        <v>1</v>
      </c>
      <c r="Y41" s="14">
        <v>1</v>
      </c>
    </row>
    <row r="42" spans="1:25" x14ac:dyDescent="0.35">
      <c r="A42" s="13">
        <v>15</v>
      </c>
      <c r="B42" s="8" t="s">
        <v>142</v>
      </c>
      <c r="C42" s="8" t="s">
        <v>77</v>
      </c>
      <c r="D42" s="8" t="s">
        <v>162</v>
      </c>
      <c r="E42" s="8">
        <v>1</v>
      </c>
      <c r="F42" s="8">
        <v>1</v>
      </c>
      <c r="G42" s="18" t="s">
        <v>152</v>
      </c>
      <c r="H42" s="18" t="s">
        <v>35</v>
      </c>
      <c r="I42" s="14">
        <v>1</v>
      </c>
      <c r="J42" s="14">
        <v>1</v>
      </c>
      <c r="K42" s="14">
        <v>1</v>
      </c>
      <c r="L42" s="14">
        <v>1</v>
      </c>
      <c r="M42" s="14">
        <v>1</v>
      </c>
      <c r="N42" s="14">
        <v>1</v>
      </c>
      <c r="O42" s="14">
        <v>1</v>
      </c>
      <c r="P42" s="14">
        <v>1</v>
      </c>
      <c r="Q42" s="14">
        <v>1</v>
      </c>
      <c r="R42" s="14">
        <v>1</v>
      </c>
      <c r="S42" s="14">
        <v>1</v>
      </c>
      <c r="T42" s="14">
        <v>1</v>
      </c>
      <c r="U42" s="14">
        <v>1</v>
      </c>
      <c r="V42" s="14">
        <v>1</v>
      </c>
      <c r="W42" s="14">
        <v>1</v>
      </c>
      <c r="X42" s="14">
        <v>1</v>
      </c>
      <c r="Y42" s="14">
        <v>1</v>
      </c>
    </row>
    <row r="43" spans="1:25" x14ac:dyDescent="0.35">
      <c r="A43" s="13">
        <v>1</v>
      </c>
      <c r="B43" s="9" t="s">
        <v>143</v>
      </c>
      <c r="C43" s="9" t="s">
        <v>78</v>
      </c>
      <c r="D43" s="9" t="s">
        <v>164</v>
      </c>
      <c r="E43" s="8">
        <v>2</v>
      </c>
      <c r="F43" s="8">
        <v>1</v>
      </c>
      <c r="G43" s="18" t="s">
        <v>148</v>
      </c>
      <c r="H43" s="18" t="s">
        <v>79</v>
      </c>
      <c r="I43" s="14">
        <f>IF(salaries!B10="NULL","NULL",IF(salaries!B10="",0,IF(salaries!B10="info",0.5,IF(salaries!B10="public",1)))*IF(data!I$3=0,data!$E43,data!$F43))</f>
        <v>1</v>
      </c>
      <c r="J43" s="14">
        <f>IF(salaries!C10="NULL","NULL",IF(salaries!C10="",0,IF(salaries!C10="info",0.5,IF(salaries!C10="public",1)))*IF(data!J$3=0,data!$E43,data!$F43))</f>
        <v>1</v>
      </c>
      <c r="K43" s="14">
        <f>IF(salaries!D10="NULL","NULL",IF(salaries!D10="",0,IF(salaries!D10="info",0.5,IF(salaries!D10="public",1)))*IF(data!K$3=0,data!$E43,data!$F43))</f>
        <v>0</v>
      </c>
      <c r="L43" s="14">
        <f>IF(salaries!E10="NULL","NULL",IF(salaries!E10="",0,IF(salaries!E10="info",0.5,IF(salaries!E10="public",1)))*IF(data!L$3=0,data!$E43,data!$F43))</f>
        <v>1</v>
      </c>
      <c r="M43" s="14">
        <f>IF(salaries!F10="NULL","NULL",IF(salaries!F10="",0,IF(salaries!F10="info",0.5,IF(salaries!F10="public",1)))*IF(data!M$3=0,data!$E43,data!$F43))</f>
        <v>1</v>
      </c>
      <c r="N43" s="14">
        <f>IF(salaries!G10="NULL","NULL",IF(salaries!G10="",0,IF(salaries!G10="info",0.5,IF(salaries!G10="public",1)))*IF(data!N$3=0,data!$E43,data!$F43))</f>
        <v>2</v>
      </c>
      <c r="O43" s="14">
        <f>IF(salaries!H10="NULL","NULL",IF(salaries!H10="",0,IF(salaries!H10="info",0.5,IF(salaries!H10="public",1)))*IF(data!O$3=0,data!$E43,data!$F43))</f>
        <v>2</v>
      </c>
      <c r="P43" s="14">
        <f>IF(salaries!I10="NULL","NULL",IF(salaries!I10="",0,IF(salaries!I10="info",0.5,IF(salaries!I10="public",1)))*IF(data!P$3=0,data!$E43,data!$F43))</f>
        <v>2</v>
      </c>
      <c r="Q43" s="14">
        <f>IF(salaries!J10="NULL","NULL",IF(salaries!J10="",0,IF(salaries!J10="info",0.5,IF(salaries!J10="public",1)))*IF(data!Q$3=0,data!$E43,data!$F43))</f>
        <v>1</v>
      </c>
      <c r="R43" s="14">
        <f>IF(salaries!K10="NULL","NULL",IF(salaries!K10="",0,IF(salaries!K10="info",0.5,IF(salaries!K10="public",1)))*IF(data!R$3=0,data!$E43,data!$F43))</f>
        <v>2</v>
      </c>
      <c r="S43" s="14">
        <f>IF(salaries!L10="NULL","NULL",IF(salaries!L10="",0,IF(salaries!L10="info",0.5,IF(salaries!L10="public",1)))*IF(data!S$3=0,data!$E43,data!$F43))</f>
        <v>1</v>
      </c>
      <c r="T43" s="14">
        <f>IF(salaries!M10="NULL","NULL",IF(salaries!M10="",0,IF(salaries!M10="info",0.5,IF(salaries!M10="public",1)))*IF(data!T$3=0,data!$E43,data!$F43))</f>
        <v>2</v>
      </c>
      <c r="U43" s="14">
        <f>IF(salaries!N10="NULL","NULL",IF(salaries!N10="",0,IF(salaries!N10="info",0.5,IF(salaries!N10="public",1)))*IF(data!U$3=0,data!$E43,data!$F43))</f>
        <v>0</v>
      </c>
      <c r="V43" s="14">
        <f>IF(salaries!O10="NULL","NULL",IF(salaries!O10="",0,IF(salaries!O10="info",0.5,IF(salaries!O10="public",1)))*IF(data!V$3=0,data!$E43,data!$F43))</f>
        <v>1</v>
      </c>
      <c r="W43" s="14">
        <f>IF(salaries!P10="NULL","NULL",IF(salaries!P10="",0,IF(salaries!P10="info",0.5,IF(salaries!P10="public",1)))*IF(data!W$3=0,data!$E43,data!$F43))</f>
        <v>1</v>
      </c>
      <c r="X43" s="14">
        <f>IF(salaries!Q10="NULL","NULL",IF(salaries!Q10="",0,IF(salaries!Q10="info",0.5,IF(salaries!Q10="public",1)))*IF(data!X$3=0,data!$E43,data!$F43))</f>
        <v>0.5</v>
      </c>
      <c r="Y43" s="14">
        <f>IF(salaries!R10="NULL","NULL",IF(salaries!R10="",0,IF(salaries!R10="info",0.5,IF(salaries!R10="public",1)))*IF(data!Y$3=0,data!$E43,data!$F43))</f>
        <v>1</v>
      </c>
    </row>
    <row r="44" spans="1:25" x14ac:dyDescent="0.35">
      <c r="A44" s="13">
        <v>2</v>
      </c>
      <c r="B44" s="9" t="s">
        <v>144</v>
      </c>
      <c r="C44" s="9" t="s">
        <v>80</v>
      </c>
      <c r="D44" s="9" t="s">
        <v>164</v>
      </c>
      <c r="E44" s="8">
        <v>1</v>
      </c>
      <c r="F44" s="8">
        <v>1</v>
      </c>
      <c r="G44" s="18" t="s">
        <v>148</v>
      </c>
      <c r="H44" s="18" t="s">
        <v>79</v>
      </c>
      <c r="I44" s="14">
        <f>IF(salaries!B11="NULL","NULL",IF(salaries!B11="",0,IF(salaries!B11="info",0.5,IF(salaries!B11="public",1)))*IF(data!I$3=0,data!$E44,data!$F44))</f>
        <v>0.5</v>
      </c>
      <c r="J44" s="14">
        <f>IF(salaries!C11="NULL","NULL",IF(salaries!C11="",0,IF(salaries!C11="info",0.5,IF(salaries!C11="public",1)))*IF(data!J$3=0,data!$E44,data!$F44))</f>
        <v>0.5</v>
      </c>
      <c r="K44" s="14">
        <f>IF(salaries!D11="NULL","NULL",IF(salaries!D11="",0,IF(salaries!D11="info",0.5,IF(salaries!D11="public",1)))*IF(data!K$3=0,data!$E44,data!$F44))</f>
        <v>0</v>
      </c>
      <c r="L44" s="14">
        <f>IF(salaries!E11="NULL","NULL",IF(salaries!E11="",0,IF(salaries!E11="info",0.5,IF(salaries!E11="public",1)))*IF(data!L$3=0,data!$E44,data!$F44))</f>
        <v>0.5</v>
      </c>
      <c r="M44" s="14">
        <f>IF(salaries!F11="NULL","NULL",IF(salaries!F11="",0,IF(salaries!F11="info",0.5,IF(salaries!F11="public",1)))*IF(data!M$3=0,data!$E44,data!$F44))</f>
        <v>0</v>
      </c>
      <c r="N44" s="14">
        <f>IF(salaries!G11="NULL","NULL",IF(salaries!G11="",0,IF(salaries!G11="info",0.5,IF(salaries!G11="public",1)))*IF(data!N$3=0,data!$E44,data!$F44))</f>
        <v>1</v>
      </c>
      <c r="O44" s="14">
        <f>IF(salaries!H11="NULL","NULL",IF(salaries!H11="",0,IF(salaries!H11="info",0.5,IF(salaries!H11="public",1)))*IF(data!O$3=0,data!$E44,data!$F44))</f>
        <v>1</v>
      </c>
      <c r="P44" s="14">
        <f>IF(salaries!I11="NULL","NULL",IF(salaries!I11="",0,IF(salaries!I11="info",0.5,IF(salaries!I11="public",1)))*IF(data!P$3=0,data!$E44,data!$F44))</f>
        <v>1</v>
      </c>
      <c r="Q44" s="14">
        <f>IF(salaries!J11="NULL","NULL",IF(salaries!J11="",0,IF(salaries!J11="info",0.5,IF(salaries!J11="public",1)))*IF(data!Q$3=0,data!$E44,data!$F44))</f>
        <v>0</v>
      </c>
      <c r="R44" s="14">
        <f>IF(salaries!K11="NULL","NULL",IF(salaries!K11="",0,IF(salaries!K11="info",0.5,IF(salaries!K11="public",1)))*IF(data!R$3=0,data!$E44,data!$F44))</f>
        <v>1</v>
      </c>
      <c r="S44" s="14">
        <f>IF(salaries!L11="NULL","NULL",IF(salaries!L11="",0,IF(salaries!L11="info",0.5,IF(salaries!L11="public",1)))*IF(data!S$3=0,data!$E44,data!$F44))</f>
        <v>0.5</v>
      </c>
      <c r="T44" s="14">
        <f>IF(salaries!M11="NULL","NULL",IF(salaries!M11="",0,IF(salaries!M11="info",0.5,IF(salaries!M11="public",1)))*IF(data!T$3=0,data!$E44,data!$F44))</f>
        <v>1</v>
      </c>
      <c r="U44" s="14">
        <f>IF(salaries!N11="NULL","NULL",IF(salaries!N11="",0,IF(salaries!N11="info",0.5,IF(salaries!N11="public",1)))*IF(data!U$3=0,data!$E44,data!$F44))</f>
        <v>0</v>
      </c>
      <c r="V44" s="14">
        <f>IF(salaries!O11="NULL","NULL",IF(salaries!O11="",0,IF(salaries!O11="info",0.5,IF(salaries!O11="public",1)))*IF(data!V$3=0,data!$E44,data!$F44))</f>
        <v>1</v>
      </c>
      <c r="W44" s="14">
        <f>IF(salaries!P11="NULL","NULL",IF(salaries!P11="",0,IF(salaries!P11="info",0.5,IF(salaries!P11="public",1)))*IF(data!W$3=0,data!$E44,data!$F44))</f>
        <v>0.5</v>
      </c>
      <c r="X44" s="14">
        <f>IF(salaries!Q11="NULL","NULL",IF(salaries!Q11="",0,IF(salaries!Q11="info",0.5,IF(salaries!Q11="public",1)))*IF(data!X$3=0,data!$E44,data!$F44))</f>
        <v>0.5</v>
      </c>
      <c r="Y44" s="14">
        <f>IF(salaries!R11="NULL","NULL",IF(salaries!R11="",0,IF(salaries!R11="info",0.5,IF(salaries!R11="public",1)))*IF(data!Y$3=0,data!$E44,data!$F44))</f>
        <v>0</v>
      </c>
    </row>
    <row r="45" spans="1:25" x14ac:dyDescent="0.35">
      <c r="A45" s="13">
        <v>3</v>
      </c>
      <c r="B45" s="9" t="s">
        <v>145</v>
      </c>
      <c r="C45" s="9" t="s">
        <v>81</v>
      </c>
      <c r="D45" s="9" t="s">
        <v>164</v>
      </c>
      <c r="E45" s="8">
        <v>0</v>
      </c>
      <c r="F45" s="8">
        <v>1</v>
      </c>
      <c r="G45" s="18" t="s">
        <v>148</v>
      </c>
      <c r="H45" s="18" t="s">
        <v>79</v>
      </c>
      <c r="I45" s="14" t="str">
        <f>IF(salaries!B12="NULL","NULL",IF(salaries!B12="",0,IF(salaries!B12="info",0.5,IF(salaries!B12="public",1)))*IF(data!I$3=0,data!$E45,data!$F45))</f>
        <v>NULL</v>
      </c>
      <c r="J45" s="14" t="str">
        <f>IF(salaries!C12="NULL","NULL",IF(salaries!C12="",0,IF(salaries!C12="info",0.5,IF(salaries!C12="public",1)))*IF(data!J$3=0,data!$E45,data!$F45))</f>
        <v>NULL</v>
      </c>
      <c r="K45" s="14" t="str">
        <f>IF(salaries!D12="NULL","NULL",IF(salaries!D12="",0,IF(salaries!D12="info",0.5,IF(salaries!D12="public",1)))*IF(data!K$3=0,data!$E45,data!$F45))</f>
        <v>NULL</v>
      </c>
      <c r="L45" s="14" t="str">
        <f>IF(salaries!E12="NULL","NULL",IF(salaries!E12="",0,IF(salaries!E12="info",0.5,IF(salaries!E12="public",1)))*IF(data!L$3=0,data!$E45,data!$F45))</f>
        <v>NULL</v>
      </c>
      <c r="M45" s="14" t="str">
        <f>IF(salaries!F12="NULL","NULL",IF(salaries!F12="",0,IF(salaries!F12="info",0.5,IF(salaries!F12="public",1)))*IF(data!M$3=0,data!$E45,data!$F45))</f>
        <v>NULL</v>
      </c>
      <c r="N45" s="14" t="str">
        <f>IF(salaries!G12="NULL","NULL",IF(salaries!G12="",0,IF(salaries!G12="info",0.5,IF(salaries!G12="public",1)))*IF(data!N$3=0,data!$E45,data!$F45))</f>
        <v>NULL</v>
      </c>
      <c r="O45" s="14" t="str">
        <f>IF(salaries!H12="NULL","NULL",IF(salaries!H12="",0,IF(salaries!H12="info",0.5,IF(salaries!H12="public",1)))*IF(data!O$3=0,data!$E45,data!$F45))</f>
        <v>NULL</v>
      </c>
      <c r="P45" s="14" t="str">
        <f>IF(salaries!I12="NULL","NULL",IF(salaries!I12="",0,IF(salaries!I12="info",0.5,IF(salaries!I12="public",1)))*IF(data!P$3=0,data!$E45,data!$F45))</f>
        <v>NULL</v>
      </c>
      <c r="Q45" s="14" t="str">
        <f>IF(salaries!J12="NULL","NULL",IF(salaries!J12="",0,IF(salaries!J12="info",0.5,IF(salaries!J12="public",1)))*IF(data!Q$3=0,data!$E45,data!$F45))</f>
        <v>NULL</v>
      </c>
      <c r="R45" s="14" t="str">
        <f>IF(salaries!K12="NULL","NULL",IF(salaries!K12="",0,IF(salaries!K12="info",0.5,IF(salaries!K12="public",1)))*IF(data!R$3=0,data!$E45,data!$F45))</f>
        <v>NULL</v>
      </c>
      <c r="S45" s="14" t="str">
        <f>IF(salaries!L12="NULL","NULL",IF(salaries!L12="",0,IF(salaries!L12="info",0.5,IF(salaries!L12="public",1)))*IF(data!S$3=0,data!$E45,data!$F45))</f>
        <v>NULL</v>
      </c>
      <c r="T45" s="14" t="str">
        <f>IF(salaries!M12="NULL","NULL",IF(salaries!M12="",0,IF(salaries!M12="info",0.5,IF(salaries!M12="public",1)))*IF(data!T$3=0,data!$E45,data!$F45))</f>
        <v>NULL</v>
      </c>
      <c r="U45" s="14" t="str">
        <f>IF(salaries!N12="NULL","NULL",IF(salaries!N12="",0,IF(salaries!N12="info",0.5,IF(salaries!N12="public",1)))*IF(data!U$3=0,data!$E45,data!$F45))</f>
        <v>NULL</v>
      </c>
      <c r="V45" s="14">
        <f>IF(salaries!O12="NULL","NULL",IF(salaries!O12="",0,IF(salaries!O12="info",0.5,IF(salaries!O12="public",1)))*IF(data!V$3=0,data!$E45,data!$F45))</f>
        <v>0</v>
      </c>
      <c r="W45" s="14" t="str">
        <f>IF(salaries!P12="NULL","NULL",IF(salaries!P12="",0,IF(salaries!P12="info",0.5,IF(salaries!P12="public",1)))*IF(data!W$3=0,data!$E45,data!$F45))</f>
        <v>NULL</v>
      </c>
      <c r="X45" s="14">
        <f>IF(salaries!Q12="NULL","NULL",IF(salaries!Q12="",0,IF(salaries!Q12="info",0.5,IF(salaries!Q12="public",1)))*IF(data!X$3=0,data!$E45,data!$F45))</f>
        <v>0</v>
      </c>
      <c r="Y45" s="14" t="str">
        <f>IF(salaries!R12="NULL","NULL",IF(salaries!R12="",0,IF(salaries!R12="info",0.5,IF(salaries!R12="public",1)))*IF(data!Y$3=0,data!$E45,data!$F45))</f>
        <v>NULL</v>
      </c>
    </row>
    <row r="46" spans="1:25" x14ac:dyDescent="0.35">
      <c r="A46" s="13">
        <v>4</v>
      </c>
      <c r="B46" s="9" t="s">
        <v>146</v>
      </c>
      <c r="C46" s="9" t="s">
        <v>82</v>
      </c>
      <c r="D46" s="9" t="s">
        <v>164</v>
      </c>
      <c r="E46" s="8">
        <v>1</v>
      </c>
      <c r="F46" s="8">
        <v>1</v>
      </c>
      <c r="G46" s="18" t="s">
        <v>148</v>
      </c>
      <c r="H46" s="18" t="s">
        <v>79</v>
      </c>
      <c r="I46" s="14">
        <f>IF(salaries!B13="NULL","NULL",IF(salaries!B13="",0,IF(salaries!B13="info",0.5,IF(salaries!B13="public",1)))*IF(data!I$3=0,data!$E46,data!$F46))</f>
        <v>0</v>
      </c>
      <c r="J46" s="14">
        <f>IF(salaries!C13="NULL","NULL",IF(salaries!C13="",0,IF(salaries!C13="info",0.5,IF(salaries!C13="public",1)))*IF(data!J$3=0,data!$E46,data!$F46))</f>
        <v>0.5</v>
      </c>
      <c r="K46" s="14">
        <f>IF(salaries!D13="NULL","NULL",IF(salaries!D13="",0,IF(salaries!D13="info",0.5,IF(salaries!D13="public",1)))*IF(data!K$3=0,data!$E46,data!$F46))</f>
        <v>0</v>
      </c>
      <c r="L46" s="14">
        <f>IF(salaries!E13="NULL","NULL",IF(salaries!E13="",0,IF(salaries!E13="info",0.5,IF(salaries!E13="public",1)))*IF(data!L$3=0,data!$E46,data!$F46))</f>
        <v>0.5</v>
      </c>
      <c r="M46" s="14">
        <f>IF(salaries!F13="NULL","NULL",IF(salaries!F13="",0,IF(salaries!F13="info",0.5,IF(salaries!F13="public",1)))*IF(data!M$3=0,data!$E46,data!$F46))</f>
        <v>0.5</v>
      </c>
      <c r="N46" s="14">
        <f>IF(salaries!G13="NULL","NULL",IF(salaries!G13="",0,IF(salaries!G13="info",0.5,IF(salaries!G13="public",1)))*IF(data!N$3=0,data!$E46,data!$F46))</f>
        <v>1</v>
      </c>
      <c r="O46" s="14">
        <f>IF(salaries!H13="NULL","NULL",IF(salaries!H13="",0,IF(salaries!H13="info",0.5,IF(salaries!H13="public",1)))*IF(data!O$3=0,data!$E46,data!$F46))</f>
        <v>1</v>
      </c>
      <c r="P46" s="14">
        <f>IF(salaries!I13="NULL","NULL",IF(salaries!I13="",0,IF(salaries!I13="info",0.5,IF(salaries!I13="public",1)))*IF(data!P$3=0,data!$E46,data!$F46))</f>
        <v>0</v>
      </c>
      <c r="Q46" s="14">
        <f>IF(salaries!J13="NULL","NULL",IF(salaries!J13="",0,IF(salaries!J13="info",0.5,IF(salaries!J13="public",1)))*IF(data!Q$3=0,data!$E46,data!$F46))</f>
        <v>0</v>
      </c>
      <c r="R46" s="14">
        <f>IF(salaries!K13="NULL","NULL",IF(salaries!K13="",0,IF(salaries!K13="info",0.5,IF(salaries!K13="public",1)))*IF(data!R$3=0,data!$E46,data!$F46))</f>
        <v>1</v>
      </c>
      <c r="S46" s="14">
        <f>IF(salaries!L13="NULL","NULL",IF(salaries!L13="",0,IF(salaries!L13="info",0.5,IF(salaries!L13="public",1)))*IF(data!S$3=0,data!$E46,data!$F46))</f>
        <v>1</v>
      </c>
      <c r="T46" s="14">
        <f>IF(salaries!M13="NULL","NULL",IF(salaries!M13="",0,IF(salaries!M13="info",0.5,IF(salaries!M13="public",1)))*IF(data!T$3=0,data!$E46,data!$F46))</f>
        <v>1</v>
      </c>
      <c r="U46" s="14">
        <f>IF(salaries!N13="NULL","NULL",IF(salaries!N13="",0,IF(salaries!N13="info",0.5,IF(salaries!N13="public",1)))*IF(data!U$3=0,data!$E46,data!$F46))</f>
        <v>0</v>
      </c>
      <c r="V46" s="14">
        <f>IF(salaries!O13="NULL","NULL",IF(salaries!O13="",0,IF(salaries!O13="info",0.5,IF(salaries!O13="public",1)))*IF(data!V$3=0,data!$E46,data!$F46))</f>
        <v>0</v>
      </c>
      <c r="W46" s="14">
        <f>IF(salaries!P13="NULL","NULL",IF(salaries!P13="",0,IF(salaries!P13="info",0.5,IF(salaries!P13="public",1)))*IF(data!W$3=0,data!$E46,data!$F46))</f>
        <v>0</v>
      </c>
      <c r="X46" s="14">
        <f>IF(salaries!Q13="NULL","NULL",IF(salaries!Q13="",0,IF(salaries!Q13="info",0.5,IF(salaries!Q13="public",1)))*IF(data!X$3=0,data!$E46,data!$F46))</f>
        <v>0.5</v>
      </c>
      <c r="Y46" s="14">
        <f>IF(salaries!R13="NULL","NULL",IF(salaries!R13="",0,IF(salaries!R13="info",0.5,IF(salaries!R13="public",1)))*IF(data!Y$3=0,data!$E46,data!$F46))</f>
        <v>0.5</v>
      </c>
    </row>
    <row r="47" spans="1:25" x14ac:dyDescent="0.35">
      <c r="A47" s="13">
        <v>5</v>
      </c>
      <c r="B47" s="9" t="s">
        <v>147</v>
      </c>
      <c r="C47" s="9" t="s">
        <v>83</v>
      </c>
      <c r="D47" s="9" t="s">
        <v>164</v>
      </c>
      <c r="E47" s="8">
        <v>1</v>
      </c>
      <c r="F47" s="8">
        <v>1</v>
      </c>
      <c r="G47" s="18" t="s">
        <v>148</v>
      </c>
      <c r="H47" s="18" t="s">
        <v>79</v>
      </c>
      <c r="I47" s="14">
        <f>IF(salaries!B14="NULL","NULL",IF(salaries!B14="",0,IF(salaries!B14="info",0.5,IF(salaries!B14="public",1)))*IF(data!I$3=0,data!$E47,data!$F47))</f>
        <v>0</v>
      </c>
      <c r="J47" s="14">
        <f>IF(salaries!C14="NULL","NULL",IF(salaries!C14="",0,IF(salaries!C14="info",0.5,IF(salaries!C14="public",1)))*IF(data!J$3=0,data!$E47,data!$F47))</f>
        <v>0.5</v>
      </c>
      <c r="K47" s="14">
        <f>IF(salaries!D14="NULL","NULL",IF(salaries!D14="",0,IF(salaries!D14="info",0.5,IF(salaries!D14="public",1)))*IF(data!K$3=0,data!$E47,data!$F47))</f>
        <v>0</v>
      </c>
      <c r="L47" s="14">
        <f>IF(salaries!E14="NULL","NULL",IF(salaries!E14="",0,IF(salaries!E14="info",0.5,IF(salaries!E14="public",1)))*IF(data!L$3=0,data!$E47,data!$F47))</f>
        <v>0.5</v>
      </c>
      <c r="M47" s="14">
        <f>IF(salaries!F14="NULL","NULL",IF(salaries!F14="",0,IF(salaries!F14="info",0.5,IF(salaries!F14="public",1)))*IF(data!M$3=0,data!$E47,data!$F47))</f>
        <v>0.5</v>
      </c>
      <c r="N47" s="14">
        <f>IF(salaries!G14="NULL","NULL",IF(salaries!G14="",0,IF(salaries!G14="info",0.5,IF(salaries!G14="public",1)))*IF(data!N$3=0,data!$E47,data!$F47))</f>
        <v>0</v>
      </c>
      <c r="O47" s="14">
        <f>IF(salaries!H14="NULL","NULL",IF(salaries!H14="",0,IF(salaries!H14="info",0.5,IF(salaries!H14="public",1)))*IF(data!O$3=0,data!$E47,data!$F47))</f>
        <v>1</v>
      </c>
      <c r="P47" s="14">
        <f>IF(salaries!I14="NULL","NULL",IF(salaries!I14="",0,IF(salaries!I14="info",0.5,IF(salaries!I14="public",1)))*IF(data!P$3=0,data!$E47,data!$F47))</f>
        <v>0</v>
      </c>
      <c r="Q47" s="14">
        <f>IF(salaries!J14="NULL","NULL",IF(salaries!J14="",0,IF(salaries!J14="info",0.5,IF(salaries!J14="public",1)))*IF(data!Q$3=0,data!$E47,data!$F47))</f>
        <v>0</v>
      </c>
      <c r="R47" s="14">
        <f>IF(salaries!K14="NULL","NULL",IF(salaries!K14="",0,IF(salaries!K14="info",0.5,IF(salaries!K14="public",1)))*IF(data!R$3=0,data!$E47,data!$F47))</f>
        <v>0</v>
      </c>
      <c r="S47" s="14">
        <f>IF(salaries!L14="NULL","NULL",IF(salaries!L14="",0,IF(salaries!L14="info",0.5,IF(salaries!L14="public",1)))*IF(data!S$3=0,data!$E47,data!$F47))</f>
        <v>0</v>
      </c>
      <c r="T47" s="14">
        <f>IF(salaries!M14="NULL","NULL",IF(salaries!M14="",0,IF(salaries!M14="info",0.5,IF(salaries!M14="public",1)))*IF(data!T$3=0,data!$E47,data!$F47))</f>
        <v>0</v>
      </c>
      <c r="U47" s="14">
        <f>IF(salaries!N14="NULL","NULL",IF(salaries!N14="",0,IF(salaries!N14="info",0.5,IF(salaries!N14="public",1)))*IF(data!U$3=0,data!$E47,data!$F47))</f>
        <v>0</v>
      </c>
      <c r="V47" s="14">
        <f>IF(salaries!O14="NULL","NULL",IF(salaries!O14="",0,IF(salaries!O14="info",0.5,IF(salaries!O14="public",1)))*IF(data!V$3=0,data!$E47,data!$F47))</f>
        <v>0</v>
      </c>
      <c r="W47" s="14">
        <f>IF(salaries!P14="NULL","NULL",IF(salaries!P14="",0,IF(salaries!P14="info",0.5,IF(salaries!P14="public",1)))*IF(data!W$3=0,data!$E47,data!$F47))</f>
        <v>0.5</v>
      </c>
      <c r="X47" s="14">
        <f>IF(salaries!Q14="NULL","NULL",IF(salaries!Q14="",0,IF(salaries!Q14="info",0.5,IF(salaries!Q14="public",1)))*IF(data!X$3=0,data!$E47,data!$F47))</f>
        <v>0.5</v>
      </c>
      <c r="Y47" s="14">
        <f>IF(salaries!R14="NULL","NULL",IF(salaries!R14="",0,IF(salaries!R14="info",0.5,IF(salaries!R14="public",1)))*IF(data!Y$3=0,data!$E47,data!$F47))</f>
        <v>0.5</v>
      </c>
    </row>
    <row r="48" spans="1:25" x14ac:dyDescent="0.35">
      <c r="A48" s="13">
        <v>6</v>
      </c>
      <c r="B48" s="9" t="s">
        <v>239</v>
      </c>
      <c r="C48" s="9" t="s">
        <v>244</v>
      </c>
      <c r="D48" s="9" t="s">
        <v>164</v>
      </c>
      <c r="E48" s="8">
        <v>2</v>
      </c>
      <c r="F48" s="8">
        <v>1</v>
      </c>
      <c r="G48" s="18" t="s">
        <v>148</v>
      </c>
      <c r="H48" s="18" t="s">
        <v>79</v>
      </c>
      <c r="I48" s="14">
        <f>IF(salaries!B37="","NULL",salaries!B37*IF(data!I$3=0,data!$E48,data!$F48))</f>
        <v>0.74789460991607049</v>
      </c>
      <c r="J48" s="14">
        <f>IF(salaries!C37="","NULL",salaries!C37*IF(data!J$3=0,data!$E48,data!$F48))</f>
        <v>0.24651781170240195</v>
      </c>
      <c r="K48" s="14" t="str">
        <f>IF(salaries!D37="","NULL",salaries!D37*IF(data!K$3=0,data!$E48,data!$F48))</f>
        <v>NULL</v>
      </c>
      <c r="L48" s="14">
        <f>IF(salaries!E37="","NULL",salaries!E37*IF(data!L$3=0,data!$E48,data!$F48))</f>
        <v>1.4098639290475581</v>
      </c>
      <c r="M48" s="14">
        <f>IF(salaries!F37="","NULL",salaries!F37*IF(data!M$3=0,data!$E48,data!$F48))</f>
        <v>1.4337442472162403</v>
      </c>
      <c r="N48" s="14">
        <f>IF(salaries!G37="","NULL",salaries!G37*IF(data!N$3=0,data!$E48,data!$F48))</f>
        <v>1.2981257087324716</v>
      </c>
      <c r="O48" s="14">
        <f>IF(salaries!H37="","NULL",salaries!H37*IF(data!O$3=0,data!$E48,data!$F48))</f>
        <v>1.2699967612578797</v>
      </c>
      <c r="P48" s="14">
        <f>IF(salaries!I37="","NULL",salaries!I37*IF(data!P$3=0,data!$E48,data!$F48))</f>
        <v>1.3824197525885349</v>
      </c>
      <c r="Q48" s="14">
        <f>IF(salaries!J37="","NULL",salaries!J37*IF(data!Q$3=0,data!$E48,data!$F48))</f>
        <v>0.42248023324949008</v>
      </c>
      <c r="R48" s="14">
        <f>IF(salaries!K37="","NULL",salaries!K37*IF(data!R$3=0,data!$E48,data!$F48))</f>
        <v>1.500673852804872</v>
      </c>
      <c r="S48" s="14">
        <f>IF(salaries!L37="","NULL",salaries!L37*IF(data!S$3=0,data!$E48,data!$F48))</f>
        <v>2</v>
      </c>
      <c r="T48" s="14">
        <f>IF(salaries!M37="","NULL",salaries!M37*IF(data!T$3=0,data!$E48,data!$F48))</f>
        <v>0.82944175689141086</v>
      </c>
      <c r="U48" s="14" t="str">
        <f>IF(salaries!N37="","NULL",salaries!N37*IF(data!U$3=0,data!$E48,data!$F48))</f>
        <v>NULL</v>
      </c>
      <c r="V48" s="14">
        <f>IF(salaries!O37="","NULL",salaries!O37*IF(data!V$3=0,data!$E48,data!$F48))</f>
        <v>0.84807246866615571</v>
      </c>
      <c r="W48" s="14">
        <f>IF(salaries!P37="","NULL",salaries!P37*IF(data!W$3=0,data!$E48,data!$F48))</f>
        <v>0.58195424613037305</v>
      </c>
      <c r="X48" s="14">
        <f>IF(salaries!Q37="","NULL",salaries!Q37*IF(data!X$3=0,data!$E48,data!$F48))</f>
        <v>0.23119235172502722</v>
      </c>
      <c r="Y48" s="14">
        <f>IF(salaries!R37="","NULL",salaries!R37*IF(data!Y$3=0,data!$E48,data!$F48))</f>
        <v>0.47577410824145189</v>
      </c>
    </row>
    <row r="49" spans="1:25" x14ac:dyDescent="0.35">
      <c r="A49" s="13">
        <v>7</v>
      </c>
      <c r="B49" s="9" t="s">
        <v>240</v>
      </c>
      <c r="C49" s="9" t="s">
        <v>245</v>
      </c>
      <c r="D49" s="9" t="s">
        <v>164</v>
      </c>
      <c r="E49" s="8">
        <v>1</v>
      </c>
      <c r="F49" s="8">
        <v>1</v>
      </c>
      <c r="G49" s="18" t="s">
        <v>148</v>
      </c>
      <c r="H49" s="18" t="s">
        <v>79</v>
      </c>
      <c r="I49" s="14">
        <f>IF(salaries!B38="","NULL",salaries!B38*IF(data!I$3=0,data!$E49,data!$F49))</f>
        <v>0.40917243048099661</v>
      </c>
      <c r="J49" s="14">
        <f>IF(salaries!C38="","NULL",salaries!C38*IF(data!J$3=0,data!$E49,data!$F49))</f>
        <v>0.21610898884960014</v>
      </c>
      <c r="K49" s="14" t="str">
        <f>IF(salaries!D38="","NULL",salaries!D38*IF(data!K$3=0,data!$E49,data!$F49))</f>
        <v>NULL</v>
      </c>
      <c r="L49" s="14">
        <f>IF(salaries!E38="","NULL",salaries!E38*IF(data!L$3=0,data!$E49,data!$F49))</f>
        <v>0.4768375432146007</v>
      </c>
      <c r="M49" s="14" t="str">
        <f>IF(salaries!F38="","NULL",salaries!F38*IF(data!M$3=0,data!$E49,data!$F49))</f>
        <v>NULL</v>
      </c>
      <c r="N49" s="14">
        <f>IF(salaries!G38="","NULL",salaries!G38*IF(data!N$3=0,data!$E49,data!$F49))</f>
        <v>0.69788106522953974</v>
      </c>
      <c r="O49" s="14">
        <f>IF(salaries!H38="","NULL",salaries!H38*IF(data!O$3=0,data!$E49,data!$F49))</f>
        <v>0.52290622360667971</v>
      </c>
      <c r="P49" s="14">
        <f>IF(salaries!I38="","NULL",salaries!I38*IF(data!P$3=0,data!$E49,data!$F49))</f>
        <v>0.64209701456493395</v>
      </c>
      <c r="Q49" s="14" t="str">
        <f>IF(salaries!J38="","NULL",salaries!J38*IF(data!Q$3=0,data!$E49,data!$F49))</f>
        <v>NULL</v>
      </c>
      <c r="R49" s="14">
        <f>IF(salaries!K38="","NULL",salaries!K38*IF(data!R$3=0,data!$E49,data!$F49))</f>
        <v>0.9526149561145818</v>
      </c>
      <c r="S49" s="14">
        <f>IF(salaries!L38="","NULL",salaries!L38*IF(data!S$3=0,data!$E49,data!$F49))</f>
        <v>0.941390872865564</v>
      </c>
      <c r="T49" s="14">
        <f>IF(salaries!M38="","NULL",salaries!M38*IF(data!T$3=0,data!$E49,data!$F49))</f>
        <v>0.22997871874119782</v>
      </c>
      <c r="U49" s="14" t="str">
        <f>IF(salaries!N38="","NULL",salaries!N38*IF(data!U$3=0,data!$E49,data!$F49))</f>
        <v>NULL</v>
      </c>
      <c r="V49" s="14">
        <f>IF(salaries!O38="","NULL",salaries!O38*IF(data!V$3=0,data!$E49,data!$F49))</f>
        <v>1</v>
      </c>
      <c r="W49" s="14">
        <f>IF(salaries!P38="","NULL",salaries!P38*IF(data!W$3=0,data!$E49,data!$F49))</f>
        <v>0.37004437831731379</v>
      </c>
      <c r="X49" s="14">
        <f>IF(salaries!Q38="","NULL",salaries!Q38*IF(data!X$3=0,data!$E49,data!$F49))</f>
        <v>0.18825620011061175</v>
      </c>
      <c r="Y49" s="14" t="str">
        <f>IF(salaries!R38="","NULL",salaries!R38*IF(data!Y$3=0,data!$E49,data!$F49))</f>
        <v>NULL</v>
      </c>
    </row>
    <row r="50" spans="1:25" x14ac:dyDescent="0.35">
      <c r="A50" s="13">
        <v>8</v>
      </c>
      <c r="B50" s="9" t="s">
        <v>241</v>
      </c>
      <c r="C50" s="9" t="s">
        <v>246</v>
      </c>
      <c r="D50" s="9" t="s">
        <v>164</v>
      </c>
      <c r="E50" s="8">
        <v>0</v>
      </c>
      <c r="F50" s="8">
        <v>1</v>
      </c>
      <c r="G50" s="18" t="s">
        <v>148</v>
      </c>
      <c r="H50" s="18" t="s">
        <v>79</v>
      </c>
      <c r="I50" s="14" t="str">
        <f>IF(salaries!B39="","NULL",salaries!B39*IF(data!I$3=0,data!$E50,data!$F50))</f>
        <v>NULL</v>
      </c>
      <c r="J50" s="14" t="str">
        <f>IF(salaries!C39="","NULL",salaries!C39*IF(data!J$3=0,data!$E50,data!$F50))</f>
        <v>NULL</v>
      </c>
      <c r="K50" s="14" t="str">
        <f>IF(salaries!D39="","NULL",salaries!D39*IF(data!K$3=0,data!$E50,data!$F50))</f>
        <v>NULL</v>
      </c>
      <c r="L50" s="14" t="str">
        <f>IF(salaries!E39="","NULL",salaries!E39*IF(data!L$3=0,data!$E50,data!$F50))</f>
        <v>NULL</v>
      </c>
      <c r="M50" s="14" t="str">
        <f>IF(salaries!F39="","NULL",salaries!F39*IF(data!M$3=0,data!$E50,data!$F50))</f>
        <v>NULL</v>
      </c>
      <c r="N50" s="14" t="str">
        <f>IF(salaries!G39="","NULL",salaries!G39*IF(data!N$3=0,data!$E50,data!$F50))</f>
        <v>NULL</v>
      </c>
      <c r="O50" s="14" t="str">
        <f>IF(salaries!H39="","NULL",salaries!H39*IF(data!O$3=0,data!$E50,data!$F50))</f>
        <v>NULL</v>
      </c>
      <c r="P50" s="14" t="str">
        <f>IF(salaries!I39="","NULL",salaries!I39*IF(data!P$3=0,data!$E50,data!$F50))</f>
        <v>NULL</v>
      </c>
      <c r="Q50" s="14" t="str">
        <f>IF(salaries!J39="","NULL",salaries!J39*IF(data!Q$3=0,data!$E50,data!$F50))</f>
        <v>NULL</v>
      </c>
      <c r="R50" s="14" t="str">
        <f>IF(salaries!K39="","NULL",salaries!K39*IF(data!R$3=0,data!$E50,data!$F50))</f>
        <v>NULL</v>
      </c>
      <c r="S50" s="14" t="str">
        <f>IF(salaries!L39="","NULL",salaries!L39*IF(data!S$3=0,data!$E50,data!$F50))</f>
        <v>NULL</v>
      </c>
      <c r="T50" s="14" t="str">
        <f>IF(salaries!M39="","NULL",salaries!M39*IF(data!T$3=0,data!$E50,data!$F50))</f>
        <v>NULL</v>
      </c>
      <c r="U50" s="14" t="str">
        <f>IF(salaries!N39="","NULL",salaries!N39*IF(data!U$3=0,data!$E50,data!$F50))</f>
        <v>NULL</v>
      </c>
      <c r="V50" s="14" t="str">
        <f>IF(salaries!O39="","NULL",salaries!O39*IF(data!V$3=0,data!$E50,data!$F50))</f>
        <v>NULL</v>
      </c>
      <c r="W50" s="14" t="str">
        <f>IF(salaries!P39="","NULL",salaries!P39*IF(data!W$3=0,data!$E50,data!$F50))</f>
        <v>NULL</v>
      </c>
      <c r="X50" s="14" t="str">
        <f>IF(salaries!Q39="","NULL",salaries!Q39*IF(data!X$3=0,data!$E50,data!$F50))</f>
        <v>NULL</v>
      </c>
      <c r="Y50" s="14" t="str">
        <f>IF(salaries!R39="","NULL",salaries!R39*IF(data!Y$3=0,data!$E50,data!$F50))</f>
        <v>NULL</v>
      </c>
    </row>
    <row r="51" spans="1:25" x14ac:dyDescent="0.35">
      <c r="A51" s="13">
        <v>9</v>
      </c>
      <c r="B51" s="9" t="s">
        <v>242</v>
      </c>
      <c r="C51" s="9" t="s">
        <v>247</v>
      </c>
      <c r="D51" s="9" t="s">
        <v>164</v>
      </c>
      <c r="E51" s="8">
        <v>1</v>
      </c>
      <c r="F51" s="8">
        <v>1</v>
      </c>
      <c r="G51" s="18" t="s">
        <v>148</v>
      </c>
      <c r="H51" s="18" t="s">
        <v>79</v>
      </c>
      <c r="I51" s="14" t="str">
        <f>IF(salaries!B40="","NULL",salaries!B40*IF(data!I$3=0,data!$E51,data!$F51))</f>
        <v>NULL</v>
      </c>
      <c r="J51" s="14">
        <f>IF(salaries!C40="","NULL",salaries!C40*IF(data!J$3=0,data!$E51,data!$F51))</f>
        <v>0.15163834357419376</v>
      </c>
      <c r="K51" s="14" t="str">
        <f>IF(salaries!D40="","NULL",salaries!D40*IF(data!K$3=0,data!$E51,data!$F51))</f>
        <v>NULL</v>
      </c>
      <c r="L51" s="14">
        <f>IF(salaries!E40="","NULL",salaries!E40*IF(data!L$3=0,data!$E51,data!$F51))</f>
        <v>0.45396332964841196</v>
      </c>
      <c r="M51" s="14">
        <f>IF(salaries!F40="","NULL",salaries!F40*IF(data!M$3=0,data!$E51,data!$F51))</f>
        <v>0.60151794330628561</v>
      </c>
      <c r="N51" s="14">
        <f>IF(salaries!G40="","NULL",salaries!G40*IF(data!N$3=0,data!$E51,data!$F51))</f>
        <v>0.51661491953731042</v>
      </c>
      <c r="O51" s="14">
        <f>IF(salaries!H40="","NULL",salaries!H40*IF(data!O$3=0,data!$E51,data!$F51))</f>
        <v>0.4191192446582247</v>
      </c>
      <c r="P51" s="14" t="str">
        <f>IF(salaries!I40="","NULL",salaries!I40*IF(data!P$3=0,data!$E51,data!$F51))</f>
        <v>NULL</v>
      </c>
      <c r="Q51" s="14" t="str">
        <f>IF(salaries!J40="","NULL",salaries!J40*IF(data!Q$3=0,data!$E51,data!$F51))</f>
        <v>NULL</v>
      </c>
      <c r="R51" s="14">
        <f>IF(salaries!K40="","NULL",salaries!K40*IF(data!R$3=0,data!$E51,data!$F51))</f>
        <v>1</v>
      </c>
      <c r="S51" s="14">
        <f>IF(salaries!L40="","NULL",salaries!L40*IF(data!S$3=0,data!$E51,data!$F51))</f>
        <v>0.80350297521741976</v>
      </c>
      <c r="T51" s="14">
        <f>IF(salaries!M40="","NULL",salaries!M40*IF(data!T$3=0,data!$E51,data!$F51))</f>
        <v>0.31966706346403828</v>
      </c>
      <c r="U51" s="14" t="str">
        <f>IF(salaries!N40="","NULL",salaries!N40*IF(data!U$3=0,data!$E51,data!$F51))</f>
        <v>NULL</v>
      </c>
      <c r="V51" s="14" t="str">
        <f>IF(salaries!O40="","NULL",salaries!O40*IF(data!V$3=0,data!$E51,data!$F51))</f>
        <v>NULL</v>
      </c>
      <c r="W51" s="14" t="str">
        <f>IF(salaries!P40="","NULL",salaries!P40*IF(data!W$3=0,data!$E51,data!$F51))</f>
        <v>NULL</v>
      </c>
      <c r="X51" s="14">
        <f>IF(salaries!Q40="","NULL",salaries!Q40*IF(data!X$3=0,data!$E51,data!$F51))</f>
        <v>0.10084638002217924</v>
      </c>
      <c r="Y51" s="14">
        <f>IF(salaries!R40="","NULL",salaries!R40*IF(data!Y$3=0,data!$E51,data!$F51))</f>
        <v>0.22837977845081764</v>
      </c>
    </row>
    <row r="52" spans="1:25" x14ac:dyDescent="0.35">
      <c r="A52" s="13">
        <v>10</v>
      </c>
      <c r="B52" s="9" t="s">
        <v>243</v>
      </c>
      <c r="C52" s="9" t="s">
        <v>248</v>
      </c>
      <c r="D52" s="9" t="s">
        <v>164</v>
      </c>
      <c r="E52" s="8">
        <v>1</v>
      </c>
      <c r="F52" s="8">
        <v>1</v>
      </c>
      <c r="G52" s="18" t="s">
        <v>148</v>
      </c>
      <c r="H52" s="18" t="s">
        <v>79</v>
      </c>
      <c r="I52" s="14" t="str">
        <f>IF(salaries!B41="","NULL",salaries!B41*IF(data!I$3=0,data!$E52,data!$F52))</f>
        <v>NULL</v>
      </c>
      <c r="J52" s="14">
        <f>IF(salaries!C41="","NULL",salaries!C41*IF(data!J$3=0,data!$E52,data!$F52))</f>
        <v>0.44010267865766928</v>
      </c>
      <c r="K52" s="14" t="str">
        <f>IF(salaries!D41="","NULL",salaries!D41*IF(data!K$3=0,data!$E52,data!$F52))</f>
        <v>NULL</v>
      </c>
      <c r="L52" s="14">
        <f>IF(salaries!E41="","NULL",salaries!E41*IF(data!L$3=0,data!$E52,data!$F52))</f>
        <v>0.78776550464593276</v>
      </c>
      <c r="M52" s="14">
        <f>IF(salaries!F41="","NULL",salaries!F41*IF(data!M$3=0,data!$E52,data!$F52))</f>
        <v>1</v>
      </c>
      <c r="N52" s="14" t="str">
        <f>IF(salaries!G41="","NULL",salaries!G41*IF(data!N$3=0,data!$E52,data!$F52))</f>
        <v>NULL</v>
      </c>
      <c r="O52" s="14">
        <f>IF(salaries!H41="","NULL",salaries!H41*IF(data!O$3=0,data!$E52,data!$F52))</f>
        <v>0.94490272771620176</v>
      </c>
      <c r="P52" s="14" t="str">
        <f>IF(salaries!I41="","NULL",salaries!I41*IF(data!P$3=0,data!$E52,data!$F52))</f>
        <v>NULL</v>
      </c>
      <c r="Q52" s="14" t="str">
        <f>IF(salaries!J41="","NULL",salaries!J41*IF(data!Q$3=0,data!$E52,data!$F52))</f>
        <v>NULL</v>
      </c>
      <c r="R52" s="14" t="str">
        <f>IF(salaries!K41="","NULL",salaries!K41*IF(data!R$3=0,data!$E52,data!$F52))</f>
        <v>NULL</v>
      </c>
      <c r="S52" s="14" t="str">
        <f>IF(salaries!L41="","NULL",salaries!L41*IF(data!S$3=0,data!$E52,data!$F52))</f>
        <v>NULL</v>
      </c>
      <c r="T52" s="14" t="str">
        <f>IF(salaries!M41="","NULL",salaries!M41*IF(data!T$3=0,data!$E52,data!$F52))</f>
        <v>NULL</v>
      </c>
      <c r="U52" s="14" t="str">
        <f>IF(salaries!N41="","NULL",salaries!N41*IF(data!U$3=0,data!$E52,data!$F52))</f>
        <v>NULL</v>
      </c>
      <c r="V52" s="14" t="str">
        <f>IF(salaries!O41="","NULL",salaries!O41*IF(data!V$3=0,data!$E52,data!$F52))</f>
        <v>NULL</v>
      </c>
      <c r="W52" s="14">
        <f>IF(salaries!P41="","NULL",salaries!P41*IF(data!W$3=0,data!$E52,data!$F52))</f>
        <v>0.6058245456801985</v>
      </c>
      <c r="X52" s="14">
        <f>IF(salaries!Q41="","NULL",salaries!Q41*IF(data!X$3=0,data!$E52,data!$F52))</f>
        <v>0.3276731223028273</v>
      </c>
      <c r="Y52" s="14">
        <f>IF(salaries!R41="","NULL",salaries!R41*IF(data!Y$3=0,data!$E52,data!$F52))</f>
        <v>0.53162518866936503</v>
      </c>
    </row>
    <row r="53" spans="1:25" x14ac:dyDescent="0.35">
      <c r="A53" s="3">
        <v>1</v>
      </c>
      <c r="B53" s="3" t="s">
        <v>178</v>
      </c>
      <c r="C53" s="3" t="s">
        <v>189</v>
      </c>
      <c r="D53" s="3" t="s">
        <v>176</v>
      </c>
      <c r="E53" s="3">
        <v>0.25</v>
      </c>
      <c r="F53" s="3">
        <v>0.25</v>
      </c>
      <c r="G53" s="18" t="s">
        <v>269</v>
      </c>
      <c r="H53" s="18" t="s">
        <v>285</v>
      </c>
      <c r="I53" s="15">
        <v>0.25</v>
      </c>
      <c r="J53" s="15">
        <v>0.125</v>
      </c>
      <c r="K53" s="15">
        <v>0.125</v>
      </c>
      <c r="L53" s="15">
        <v>0.25</v>
      </c>
      <c r="M53" s="15">
        <v>0.25</v>
      </c>
      <c r="N53" s="15">
        <v>0.25</v>
      </c>
      <c r="O53" s="15">
        <v>0.25</v>
      </c>
      <c r="P53" s="15">
        <v>0.25</v>
      </c>
      <c r="Q53" s="15">
        <v>0.25</v>
      </c>
      <c r="R53" s="15">
        <v>0.25</v>
      </c>
      <c r="S53" s="15">
        <v>0.25</v>
      </c>
      <c r="T53" s="15">
        <v>0.25</v>
      </c>
      <c r="U53" s="15">
        <v>0.25</v>
      </c>
      <c r="V53" s="15">
        <v>0.25</v>
      </c>
      <c r="W53" s="15">
        <v>0.25</v>
      </c>
      <c r="X53" s="15">
        <v>0.25</v>
      </c>
      <c r="Y53" s="15">
        <v>0.25</v>
      </c>
    </row>
    <row r="54" spans="1:25" x14ac:dyDescent="0.35">
      <c r="A54" s="3">
        <v>2</v>
      </c>
      <c r="B54" s="3" t="s">
        <v>179</v>
      </c>
      <c r="C54" s="3" t="s">
        <v>190</v>
      </c>
      <c r="D54" s="3" t="s">
        <v>176</v>
      </c>
      <c r="E54" s="3">
        <v>0.25</v>
      </c>
      <c r="F54" s="3">
        <v>0.25</v>
      </c>
      <c r="G54" s="18" t="s">
        <v>270</v>
      </c>
      <c r="H54" s="18" t="s">
        <v>211</v>
      </c>
      <c r="I54" s="14">
        <v>0.25</v>
      </c>
      <c r="J54" s="14">
        <v>0.25</v>
      </c>
      <c r="K54" s="14">
        <v>0.25</v>
      </c>
      <c r="L54" s="14">
        <v>0.25</v>
      </c>
      <c r="M54" s="14">
        <v>0.25</v>
      </c>
      <c r="N54" s="14">
        <v>0.25</v>
      </c>
      <c r="O54" s="14">
        <v>0.25</v>
      </c>
      <c r="P54" s="14">
        <v>0.25</v>
      </c>
      <c r="Q54" s="14">
        <v>0.25</v>
      </c>
      <c r="R54" s="14">
        <v>0.25</v>
      </c>
      <c r="S54" s="14">
        <v>0.25</v>
      </c>
      <c r="T54" s="14">
        <v>0.25</v>
      </c>
      <c r="U54" s="14">
        <v>0.25</v>
      </c>
      <c r="V54" s="14">
        <v>0.25</v>
      </c>
      <c r="W54" s="14">
        <v>0.25</v>
      </c>
      <c r="X54" s="14">
        <v>0.25</v>
      </c>
      <c r="Y54" s="14">
        <v>0.25</v>
      </c>
    </row>
    <row r="55" spans="1:25" x14ac:dyDescent="0.35">
      <c r="A55" s="3">
        <v>3</v>
      </c>
      <c r="B55" s="3" t="s">
        <v>434</v>
      </c>
      <c r="C55" s="3" t="s">
        <v>191</v>
      </c>
      <c r="D55" s="3" t="s">
        <v>176</v>
      </c>
      <c r="E55" s="3">
        <v>0.25</v>
      </c>
      <c r="F55" s="3">
        <v>0.25</v>
      </c>
      <c r="G55" s="18" t="s">
        <v>271</v>
      </c>
      <c r="H55" s="18"/>
      <c r="I55" s="14">
        <v>0</v>
      </c>
      <c r="J55" s="14">
        <v>0</v>
      </c>
      <c r="K55" s="14">
        <v>0</v>
      </c>
      <c r="L55" s="14">
        <v>0</v>
      </c>
      <c r="M55" s="14">
        <v>0</v>
      </c>
      <c r="N55" s="14">
        <v>0</v>
      </c>
      <c r="O55" s="14">
        <v>0</v>
      </c>
      <c r="P55" s="14">
        <v>0</v>
      </c>
      <c r="Q55" s="14">
        <v>0</v>
      </c>
      <c r="R55" s="14">
        <v>0</v>
      </c>
      <c r="S55" s="14">
        <v>0</v>
      </c>
      <c r="T55" s="14">
        <v>0</v>
      </c>
      <c r="U55" s="14">
        <v>0.25</v>
      </c>
      <c r="V55" s="14">
        <v>0</v>
      </c>
      <c r="W55" s="14">
        <v>0</v>
      </c>
      <c r="X55" s="14">
        <v>0</v>
      </c>
      <c r="Y55" s="14">
        <v>0</v>
      </c>
    </row>
    <row r="56" spans="1:25" x14ac:dyDescent="0.35">
      <c r="A56" s="3">
        <v>4</v>
      </c>
      <c r="B56" s="3" t="s">
        <v>435</v>
      </c>
      <c r="C56" s="3" t="s">
        <v>192</v>
      </c>
      <c r="D56" s="3" t="s">
        <v>176</v>
      </c>
      <c r="E56" s="3">
        <v>0.25</v>
      </c>
      <c r="F56" s="3">
        <v>0.25</v>
      </c>
      <c r="G56" s="18" t="s">
        <v>272</v>
      </c>
      <c r="H56" s="18" t="s">
        <v>286</v>
      </c>
      <c r="I56" s="14">
        <v>0.25</v>
      </c>
      <c r="J56" s="14">
        <v>0.25</v>
      </c>
      <c r="K56" s="14">
        <v>0.25</v>
      </c>
      <c r="L56" s="14">
        <v>0.25</v>
      </c>
      <c r="M56" s="14">
        <v>0.25</v>
      </c>
      <c r="N56" s="14">
        <v>0.25</v>
      </c>
      <c r="O56" s="14">
        <v>0.25</v>
      </c>
      <c r="P56" s="14">
        <v>0.25</v>
      </c>
      <c r="Q56" s="14">
        <v>0.25</v>
      </c>
      <c r="R56" s="14">
        <v>0.25</v>
      </c>
      <c r="S56" s="14">
        <v>0.25</v>
      </c>
      <c r="T56" s="14">
        <v>0.25</v>
      </c>
      <c r="U56" s="14">
        <v>0.25</v>
      </c>
      <c r="V56" s="14">
        <v>0.25</v>
      </c>
      <c r="W56" s="14">
        <v>0.25</v>
      </c>
      <c r="X56" s="14">
        <v>0.25</v>
      </c>
      <c r="Y56" s="14">
        <v>0.25</v>
      </c>
    </row>
    <row r="57" spans="1:25" x14ac:dyDescent="0.35">
      <c r="A57" s="3">
        <v>5</v>
      </c>
      <c r="B57" s="3" t="s">
        <v>436</v>
      </c>
      <c r="C57" s="3" t="s">
        <v>193</v>
      </c>
      <c r="D57" s="3" t="s">
        <v>176</v>
      </c>
      <c r="E57" s="3">
        <v>0.25</v>
      </c>
      <c r="F57" s="3">
        <v>0.25</v>
      </c>
      <c r="G57" s="18"/>
      <c r="H57" s="18"/>
      <c r="I57" s="14">
        <v>0</v>
      </c>
      <c r="J57" s="14">
        <v>0</v>
      </c>
      <c r="K57" s="14">
        <v>0</v>
      </c>
      <c r="L57" s="14">
        <v>0</v>
      </c>
      <c r="M57" s="14">
        <v>0</v>
      </c>
      <c r="N57" s="14">
        <v>0</v>
      </c>
      <c r="O57" s="14">
        <v>0</v>
      </c>
      <c r="P57" s="14">
        <v>0</v>
      </c>
      <c r="Q57" s="14">
        <v>0</v>
      </c>
      <c r="R57" s="14">
        <v>0</v>
      </c>
      <c r="S57" s="14">
        <v>0</v>
      </c>
      <c r="T57" s="14">
        <v>0.25</v>
      </c>
      <c r="U57" s="14">
        <v>0.25</v>
      </c>
      <c r="V57" s="14">
        <v>0.25</v>
      </c>
      <c r="W57" s="14">
        <v>0</v>
      </c>
      <c r="X57" s="14">
        <v>0</v>
      </c>
      <c r="Y57" s="14">
        <v>0</v>
      </c>
    </row>
    <row r="58" spans="1:25" x14ac:dyDescent="0.35">
      <c r="A58" s="3">
        <v>6</v>
      </c>
      <c r="B58" s="3" t="s">
        <v>180</v>
      </c>
      <c r="C58" s="3" t="s">
        <v>194</v>
      </c>
      <c r="D58" s="3" t="s">
        <v>176</v>
      </c>
      <c r="E58" s="3">
        <v>0.25</v>
      </c>
      <c r="F58" s="3">
        <v>0.25</v>
      </c>
      <c r="G58" s="18"/>
      <c r="H58" s="18"/>
      <c r="I58" s="15">
        <v>0.25</v>
      </c>
      <c r="J58" s="15">
        <v>0.25</v>
      </c>
      <c r="K58" s="15">
        <v>0.25</v>
      </c>
      <c r="L58" s="15">
        <v>0.25</v>
      </c>
      <c r="M58" s="15">
        <v>0.25</v>
      </c>
      <c r="N58" s="15">
        <v>0.25</v>
      </c>
      <c r="O58" s="15">
        <v>0.25</v>
      </c>
      <c r="P58" s="15">
        <v>0.25</v>
      </c>
      <c r="Q58" s="15">
        <v>0.25</v>
      </c>
      <c r="R58" s="15">
        <v>0.25</v>
      </c>
      <c r="S58" s="15">
        <v>0.25</v>
      </c>
      <c r="T58" s="15">
        <v>0.25</v>
      </c>
      <c r="U58" s="15">
        <v>0.25</v>
      </c>
      <c r="V58" s="15">
        <v>0.25</v>
      </c>
      <c r="W58" s="15">
        <v>0.25</v>
      </c>
      <c r="X58" s="15">
        <v>0.25</v>
      </c>
      <c r="Y58" s="15">
        <v>0.25</v>
      </c>
    </row>
    <row r="59" spans="1:25" x14ac:dyDescent="0.35">
      <c r="A59" s="3">
        <v>7</v>
      </c>
      <c r="B59" s="3" t="s">
        <v>181</v>
      </c>
      <c r="C59" s="3" t="s">
        <v>195</v>
      </c>
      <c r="D59" s="3" t="s">
        <v>176</v>
      </c>
      <c r="E59" s="3">
        <v>0.25</v>
      </c>
      <c r="F59" s="3">
        <v>0.25</v>
      </c>
      <c r="G59" s="18" t="s">
        <v>273</v>
      </c>
      <c r="H59" s="18" t="s">
        <v>287</v>
      </c>
      <c r="I59" s="14">
        <v>0.25</v>
      </c>
      <c r="J59" s="14">
        <v>0.25</v>
      </c>
      <c r="K59" s="14">
        <v>0.25</v>
      </c>
      <c r="L59" s="14">
        <v>0.25</v>
      </c>
      <c r="M59" s="14">
        <v>0.25</v>
      </c>
      <c r="N59" s="14">
        <v>0.25</v>
      </c>
      <c r="O59" s="14">
        <v>0.25</v>
      </c>
      <c r="P59" s="14">
        <v>0.25</v>
      </c>
      <c r="Q59" s="14">
        <v>0.25</v>
      </c>
      <c r="R59" s="14">
        <v>0.25</v>
      </c>
      <c r="S59" s="14">
        <v>0.25</v>
      </c>
      <c r="T59" s="14">
        <v>0.25</v>
      </c>
      <c r="U59" s="14">
        <v>0.25</v>
      </c>
      <c r="V59" s="14">
        <v>0.25</v>
      </c>
      <c r="W59" s="14">
        <v>0.25</v>
      </c>
      <c r="X59" s="14">
        <v>0.25</v>
      </c>
      <c r="Y59" s="14">
        <v>0.25</v>
      </c>
    </row>
    <row r="60" spans="1:25" x14ac:dyDescent="0.35">
      <c r="A60" s="3">
        <v>8</v>
      </c>
      <c r="B60" s="3" t="s">
        <v>437</v>
      </c>
      <c r="C60" s="3" t="s">
        <v>196</v>
      </c>
      <c r="D60" s="3" t="s">
        <v>176</v>
      </c>
      <c r="E60" s="3">
        <v>0.25</v>
      </c>
      <c r="F60" s="3">
        <v>0.25</v>
      </c>
      <c r="G60" s="18" t="s">
        <v>274</v>
      </c>
      <c r="H60" s="18" t="s">
        <v>288</v>
      </c>
      <c r="I60" s="14">
        <v>0.125</v>
      </c>
      <c r="J60" s="14">
        <v>0.125</v>
      </c>
      <c r="K60" s="14">
        <v>0.125</v>
      </c>
      <c r="L60" s="14">
        <v>0.125</v>
      </c>
      <c r="M60" s="14">
        <v>0.125</v>
      </c>
      <c r="N60" s="14">
        <v>0.125</v>
      </c>
      <c r="O60" s="14">
        <v>0.125</v>
      </c>
      <c r="P60" s="14">
        <v>0.125</v>
      </c>
      <c r="Q60" s="14">
        <v>0.125</v>
      </c>
      <c r="R60" s="14">
        <v>0.125</v>
      </c>
      <c r="S60" s="14">
        <v>0.125</v>
      </c>
      <c r="T60" s="14">
        <v>0.125</v>
      </c>
      <c r="U60" s="14">
        <v>0.125</v>
      </c>
      <c r="V60" s="14">
        <v>0.125</v>
      </c>
      <c r="W60" s="14">
        <v>0.125</v>
      </c>
      <c r="X60" s="14">
        <v>0.125</v>
      </c>
      <c r="Y60" s="14">
        <v>0.125</v>
      </c>
    </row>
    <row r="61" spans="1:25" x14ac:dyDescent="0.35">
      <c r="A61" s="3">
        <v>9</v>
      </c>
      <c r="B61" s="3" t="s">
        <v>182</v>
      </c>
      <c r="C61" s="3" t="s">
        <v>197</v>
      </c>
      <c r="D61" s="3" t="s">
        <v>176</v>
      </c>
      <c r="E61" s="3">
        <v>0.25</v>
      </c>
      <c r="F61" s="3">
        <v>0.25</v>
      </c>
      <c r="G61" s="18" t="s">
        <v>275</v>
      </c>
      <c r="H61" s="18" t="s">
        <v>289</v>
      </c>
      <c r="I61" s="14">
        <v>0.125</v>
      </c>
      <c r="J61" s="14">
        <v>0.125</v>
      </c>
      <c r="K61" s="14">
        <v>0.125</v>
      </c>
      <c r="L61" s="14">
        <v>0.125</v>
      </c>
      <c r="M61" s="14">
        <v>0.125</v>
      </c>
      <c r="N61" s="14">
        <v>0.125</v>
      </c>
      <c r="O61" s="14">
        <v>0.125</v>
      </c>
      <c r="P61" s="14">
        <v>0.125</v>
      </c>
      <c r="Q61" s="14">
        <v>0.125</v>
      </c>
      <c r="R61" s="14">
        <v>0.125</v>
      </c>
      <c r="S61" s="14">
        <v>0.125</v>
      </c>
      <c r="T61" s="14">
        <v>0.125</v>
      </c>
      <c r="U61" s="14">
        <v>0</v>
      </c>
      <c r="V61" s="14">
        <v>0.125</v>
      </c>
      <c r="W61" s="14">
        <v>0.125</v>
      </c>
      <c r="X61" s="14">
        <v>0.125</v>
      </c>
      <c r="Y61" s="14">
        <v>0.125</v>
      </c>
    </row>
    <row r="62" spans="1:25" x14ac:dyDescent="0.35">
      <c r="A62" s="3">
        <v>10</v>
      </c>
      <c r="B62" s="3" t="s">
        <v>183</v>
      </c>
      <c r="C62" s="3" t="s">
        <v>198</v>
      </c>
      <c r="D62" s="3" t="s">
        <v>176</v>
      </c>
      <c r="E62" s="3">
        <v>0.25</v>
      </c>
      <c r="F62" s="3">
        <v>0.25</v>
      </c>
      <c r="G62" s="18"/>
      <c r="H62" s="18"/>
      <c r="I62" s="15">
        <v>0.25</v>
      </c>
      <c r="J62" s="15">
        <v>0.25</v>
      </c>
      <c r="K62" s="15">
        <v>0.25</v>
      </c>
      <c r="L62" s="15">
        <v>0.25</v>
      </c>
      <c r="M62" s="15">
        <v>0.25</v>
      </c>
      <c r="N62" s="15">
        <v>0.25</v>
      </c>
      <c r="O62" s="15">
        <v>0.25</v>
      </c>
      <c r="P62" s="15">
        <v>0.25</v>
      </c>
      <c r="Q62" s="15">
        <v>0.25</v>
      </c>
      <c r="R62" s="15">
        <v>0.25</v>
      </c>
      <c r="S62" s="15">
        <v>0.25</v>
      </c>
      <c r="T62" s="15">
        <v>0.25</v>
      </c>
      <c r="U62" s="15">
        <v>0.25</v>
      </c>
      <c r="V62" s="15">
        <v>0.25</v>
      </c>
      <c r="W62" s="15">
        <v>0.25</v>
      </c>
      <c r="X62" s="15">
        <v>0.25</v>
      </c>
      <c r="Y62" s="15">
        <v>0.25</v>
      </c>
    </row>
    <row r="63" spans="1:25" x14ac:dyDescent="0.35">
      <c r="A63" s="3">
        <v>11</v>
      </c>
      <c r="B63" s="3" t="s">
        <v>184</v>
      </c>
      <c r="C63" s="3" t="s">
        <v>199</v>
      </c>
      <c r="D63" s="3" t="s">
        <v>176</v>
      </c>
      <c r="E63" s="3">
        <v>0.25</v>
      </c>
      <c r="F63" s="3">
        <v>0.25</v>
      </c>
      <c r="G63" s="18"/>
      <c r="H63" s="18"/>
      <c r="I63" s="15">
        <v>0.25</v>
      </c>
      <c r="J63" s="15">
        <v>0.25</v>
      </c>
      <c r="K63" s="15">
        <v>0.25</v>
      </c>
      <c r="L63" s="15">
        <v>0.25</v>
      </c>
      <c r="M63" s="15">
        <v>0.25</v>
      </c>
      <c r="N63" s="15">
        <v>0.25</v>
      </c>
      <c r="O63" s="15">
        <v>0.25</v>
      </c>
      <c r="P63" s="15">
        <v>0.25</v>
      </c>
      <c r="Q63" s="15">
        <v>0.25</v>
      </c>
      <c r="R63" s="15">
        <v>0.25</v>
      </c>
      <c r="S63" s="15">
        <v>0.25</v>
      </c>
      <c r="T63" s="15">
        <v>0.25</v>
      </c>
      <c r="U63" s="15">
        <v>0.25</v>
      </c>
      <c r="V63" s="15">
        <v>0.25</v>
      </c>
      <c r="W63" s="15">
        <v>0.25</v>
      </c>
      <c r="X63" s="15">
        <v>0.25</v>
      </c>
      <c r="Y63" s="15">
        <v>0.25</v>
      </c>
    </row>
    <row r="64" spans="1:25" x14ac:dyDescent="0.35">
      <c r="A64" s="3">
        <v>12</v>
      </c>
      <c r="B64" s="3" t="s">
        <v>185</v>
      </c>
      <c r="C64" s="3" t="s">
        <v>200</v>
      </c>
      <c r="D64" s="3" t="s">
        <v>176</v>
      </c>
      <c r="E64" s="3">
        <v>0.25</v>
      </c>
      <c r="F64" s="3">
        <v>0.25</v>
      </c>
      <c r="G64" s="18" t="s">
        <v>275</v>
      </c>
      <c r="H64" s="18" t="s">
        <v>290</v>
      </c>
      <c r="I64" s="14">
        <v>0.125</v>
      </c>
      <c r="J64" s="14">
        <v>0.125</v>
      </c>
      <c r="K64" s="14">
        <v>0.125</v>
      </c>
      <c r="L64" s="14">
        <v>0.125</v>
      </c>
      <c r="M64" s="14">
        <v>0.125</v>
      </c>
      <c r="N64" s="14">
        <v>0.125</v>
      </c>
      <c r="O64" s="14">
        <v>0.125</v>
      </c>
      <c r="P64" s="14">
        <v>0.125</v>
      </c>
      <c r="Q64" s="14">
        <v>0.125</v>
      </c>
      <c r="R64" s="14">
        <v>0.125</v>
      </c>
      <c r="S64" s="14">
        <v>0.125</v>
      </c>
      <c r="T64" s="14">
        <v>0.125</v>
      </c>
      <c r="U64" s="14">
        <v>0.125</v>
      </c>
      <c r="V64" s="14">
        <v>0.125</v>
      </c>
      <c r="W64" s="14">
        <v>0.125</v>
      </c>
      <c r="X64" s="14">
        <v>0.125</v>
      </c>
      <c r="Y64" s="14">
        <v>0.125</v>
      </c>
    </row>
    <row r="65" spans="1:25" x14ac:dyDescent="0.35">
      <c r="A65" s="3">
        <v>13</v>
      </c>
      <c r="B65" s="3" t="s">
        <v>186</v>
      </c>
      <c r="C65" s="3" t="s">
        <v>201</v>
      </c>
      <c r="D65" s="3" t="s">
        <v>176</v>
      </c>
      <c r="E65" s="3">
        <v>0.25</v>
      </c>
      <c r="F65" s="3">
        <v>0.25</v>
      </c>
      <c r="G65" s="18"/>
      <c r="H65" s="18"/>
      <c r="I65" s="14">
        <v>0</v>
      </c>
      <c r="J65" s="14">
        <v>0</v>
      </c>
      <c r="K65" s="14">
        <v>0</v>
      </c>
      <c r="L65" s="14">
        <v>0</v>
      </c>
      <c r="M65" s="14">
        <v>0</v>
      </c>
      <c r="N65" s="14">
        <v>0</v>
      </c>
      <c r="O65" s="14">
        <v>0</v>
      </c>
      <c r="P65" s="14">
        <v>0</v>
      </c>
      <c r="Q65" s="14">
        <v>0</v>
      </c>
      <c r="R65" s="14">
        <v>0</v>
      </c>
      <c r="S65" s="14">
        <v>0</v>
      </c>
      <c r="T65" s="14">
        <v>0</v>
      </c>
      <c r="U65" s="14">
        <v>0.25</v>
      </c>
      <c r="V65" s="14">
        <v>0.25</v>
      </c>
      <c r="W65" s="14">
        <v>0</v>
      </c>
      <c r="X65" s="14">
        <v>0</v>
      </c>
      <c r="Y65" s="14">
        <v>0</v>
      </c>
    </row>
    <row r="66" spans="1:25" x14ac:dyDescent="0.35">
      <c r="A66" s="3">
        <v>14</v>
      </c>
      <c r="B66" s="3" t="s">
        <v>438</v>
      </c>
      <c r="C66" s="3" t="s">
        <v>202</v>
      </c>
      <c r="D66" s="3" t="s">
        <v>176</v>
      </c>
      <c r="E66" s="3">
        <v>0.25</v>
      </c>
      <c r="F66" s="3">
        <v>0.25</v>
      </c>
      <c r="G66" s="18" t="s">
        <v>276</v>
      </c>
      <c r="H66" s="18"/>
      <c r="I66" s="15">
        <v>0.25</v>
      </c>
      <c r="J66" s="15">
        <v>0.25</v>
      </c>
      <c r="K66" s="15">
        <v>0.25</v>
      </c>
      <c r="L66" s="15">
        <v>0.25</v>
      </c>
      <c r="M66" s="15">
        <v>0.25</v>
      </c>
      <c r="N66" s="15">
        <v>0.25</v>
      </c>
      <c r="O66" s="15">
        <v>0.25</v>
      </c>
      <c r="P66" s="15">
        <v>0.25</v>
      </c>
      <c r="Q66" s="15">
        <v>0.25</v>
      </c>
      <c r="R66" s="15">
        <v>0.25</v>
      </c>
      <c r="S66" s="15">
        <v>0.25</v>
      </c>
      <c r="T66" s="15">
        <v>0.25</v>
      </c>
      <c r="U66" s="15">
        <v>0.25</v>
      </c>
      <c r="V66" s="15">
        <v>0.25</v>
      </c>
      <c r="W66" s="15">
        <v>0.25</v>
      </c>
      <c r="X66" s="15">
        <v>0.25</v>
      </c>
      <c r="Y66" s="15">
        <v>0.25</v>
      </c>
    </row>
    <row r="67" spans="1:25" x14ac:dyDescent="0.35">
      <c r="A67" s="3">
        <v>15</v>
      </c>
      <c r="B67" s="3" t="s">
        <v>187</v>
      </c>
      <c r="C67" s="3" t="s">
        <v>431</v>
      </c>
      <c r="D67" s="3" t="s">
        <v>176</v>
      </c>
      <c r="E67" s="3">
        <v>0.25</v>
      </c>
      <c r="F67" s="3">
        <v>0.25</v>
      </c>
      <c r="G67" s="18" t="s">
        <v>277</v>
      </c>
      <c r="H67" s="18" t="s">
        <v>291</v>
      </c>
      <c r="I67" s="14">
        <v>0.125</v>
      </c>
      <c r="J67" s="14">
        <v>0.125</v>
      </c>
      <c r="K67" s="14">
        <v>0.125</v>
      </c>
      <c r="L67" s="14">
        <v>0.125</v>
      </c>
      <c r="M67" s="14">
        <v>0.125</v>
      </c>
      <c r="N67" s="14">
        <v>0.125</v>
      </c>
      <c r="O67" s="14">
        <v>0.125</v>
      </c>
      <c r="P67" s="14">
        <v>0.125</v>
      </c>
      <c r="Q67" s="14">
        <v>0.125</v>
      </c>
      <c r="R67" s="14">
        <v>0.125</v>
      </c>
      <c r="S67" s="14">
        <v>0.125</v>
      </c>
      <c r="T67" s="14">
        <v>0.125</v>
      </c>
      <c r="U67" s="14">
        <v>0</v>
      </c>
      <c r="V67" s="14">
        <v>0</v>
      </c>
      <c r="W67" s="14">
        <v>0.125</v>
      </c>
      <c r="X67" s="14">
        <v>0.125</v>
      </c>
      <c r="Y67" s="14">
        <v>0.125</v>
      </c>
    </row>
    <row r="68" spans="1:25" x14ac:dyDescent="0.35">
      <c r="A68" s="3">
        <v>16</v>
      </c>
      <c r="B68" s="3" t="s">
        <v>439</v>
      </c>
      <c r="C68" s="3" t="s">
        <v>203</v>
      </c>
      <c r="D68" s="3" t="s">
        <v>176</v>
      </c>
      <c r="E68" s="3">
        <v>0.25</v>
      </c>
      <c r="F68" s="3">
        <v>0.25</v>
      </c>
      <c r="G68" s="18" t="s">
        <v>278</v>
      </c>
      <c r="H68" s="18" t="s">
        <v>292</v>
      </c>
      <c r="I68" s="14">
        <v>0.125</v>
      </c>
      <c r="J68" s="14">
        <v>0.125</v>
      </c>
      <c r="K68" s="14">
        <v>0.125</v>
      </c>
      <c r="L68" s="14">
        <v>0.125</v>
      </c>
      <c r="M68" s="14">
        <v>0.125</v>
      </c>
      <c r="N68" s="14">
        <v>0.125</v>
      </c>
      <c r="O68" s="14">
        <v>0.125</v>
      </c>
      <c r="P68" s="14">
        <v>0.125</v>
      </c>
      <c r="Q68" s="14">
        <v>0.125</v>
      </c>
      <c r="R68" s="14">
        <v>0.125</v>
      </c>
      <c r="S68" s="14">
        <v>0.125</v>
      </c>
      <c r="T68" s="14">
        <v>0.125</v>
      </c>
      <c r="U68" s="14">
        <v>0</v>
      </c>
      <c r="V68" s="14">
        <v>0</v>
      </c>
      <c r="W68" s="14">
        <v>0.125</v>
      </c>
      <c r="X68" s="14">
        <v>0.125</v>
      </c>
      <c r="Y68" s="14">
        <v>0.125</v>
      </c>
    </row>
    <row r="69" spans="1:25" x14ac:dyDescent="0.35">
      <c r="A69" s="3">
        <v>17</v>
      </c>
      <c r="B69" s="3" t="s">
        <v>440</v>
      </c>
      <c r="C69" s="3" t="s">
        <v>204</v>
      </c>
      <c r="D69" s="3" t="s">
        <v>176</v>
      </c>
      <c r="E69" s="3">
        <v>0.25</v>
      </c>
      <c r="F69" s="3">
        <v>0.25</v>
      </c>
      <c r="G69" s="18" t="s">
        <v>279</v>
      </c>
      <c r="H69" s="18" t="s">
        <v>293</v>
      </c>
      <c r="I69" s="15">
        <v>0.125</v>
      </c>
      <c r="J69" s="15">
        <v>0.125</v>
      </c>
      <c r="K69" s="15">
        <v>0.125</v>
      </c>
      <c r="L69" s="15">
        <v>0.125</v>
      </c>
      <c r="M69" s="15">
        <v>0.125</v>
      </c>
      <c r="N69" s="15">
        <v>0.125</v>
      </c>
      <c r="O69" s="15">
        <v>0.125</v>
      </c>
      <c r="P69" s="15">
        <v>0.125</v>
      </c>
      <c r="Q69" s="15">
        <v>0.125</v>
      </c>
      <c r="R69" s="15">
        <v>0.125</v>
      </c>
      <c r="S69" s="15">
        <v>0.125</v>
      </c>
      <c r="T69" s="15">
        <v>0.125</v>
      </c>
      <c r="U69" s="15">
        <v>0</v>
      </c>
      <c r="V69" s="15">
        <v>0.125</v>
      </c>
      <c r="W69" s="15">
        <v>0.125</v>
      </c>
      <c r="X69" s="15">
        <v>0.125</v>
      </c>
      <c r="Y69" s="15">
        <v>0.125</v>
      </c>
    </row>
    <row r="70" spans="1:25" x14ac:dyDescent="0.35">
      <c r="A70" s="3">
        <v>18</v>
      </c>
      <c r="B70" s="3" t="s">
        <v>441</v>
      </c>
      <c r="C70" s="3" t="s">
        <v>205</v>
      </c>
      <c r="D70" s="3" t="s">
        <v>176</v>
      </c>
      <c r="E70" s="3">
        <v>0.25</v>
      </c>
      <c r="F70" s="3">
        <v>0.25</v>
      </c>
      <c r="G70" s="18" t="s">
        <v>280</v>
      </c>
      <c r="H70" s="18" t="s">
        <v>294</v>
      </c>
      <c r="I70" s="15">
        <v>0.125</v>
      </c>
      <c r="J70" s="15">
        <v>0.125</v>
      </c>
      <c r="K70" s="15">
        <v>0.125</v>
      </c>
      <c r="L70" s="15">
        <v>0.125</v>
      </c>
      <c r="M70" s="15">
        <v>0.125</v>
      </c>
      <c r="N70" s="15">
        <v>0.125</v>
      </c>
      <c r="O70" s="15">
        <v>0.125</v>
      </c>
      <c r="P70" s="15">
        <v>0.125</v>
      </c>
      <c r="Q70" s="15">
        <v>0.125</v>
      </c>
      <c r="R70" s="15">
        <v>0.125</v>
      </c>
      <c r="S70" s="15">
        <v>0.125</v>
      </c>
      <c r="T70" s="15">
        <v>0.125</v>
      </c>
      <c r="U70" s="15">
        <v>0</v>
      </c>
      <c r="V70" s="15">
        <v>0.125</v>
      </c>
      <c r="W70" s="15">
        <v>0.125</v>
      </c>
      <c r="X70" s="15">
        <v>0.125</v>
      </c>
      <c r="Y70" s="15">
        <v>0.125</v>
      </c>
    </row>
    <row r="71" spans="1:25" x14ac:dyDescent="0.35">
      <c r="A71" s="3">
        <v>19</v>
      </c>
      <c r="B71" s="3" t="s">
        <v>188</v>
      </c>
      <c r="C71" s="3" t="s">
        <v>188</v>
      </c>
      <c r="D71" s="3" t="s">
        <v>176</v>
      </c>
      <c r="E71" s="3">
        <v>0.25</v>
      </c>
      <c r="F71" s="3">
        <v>0.25</v>
      </c>
      <c r="G71" s="18" t="s">
        <v>281</v>
      </c>
      <c r="H71" s="18" t="s">
        <v>295</v>
      </c>
      <c r="I71" s="14">
        <v>0.125</v>
      </c>
      <c r="J71" s="14">
        <v>0.125</v>
      </c>
      <c r="K71" s="14">
        <v>0.125</v>
      </c>
      <c r="L71" s="14">
        <v>0.125</v>
      </c>
      <c r="M71" s="14">
        <v>0.125</v>
      </c>
      <c r="N71" s="14">
        <v>0.125</v>
      </c>
      <c r="O71" s="14">
        <v>0.125</v>
      </c>
      <c r="P71" s="14">
        <v>0.125</v>
      </c>
      <c r="Q71" s="14">
        <v>0.125</v>
      </c>
      <c r="R71" s="14">
        <v>0.125</v>
      </c>
      <c r="S71" s="14">
        <v>0.125</v>
      </c>
      <c r="T71" s="14">
        <v>0.125</v>
      </c>
      <c r="U71" s="14">
        <v>0.125</v>
      </c>
      <c r="V71" s="14">
        <v>0.125</v>
      </c>
      <c r="W71" s="14">
        <v>0.125</v>
      </c>
      <c r="X71" s="14">
        <v>0.125</v>
      </c>
      <c r="Y71" s="14">
        <v>0.125</v>
      </c>
    </row>
    <row r="72" spans="1:25" x14ac:dyDescent="0.35">
      <c r="A72" s="3">
        <v>20</v>
      </c>
      <c r="B72" s="3" t="s">
        <v>442</v>
      </c>
      <c r="C72" s="3" t="s">
        <v>206</v>
      </c>
      <c r="D72" s="3" t="s">
        <v>176</v>
      </c>
      <c r="E72" s="3">
        <v>0.25</v>
      </c>
      <c r="F72" s="3">
        <v>0.25</v>
      </c>
      <c r="G72" s="18" t="s">
        <v>282</v>
      </c>
      <c r="H72" s="18"/>
      <c r="I72" s="14">
        <v>0.125</v>
      </c>
      <c r="J72" s="14">
        <v>0.125</v>
      </c>
      <c r="K72" s="14">
        <v>0.125</v>
      </c>
      <c r="L72" s="14">
        <v>0.125</v>
      </c>
      <c r="M72" s="14">
        <v>0.125</v>
      </c>
      <c r="N72" s="14">
        <v>0.125</v>
      </c>
      <c r="O72" s="14">
        <v>0.125</v>
      </c>
      <c r="P72" s="14">
        <v>0.125</v>
      </c>
      <c r="Q72" s="14">
        <v>0.125</v>
      </c>
      <c r="R72" s="14">
        <v>0.125</v>
      </c>
      <c r="S72" s="14">
        <v>0.125</v>
      </c>
      <c r="T72" s="14">
        <v>0.125</v>
      </c>
      <c r="U72" s="14">
        <v>0</v>
      </c>
      <c r="V72" s="14">
        <v>0.125</v>
      </c>
      <c r="W72" s="14">
        <v>0.125</v>
      </c>
      <c r="X72" s="14">
        <v>0.125</v>
      </c>
      <c r="Y72" s="14">
        <v>0.125</v>
      </c>
    </row>
    <row r="73" spans="1:25" x14ac:dyDescent="0.35">
      <c r="A73" s="3">
        <v>21</v>
      </c>
      <c r="B73" s="3" t="s">
        <v>443</v>
      </c>
      <c r="C73" s="3" t="s">
        <v>207</v>
      </c>
      <c r="D73" s="3" t="s">
        <v>176</v>
      </c>
      <c r="E73" s="3">
        <v>0.125</v>
      </c>
      <c r="F73" s="3">
        <v>0.125</v>
      </c>
      <c r="G73" s="18"/>
      <c r="H73" s="18"/>
      <c r="I73" s="14">
        <v>0.125</v>
      </c>
      <c r="J73" s="14">
        <v>0.125</v>
      </c>
      <c r="K73" s="14">
        <v>0.125</v>
      </c>
      <c r="L73" s="14">
        <v>0.125</v>
      </c>
      <c r="M73" s="14">
        <v>0.125</v>
      </c>
      <c r="N73" s="14">
        <v>0.125</v>
      </c>
      <c r="O73" s="14">
        <v>0.125</v>
      </c>
      <c r="P73" s="14">
        <v>0.125</v>
      </c>
      <c r="Q73" s="14">
        <v>0.125</v>
      </c>
      <c r="R73" s="14">
        <v>0.125</v>
      </c>
      <c r="S73" s="14">
        <v>0.125</v>
      </c>
      <c r="T73" s="14">
        <v>0.125</v>
      </c>
      <c r="U73" s="14">
        <v>0</v>
      </c>
      <c r="V73" s="14">
        <v>0</v>
      </c>
      <c r="W73" s="14">
        <v>0.125</v>
      </c>
      <c r="X73" s="14">
        <v>0.125</v>
      </c>
      <c r="Y73" s="14">
        <v>0.125</v>
      </c>
    </row>
    <row r="74" spans="1:25" x14ac:dyDescent="0.35">
      <c r="A74" s="3">
        <v>22</v>
      </c>
      <c r="B74" s="3" t="s">
        <v>444</v>
      </c>
      <c r="C74" s="3" t="s">
        <v>208</v>
      </c>
      <c r="D74" s="3" t="s">
        <v>176</v>
      </c>
      <c r="E74" s="3">
        <v>0.125</v>
      </c>
      <c r="F74" s="3">
        <v>0.125</v>
      </c>
      <c r="G74" s="18" t="s">
        <v>283</v>
      </c>
      <c r="H74" s="18" t="s">
        <v>212</v>
      </c>
      <c r="I74" s="14">
        <v>0.125</v>
      </c>
      <c r="J74" s="14">
        <v>0.125</v>
      </c>
      <c r="K74" s="14">
        <v>0.125</v>
      </c>
      <c r="L74" s="14">
        <v>0.125</v>
      </c>
      <c r="M74" s="14">
        <v>0.125</v>
      </c>
      <c r="N74" s="14">
        <v>0.125</v>
      </c>
      <c r="O74" s="14">
        <v>0.125</v>
      </c>
      <c r="P74" s="14">
        <v>0.125</v>
      </c>
      <c r="Q74" s="14">
        <v>0.125</v>
      </c>
      <c r="R74" s="14">
        <v>0.125</v>
      </c>
      <c r="S74" s="14">
        <v>0.125</v>
      </c>
      <c r="T74" s="14">
        <v>0.125</v>
      </c>
      <c r="U74" s="14">
        <v>0</v>
      </c>
      <c r="V74" s="14">
        <v>0.125</v>
      </c>
      <c r="W74" s="14">
        <v>0.125</v>
      </c>
      <c r="X74" s="14">
        <v>0.125</v>
      </c>
      <c r="Y74" s="14">
        <v>0.125</v>
      </c>
    </row>
    <row r="75" spans="1:25" x14ac:dyDescent="0.35">
      <c r="A75" s="3">
        <v>23</v>
      </c>
      <c r="B75" s="3" t="s">
        <v>445</v>
      </c>
      <c r="C75" s="3" t="s">
        <v>209</v>
      </c>
      <c r="D75" s="3" t="s">
        <v>176</v>
      </c>
      <c r="E75" s="3">
        <v>0.25</v>
      </c>
      <c r="F75" s="3">
        <v>0.25</v>
      </c>
      <c r="G75" s="18" t="s">
        <v>284</v>
      </c>
      <c r="H75" s="18"/>
      <c r="I75" s="14">
        <v>0.25</v>
      </c>
      <c r="J75" s="14">
        <v>0.25</v>
      </c>
      <c r="K75" s="14">
        <v>0.25</v>
      </c>
      <c r="L75" s="14">
        <v>0.25</v>
      </c>
      <c r="M75" s="14">
        <v>0.25</v>
      </c>
      <c r="N75" s="14">
        <v>0.25</v>
      </c>
      <c r="O75" s="14">
        <v>0.25</v>
      </c>
      <c r="P75" s="14">
        <v>0.25</v>
      </c>
      <c r="Q75" s="14">
        <v>0.25</v>
      </c>
      <c r="R75" s="14">
        <v>0.25</v>
      </c>
      <c r="S75" s="14">
        <v>0.25</v>
      </c>
      <c r="T75" s="14">
        <v>0.25</v>
      </c>
      <c r="U75" s="14">
        <v>0.125</v>
      </c>
      <c r="V75" s="14">
        <v>0.125</v>
      </c>
      <c r="W75" s="14">
        <v>0.25</v>
      </c>
      <c r="X75" s="14">
        <v>0.25</v>
      </c>
      <c r="Y75" s="14">
        <v>0.25</v>
      </c>
    </row>
    <row r="76" spans="1:25" x14ac:dyDescent="0.35">
      <c r="A76" s="3">
        <v>24</v>
      </c>
      <c r="B76" s="3" t="s">
        <v>446</v>
      </c>
      <c r="C76" s="3" t="s">
        <v>210</v>
      </c>
      <c r="D76" s="3" t="s">
        <v>176</v>
      </c>
      <c r="E76" s="3">
        <v>0.25</v>
      </c>
      <c r="F76" s="3">
        <v>0.25</v>
      </c>
      <c r="G76" s="18"/>
      <c r="H76" s="18"/>
      <c r="I76" s="15">
        <v>0.25</v>
      </c>
      <c r="J76" s="15">
        <v>0.25</v>
      </c>
      <c r="K76" s="15">
        <v>0.25</v>
      </c>
      <c r="L76" s="15">
        <v>0.25</v>
      </c>
      <c r="M76" s="15">
        <v>0.25</v>
      </c>
      <c r="N76" s="15">
        <v>0.25</v>
      </c>
      <c r="O76" s="15">
        <v>0.25</v>
      </c>
      <c r="P76" s="15">
        <v>0.25</v>
      </c>
      <c r="Q76" s="15">
        <v>0.25</v>
      </c>
      <c r="R76" s="15">
        <v>0.25</v>
      </c>
      <c r="S76" s="15">
        <v>0.25</v>
      </c>
      <c r="T76" s="15">
        <v>0.25</v>
      </c>
      <c r="U76" s="15">
        <v>0.125</v>
      </c>
      <c r="V76" s="15">
        <v>0.25</v>
      </c>
      <c r="W76" s="15">
        <v>0.25</v>
      </c>
      <c r="X76" s="15">
        <v>0.25</v>
      </c>
      <c r="Y76" s="15">
        <v>0.25</v>
      </c>
    </row>
    <row r="77" spans="1:25" x14ac:dyDescent="0.35">
      <c r="A77" s="3">
        <v>25</v>
      </c>
      <c r="B77" s="3" t="s">
        <v>447</v>
      </c>
      <c r="C77" s="3" t="s">
        <v>430</v>
      </c>
      <c r="D77" s="3" t="s">
        <v>176</v>
      </c>
      <c r="E77" s="3">
        <v>0.25</v>
      </c>
      <c r="F77" s="3">
        <v>0.25</v>
      </c>
      <c r="G77" s="18" t="s">
        <v>432</v>
      </c>
      <c r="H77" s="18" t="s">
        <v>448</v>
      </c>
      <c r="I77" s="14">
        <v>0.125</v>
      </c>
      <c r="J77" s="14">
        <v>0.125</v>
      </c>
      <c r="K77" s="14">
        <v>0.125</v>
      </c>
      <c r="L77" s="14">
        <v>0.125</v>
      </c>
      <c r="M77" s="14">
        <v>0.125</v>
      </c>
      <c r="N77" s="14">
        <v>0.125</v>
      </c>
      <c r="O77" s="14">
        <v>0.125</v>
      </c>
      <c r="P77" s="14">
        <v>0.125</v>
      </c>
      <c r="Q77" s="14">
        <v>0.125</v>
      </c>
      <c r="R77" s="14">
        <v>0.125</v>
      </c>
      <c r="S77" s="14">
        <v>0.125</v>
      </c>
      <c r="T77" s="14">
        <v>0.125</v>
      </c>
      <c r="U77" s="14">
        <v>0.125</v>
      </c>
      <c r="V77" s="14">
        <v>0.25</v>
      </c>
      <c r="W77" s="14">
        <v>0.125</v>
      </c>
      <c r="X77" s="14">
        <v>0.125</v>
      </c>
      <c r="Y77" s="14">
        <v>0.125</v>
      </c>
    </row>
  </sheetData>
  <mergeCells count="4">
    <mergeCell ref="E1:F1"/>
    <mergeCell ref="A1:C1"/>
    <mergeCell ref="G1:H1"/>
    <mergeCell ref="I1:Y1"/>
  </mergeCells>
  <pageMargins left="0.7" right="0.7" top="0.75" bottom="0.75" header="0.3" footer="0.3"/>
  <pageSetup paperSize="9" orientation="portrait" verticalDpi="30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41"/>
  <sheetViews>
    <sheetView workbookViewId="0">
      <pane ySplit="2" topLeftCell="A3" activePane="bottomLeft" state="frozen"/>
      <selection pane="bottomLeft"/>
    </sheetView>
  </sheetViews>
  <sheetFormatPr defaultRowHeight="14.5" x14ac:dyDescent="0.35"/>
  <cols>
    <col min="1" max="1" width="27.453125" bestFit="1" customWidth="1"/>
    <col min="2" max="18" width="10.6328125" style="23" customWidth="1"/>
  </cols>
  <sheetData>
    <row r="1" spans="1:18" x14ac:dyDescent="0.35">
      <c r="B1" s="42" t="s">
        <v>453</v>
      </c>
      <c r="C1" s="42"/>
      <c r="D1" s="42"/>
      <c r="E1" s="42"/>
      <c r="F1" s="42"/>
      <c r="G1" s="42"/>
      <c r="H1" s="42"/>
      <c r="I1" s="42"/>
      <c r="J1" s="42"/>
      <c r="K1" s="42"/>
      <c r="L1" s="42"/>
      <c r="M1" s="42"/>
      <c r="N1" s="42"/>
      <c r="O1" s="42"/>
      <c r="P1" s="42"/>
      <c r="Q1" s="42"/>
      <c r="R1" s="42"/>
    </row>
    <row r="2" spans="1:18" s="6" customFormat="1" x14ac:dyDescent="0.35">
      <c r="A2" s="6" t="s">
        <v>224</v>
      </c>
      <c r="B2" s="22">
        <v>1</v>
      </c>
      <c r="C2" s="22">
        <v>2</v>
      </c>
      <c r="D2" s="22">
        <v>3</v>
      </c>
      <c r="E2" s="22">
        <v>4</v>
      </c>
      <c r="F2" s="22">
        <v>5</v>
      </c>
      <c r="G2" s="22">
        <v>6</v>
      </c>
      <c r="H2" s="22">
        <v>7</v>
      </c>
      <c r="I2" s="22">
        <v>8</v>
      </c>
      <c r="J2" s="22">
        <v>9</v>
      </c>
      <c r="K2" s="22">
        <v>10</v>
      </c>
      <c r="L2" s="22">
        <v>11</v>
      </c>
      <c r="M2" s="22">
        <v>12</v>
      </c>
      <c r="N2" s="22">
        <v>13</v>
      </c>
      <c r="O2" s="22">
        <v>14</v>
      </c>
      <c r="P2" s="22">
        <v>15</v>
      </c>
      <c r="Q2" s="22">
        <v>16</v>
      </c>
      <c r="R2" s="22">
        <v>17</v>
      </c>
    </row>
    <row r="3" spans="1:18" x14ac:dyDescent="0.35">
      <c r="A3" t="s">
        <v>225</v>
      </c>
      <c r="B3" s="25">
        <v>55358.36</v>
      </c>
      <c r="C3" s="25">
        <v>14031.83</v>
      </c>
      <c r="D3" s="25"/>
      <c r="E3" s="25">
        <v>151997.15</v>
      </c>
      <c r="F3" s="25">
        <v>156777</v>
      </c>
      <c r="G3" s="25">
        <v>131046</v>
      </c>
      <c r="H3" s="25">
        <v>126120</v>
      </c>
      <c r="I3" s="25">
        <v>146639</v>
      </c>
      <c r="J3" s="25">
        <v>26311.4</v>
      </c>
      <c r="K3" s="25">
        <v>170779</v>
      </c>
      <c r="L3" s="25">
        <v>309586.25</v>
      </c>
      <c r="M3" s="25">
        <v>64191.58</v>
      </c>
      <c r="N3" s="25"/>
      <c r="O3" s="25">
        <v>217285</v>
      </c>
      <c r="P3" s="25">
        <v>39404</v>
      </c>
      <c r="Q3" s="25">
        <v>29400</v>
      </c>
      <c r="R3" s="25">
        <v>30463.42</v>
      </c>
    </row>
    <row r="4" spans="1:18" x14ac:dyDescent="0.35">
      <c r="A4" t="s">
        <v>226</v>
      </c>
      <c r="B4" s="25">
        <v>70714.16</v>
      </c>
      <c r="C4" s="25">
        <v>31197.61</v>
      </c>
      <c r="D4" s="25"/>
      <c r="E4" s="25">
        <v>87958.62</v>
      </c>
      <c r="F4" s="25"/>
      <c r="G4" s="25">
        <v>160477.32999999999</v>
      </c>
      <c r="H4" s="25">
        <v>100896</v>
      </c>
      <c r="I4" s="25">
        <v>139512</v>
      </c>
      <c r="J4" s="25"/>
      <c r="K4" s="25">
        <v>286312</v>
      </c>
      <c r="L4" s="25">
        <v>279536.03999999998</v>
      </c>
      <c r="M4" s="25">
        <v>33621.75</v>
      </c>
      <c r="N4" s="25"/>
      <c r="O4" s="25">
        <v>316398</v>
      </c>
      <c r="P4" s="25">
        <v>61617</v>
      </c>
      <c r="Q4" s="25">
        <v>26500</v>
      </c>
      <c r="R4" s="25"/>
    </row>
    <row r="5" spans="1:18" x14ac:dyDescent="0.35">
      <c r="A5" t="s">
        <v>227</v>
      </c>
      <c r="B5" s="25" t="s">
        <v>166</v>
      </c>
      <c r="C5" s="25" t="s">
        <v>166</v>
      </c>
      <c r="D5" s="25" t="s">
        <v>166</v>
      </c>
      <c r="E5" s="25" t="s">
        <v>166</v>
      </c>
      <c r="F5" s="25" t="s">
        <v>166</v>
      </c>
      <c r="G5" s="25" t="s">
        <v>166</v>
      </c>
      <c r="H5" s="25" t="s">
        <v>166</v>
      </c>
      <c r="I5" s="25" t="s">
        <v>166</v>
      </c>
      <c r="J5" s="25" t="s">
        <v>166</v>
      </c>
      <c r="K5" s="25" t="s">
        <v>166</v>
      </c>
      <c r="L5" s="25" t="s">
        <v>166</v>
      </c>
      <c r="M5" s="25" t="s">
        <v>166</v>
      </c>
      <c r="N5" s="25" t="s">
        <v>166</v>
      </c>
      <c r="O5" s="25"/>
      <c r="P5" s="25" t="s">
        <v>166</v>
      </c>
      <c r="Q5" s="25"/>
      <c r="R5" s="25" t="s">
        <v>166</v>
      </c>
    </row>
    <row r="6" spans="1:18" x14ac:dyDescent="0.35">
      <c r="A6" t="s">
        <v>228</v>
      </c>
      <c r="B6" s="25"/>
      <c r="C6" s="25">
        <v>19906.36</v>
      </c>
      <c r="D6" s="25"/>
      <c r="E6" s="25">
        <v>85608.33</v>
      </c>
      <c r="F6" s="25">
        <v>137064</v>
      </c>
      <c r="G6" s="25">
        <v>105471</v>
      </c>
      <c r="H6" s="25">
        <v>75672</v>
      </c>
      <c r="I6" s="25"/>
      <c r="J6" s="25"/>
      <c r="K6" s="25">
        <v>394574</v>
      </c>
      <c r="L6" s="25">
        <v>240229</v>
      </c>
      <c r="M6" s="25">
        <v>51103.08</v>
      </c>
      <c r="N6" s="25"/>
      <c r="O6" s="25"/>
      <c r="P6" s="25"/>
      <c r="Q6" s="25">
        <v>12500</v>
      </c>
      <c r="R6" s="25">
        <v>32759.32</v>
      </c>
    </row>
    <row r="7" spans="1:18" x14ac:dyDescent="0.35">
      <c r="A7" t="s">
        <v>214</v>
      </c>
      <c r="B7" s="25"/>
      <c r="C7" s="25">
        <v>12803.58</v>
      </c>
      <c r="D7" s="25"/>
      <c r="E7" s="25">
        <v>33373.839999999997</v>
      </c>
      <c r="F7" s="25">
        <v>54102</v>
      </c>
      <c r="G7" s="25"/>
      <c r="H7" s="25">
        <v>47926</v>
      </c>
      <c r="I7" s="25"/>
      <c r="J7" s="25"/>
      <c r="K7" s="25"/>
      <c r="L7" s="25"/>
      <c r="M7" s="25"/>
      <c r="N7" s="25"/>
      <c r="O7" s="25"/>
      <c r="P7" s="25">
        <v>21000</v>
      </c>
      <c r="Q7" s="25">
        <v>8500</v>
      </c>
      <c r="R7" s="25">
        <v>17022.189999999999</v>
      </c>
    </row>
    <row r="9" spans="1:18" x14ac:dyDescent="0.35">
      <c r="A9" s="6" t="s">
        <v>229</v>
      </c>
    </row>
    <row r="10" spans="1:18" x14ac:dyDescent="0.35">
      <c r="A10" t="s">
        <v>225</v>
      </c>
      <c r="B10" s="23" t="s">
        <v>230</v>
      </c>
      <c r="C10" s="23" t="s">
        <v>230</v>
      </c>
      <c r="E10" s="23" t="s">
        <v>230</v>
      </c>
      <c r="F10" s="23" t="s">
        <v>230</v>
      </c>
      <c r="G10" s="23" t="s">
        <v>231</v>
      </c>
      <c r="H10" s="23" t="s">
        <v>231</v>
      </c>
      <c r="I10" s="23" t="s">
        <v>231</v>
      </c>
      <c r="J10" s="23" t="s">
        <v>230</v>
      </c>
      <c r="K10" s="23" t="s">
        <v>231</v>
      </c>
      <c r="L10" s="23" t="s">
        <v>230</v>
      </c>
      <c r="M10" s="23" t="s">
        <v>231</v>
      </c>
      <c r="O10" s="23" t="s">
        <v>231</v>
      </c>
      <c r="P10" s="23" t="s">
        <v>230</v>
      </c>
      <c r="Q10" s="23" t="s">
        <v>230</v>
      </c>
      <c r="R10" s="23" t="s">
        <v>230</v>
      </c>
    </row>
    <row r="11" spans="1:18" x14ac:dyDescent="0.35">
      <c r="A11" t="s">
        <v>226</v>
      </c>
      <c r="B11" s="23" t="s">
        <v>230</v>
      </c>
      <c r="C11" s="23" t="s">
        <v>230</v>
      </c>
      <c r="E11" s="23" t="s">
        <v>230</v>
      </c>
      <c r="G11" s="23" t="s">
        <v>231</v>
      </c>
      <c r="H11" s="23" t="s">
        <v>231</v>
      </c>
      <c r="I11" s="23" t="s">
        <v>231</v>
      </c>
      <c r="K11" s="23" t="s">
        <v>231</v>
      </c>
      <c r="L11" s="23" t="s">
        <v>230</v>
      </c>
      <c r="M11" s="23" t="s">
        <v>231</v>
      </c>
      <c r="O11" s="23" t="s">
        <v>231</v>
      </c>
      <c r="P11" s="23" t="s">
        <v>230</v>
      </c>
      <c r="Q11" s="23" t="s">
        <v>230</v>
      </c>
    </row>
    <row r="12" spans="1:18" x14ac:dyDescent="0.35">
      <c r="A12" t="s">
        <v>227</v>
      </c>
      <c r="B12" s="25" t="s">
        <v>166</v>
      </c>
      <c r="C12" s="25" t="s">
        <v>166</v>
      </c>
      <c r="D12" s="25" t="s">
        <v>166</v>
      </c>
      <c r="E12" s="25" t="s">
        <v>166</v>
      </c>
      <c r="F12" s="25" t="s">
        <v>166</v>
      </c>
      <c r="G12" s="25" t="s">
        <v>166</v>
      </c>
      <c r="H12" s="25" t="s">
        <v>166</v>
      </c>
      <c r="I12" s="25" t="s">
        <v>166</v>
      </c>
      <c r="J12" s="25" t="s">
        <v>166</v>
      </c>
      <c r="K12" s="25" t="s">
        <v>166</v>
      </c>
      <c r="L12" s="25" t="s">
        <v>166</v>
      </c>
      <c r="M12" s="25" t="s">
        <v>166</v>
      </c>
      <c r="N12" s="25" t="s">
        <v>166</v>
      </c>
      <c r="O12" s="25"/>
      <c r="P12" s="25" t="s">
        <v>166</v>
      </c>
      <c r="Q12" s="25"/>
      <c r="R12" s="25" t="s">
        <v>166</v>
      </c>
    </row>
    <row r="13" spans="1:18" x14ac:dyDescent="0.35">
      <c r="A13" t="s">
        <v>228</v>
      </c>
      <c r="C13" s="23" t="s">
        <v>230</v>
      </c>
      <c r="E13" s="23" t="s">
        <v>230</v>
      </c>
      <c r="F13" s="23" t="s">
        <v>230</v>
      </c>
      <c r="G13" s="23" t="s">
        <v>231</v>
      </c>
      <c r="H13" s="23" t="s">
        <v>231</v>
      </c>
      <c r="K13" s="23" t="s">
        <v>231</v>
      </c>
      <c r="L13" s="23" t="s">
        <v>231</v>
      </c>
      <c r="M13" s="23" t="s">
        <v>231</v>
      </c>
      <c r="Q13" s="23" t="s">
        <v>230</v>
      </c>
      <c r="R13" s="23" t="s">
        <v>230</v>
      </c>
    </row>
    <row r="14" spans="1:18" x14ac:dyDescent="0.35">
      <c r="A14" t="s">
        <v>214</v>
      </c>
      <c r="C14" s="23" t="s">
        <v>230</v>
      </c>
      <c r="E14" s="23" t="s">
        <v>230</v>
      </c>
      <c r="F14" s="23" t="s">
        <v>230</v>
      </c>
      <c r="H14" s="23" t="s">
        <v>231</v>
      </c>
      <c r="P14" s="23" t="s">
        <v>230</v>
      </c>
      <c r="Q14" s="23" t="s">
        <v>230</v>
      </c>
      <c r="R14" s="23" t="s">
        <v>230</v>
      </c>
    </row>
    <row r="16" spans="1:18" x14ac:dyDescent="0.35">
      <c r="A16" t="s">
        <v>233</v>
      </c>
      <c r="B16" s="23" t="s">
        <v>236</v>
      </c>
    </row>
    <row r="17" spans="1:18" x14ac:dyDescent="0.35">
      <c r="A17" t="s">
        <v>232</v>
      </c>
      <c r="B17" s="23" t="s">
        <v>237</v>
      </c>
    </row>
    <row r="18" spans="1:18" x14ac:dyDescent="0.35">
      <c r="A18" t="s">
        <v>234</v>
      </c>
      <c r="B18" s="23" t="s">
        <v>238</v>
      </c>
    </row>
    <row r="19" spans="1:18" x14ac:dyDescent="0.35">
      <c r="A19" t="s">
        <v>235</v>
      </c>
      <c r="B19" s="23" t="s">
        <v>166</v>
      </c>
    </row>
    <row r="21" spans="1:18" x14ac:dyDescent="0.35">
      <c r="A21" s="6" t="s">
        <v>249</v>
      </c>
    </row>
    <row r="22" spans="1:18" x14ac:dyDescent="0.35">
      <c r="A22" s="6" t="s">
        <v>250</v>
      </c>
    </row>
    <row r="23" spans="1:18" x14ac:dyDescent="0.35">
      <c r="A23" t="s">
        <v>225</v>
      </c>
      <c r="B23" s="23">
        <v>1</v>
      </c>
      <c r="C23" s="23">
        <v>1</v>
      </c>
      <c r="D23" s="23">
        <v>0</v>
      </c>
      <c r="E23" s="23">
        <v>1</v>
      </c>
      <c r="F23" s="23">
        <v>1</v>
      </c>
      <c r="G23" s="23">
        <v>1</v>
      </c>
      <c r="H23" s="23">
        <v>1</v>
      </c>
      <c r="I23" s="23">
        <v>1</v>
      </c>
      <c r="J23" s="23">
        <v>1</v>
      </c>
      <c r="K23" s="23">
        <v>1</v>
      </c>
      <c r="L23" s="23">
        <v>1</v>
      </c>
      <c r="M23" s="23">
        <v>1</v>
      </c>
      <c r="N23" s="23">
        <v>0</v>
      </c>
      <c r="O23" s="23">
        <v>1</v>
      </c>
      <c r="P23" s="23">
        <v>1</v>
      </c>
      <c r="Q23" s="23">
        <v>1</v>
      </c>
      <c r="R23" s="23">
        <v>1</v>
      </c>
    </row>
    <row r="24" spans="1:18" x14ac:dyDescent="0.35">
      <c r="A24" t="s">
        <v>226</v>
      </c>
      <c r="B24" s="23">
        <v>1</v>
      </c>
      <c r="C24" s="23">
        <v>1</v>
      </c>
      <c r="D24" s="23">
        <v>0</v>
      </c>
      <c r="E24" s="23">
        <v>1</v>
      </c>
      <c r="F24" s="23">
        <v>0</v>
      </c>
      <c r="G24" s="23">
        <v>1</v>
      </c>
      <c r="H24" s="23">
        <v>1</v>
      </c>
      <c r="I24" s="23">
        <v>1</v>
      </c>
      <c r="J24" s="23">
        <v>0</v>
      </c>
      <c r="K24" s="23">
        <v>1</v>
      </c>
      <c r="L24" s="23">
        <v>1</v>
      </c>
      <c r="M24" s="23">
        <v>1</v>
      </c>
      <c r="N24" s="23">
        <v>0</v>
      </c>
      <c r="O24" s="23">
        <v>1</v>
      </c>
      <c r="P24" s="23">
        <v>1</v>
      </c>
      <c r="Q24" s="23">
        <v>1</v>
      </c>
      <c r="R24" s="23">
        <v>0</v>
      </c>
    </row>
    <row r="25" spans="1:18" x14ac:dyDescent="0.35">
      <c r="A25" t="s">
        <v>227</v>
      </c>
      <c r="B25" s="23">
        <v>0</v>
      </c>
      <c r="C25" s="23">
        <v>0</v>
      </c>
      <c r="D25" s="23">
        <v>0</v>
      </c>
      <c r="E25" s="23">
        <v>0</v>
      </c>
      <c r="F25" s="23">
        <v>0</v>
      </c>
      <c r="G25" s="23">
        <v>0</v>
      </c>
      <c r="H25" s="23">
        <v>0</v>
      </c>
      <c r="I25" s="23">
        <v>0</v>
      </c>
      <c r="J25" s="23">
        <v>0</v>
      </c>
      <c r="K25" s="23">
        <v>0</v>
      </c>
      <c r="L25" s="23">
        <v>0</v>
      </c>
      <c r="M25" s="23">
        <v>0</v>
      </c>
      <c r="N25" s="23">
        <v>0</v>
      </c>
      <c r="O25" s="23">
        <v>0</v>
      </c>
      <c r="P25" s="23">
        <v>0</v>
      </c>
      <c r="Q25" s="23">
        <v>0</v>
      </c>
      <c r="R25" s="23">
        <v>0</v>
      </c>
    </row>
    <row r="26" spans="1:18" ht="14.5" customHeight="1" x14ac:dyDescent="0.35">
      <c r="A26" t="s">
        <v>228</v>
      </c>
      <c r="B26" s="23">
        <v>0</v>
      </c>
      <c r="C26" s="23">
        <v>1</v>
      </c>
      <c r="D26" s="23">
        <v>0</v>
      </c>
      <c r="E26" s="23">
        <v>1</v>
      </c>
      <c r="F26" s="23">
        <v>1</v>
      </c>
      <c r="G26" s="23">
        <v>1</v>
      </c>
      <c r="H26" s="23">
        <v>1</v>
      </c>
      <c r="I26" s="23">
        <v>0</v>
      </c>
      <c r="J26" s="23">
        <v>0</v>
      </c>
      <c r="K26" s="23">
        <v>1</v>
      </c>
      <c r="L26" s="23">
        <v>1</v>
      </c>
      <c r="M26" s="23">
        <v>1</v>
      </c>
      <c r="N26" s="23">
        <v>0</v>
      </c>
      <c r="O26" s="23">
        <v>0</v>
      </c>
      <c r="P26" s="23">
        <v>0</v>
      </c>
      <c r="Q26" s="23">
        <v>1</v>
      </c>
      <c r="R26" s="23">
        <v>1</v>
      </c>
    </row>
    <row r="27" spans="1:18" x14ac:dyDescent="0.35">
      <c r="A27" t="s">
        <v>214</v>
      </c>
      <c r="B27" s="23">
        <v>0</v>
      </c>
      <c r="C27" s="23">
        <v>1</v>
      </c>
      <c r="D27" s="23">
        <v>0</v>
      </c>
      <c r="E27" s="23">
        <v>1</v>
      </c>
      <c r="F27" s="23">
        <v>1</v>
      </c>
      <c r="G27" s="23">
        <v>0</v>
      </c>
      <c r="H27" s="23">
        <v>1</v>
      </c>
      <c r="I27" s="23">
        <v>0</v>
      </c>
      <c r="J27" s="23">
        <v>0</v>
      </c>
      <c r="K27" s="23">
        <v>0</v>
      </c>
      <c r="L27" s="23">
        <v>0</v>
      </c>
      <c r="M27" s="23">
        <v>0</v>
      </c>
      <c r="N27" s="23">
        <v>0</v>
      </c>
      <c r="O27" s="23">
        <v>0</v>
      </c>
      <c r="P27" s="23">
        <v>1</v>
      </c>
      <c r="Q27" s="23">
        <v>1</v>
      </c>
      <c r="R27" s="23">
        <v>1</v>
      </c>
    </row>
    <row r="29" spans="1:18" x14ac:dyDescent="0.35">
      <c r="A29" s="6" t="s">
        <v>251</v>
      </c>
    </row>
    <row r="30" spans="1:18" x14ac:dyDescent="0.35">
      <c r="A30" t="s">
        <v>225</v>
      </c>
      <c r="B30" s="23">
        <v>0.17881401386527987</v>
      </c>
      <c r="C30" s="23">
        <v>4.5324461276946247E-2</v>
      </c>
      <c r="D30" s="23" t="s">
        <v>300</v>
      </c>
      <c r="E30" s="23">
        <v>0.49096867189676541</v>
      </c>
      <c r="F30" s="23">
        <v>0.50640814958674685</v>
      </c>
      <c r="G30" s="23">
        <v>0.42329399319252714</v>
      </c>
      <c r="H30" s="23">
        <v>0.4073824338128712</v>
      </c>
      <c r="I30" s="23">
        <v>0.47366121718907089</v>
      </c>
      <c r="J30" s="23">
        <v>8.4988916658927854E-2</v>
      </c>
      <c r="K30" s="23">
        <v>0.55163625645518821</v>
      </c>
      <c r="L30" s="23">
        <v>1</v>
      </c>
      <c r="M30" s="23">
        <v>0.20734635339909316</v>
      </c>
      <c r="N30" s="23" t="s">
        <v>300</v>
      </c>
      <c r="O30" s="23">
        <v>0.70185610633547191</v>
      </c>
      <c r="P30" s="23">
        <v>0.12727955456678067</v>
      </c>
      <c r="Q30" s="23">
        <v>9.496545792973686E-2</v>
      </c>
      <c r="R30" s="23">
        <v>9.8400429605643006E-2</v>
      </c>
    </row>
    <row r="31" spans="1:18" x14ac:dyDescent="0.35">
      <c r="A31" t="s">
        <v>226</v>
      </c>
      <c r="B31" s="23">
        <v>0.22349749366304467</v>
      </c>
      <c r="C31" s="23">
        <v>9.8602424794088456E-2</v>
      </c>
      <c r="D31" s="23" t="s">
        <v>300</v>
      </c>
      <c r="E31" s="23">
        <v>0.27799992414617031</v>
      </c>
      <c r="F31" s="23" t="s">
        <v>300</v>
      </c>
      <c r="G31" s="23">
        <v>0.50720083565635687</v>
      </c>
      <c r="H31" s="23">
        <v>0.31888949993362792</v>
      </c>
      <c r="I31" s="23">
        <v>0.44093831187302068</v>
      </c>
      <c r="J31" s="23" t="s">
        <v>300</v>
      </c>
      <c r="K31" s="23">
        <v>0.90491090335589985</v>
      </c>
      <c r="L31" s="23">
        <v>0.88349496520205562</v>
      </c>
      <c r="M31" s="23">
        <v>0.10626410407145431</v>
      </c>
      <c r="N31" s="23" t="s">
        <v>300</v>
      </c>
      <c r="O31" s="23">
        <v>1</v>
      </c>
      <c r="P31" s="23">
        <v>0.19474522594959512</v>
      </c>
      <c r="Q31" s="23">
        <v>8.3755270260873968E-2</v>
      </c>
      <c r="R31" s="23" t="s">
        <v>300</v>
      </c>
    </row>
    <row r="32" spans="1:18" x14ac:dyDescent="0.35">
      <c r="A32" t="s">
        <v>227</v>
      </c>
      <c r="B32" s="23" t="s">
        <v>300</v>
      </c>
      <c r="C32" s="23" t="s">
        <v>300</v>
      </c>
      <c r="D32" s="23" t="s">
        <v>300</v>
      </c>
      <c r="E32" s="23" t="s">
        <v>300</v>
      </c>
      <c r="F32" s="23" t="s">
        <v>300</v>
      </c>
      <c r="G32" s="23" t="s">
        <v>300</v>
      </c>
      <c r="H32" s="23" t="s">
        <v>300</v>
      </c>
      <c r="I32" s="23" t="s">
        <v>300</v>
      </c>
      <c r="J32" s="23" t="s">
        <v>300</v>
      </c>
      <c r="K32" s="23" t="s">
        <v>300</v>
      </c>
      <c r="L32" s="23" t="s">
        <v>300</v>
      </c>
      <c r="M32" s="23" t="s">
        <v>300</v>
      </c>
      <c r="N32" s="23" t="s">
        <v>300</v>
      </c>
      <c r="O32" s="23" t="s">
        <v>300</v>
      </c>
      <c r="P32" s="23" t="s">
        <v>300</v>
      </c>
      <c r="Q32" s="23" t="s">
        <v>300</v>
      </c>
      <c r="R32" s="23" t="s">
        <v>300</v>
      </c>
    </row>
    <row r="33" spans="1:18" x14ac:dyDescent="0.35">
      <c r="A33" t="s">
        <v>228</v>
      </c>
      <c r="B33" s="23" t="s">
        <v>300</v>
      </c>
      <c r="C33" s="23">
        <v>5.0450257746328955E-2</v>
      </c>
      <c r="D33" s="23" t="s">
        <v>300</v>
      </c>
      <c r="E33" s="23">
        <v>0.21696394085773518</v>
      </c>
      <c r="F33" s="23">
        <v>0.34737210257138079</v>
      </c>
      <c r="G33" s="23">
        <v>0.26730347159214746</v>
      </c>
      <c r="H33" s="23">
        <v>0.19178151626817783</v>
      </c>
      <c r="I33" s="23" t="s">
        <v>300</v>
      </c>
      <c r="J33" s="23" t="s">
        <v>300</v>
      </c>
      <c r="K33" s="23">
        <v>1</v>
      </c>
      <c r="L33" s="23">
        <v>0.60883129653753165</v>
      </c>
      <c r="M33" s="23">
        <v>0.12951456507524572</v>
      </c>
      <c r="N33" s="23" t="s">
        <v>300</v>
      </c>
      <c r="O33" s="23" t="s">
        <v>300</v>
      </c>
      <c r="P33" s="23" t="s">
        <v>300</v>
      </c>
      <c r="Q33" s="23">
        <v>3.1679735613598464E-2</v>
      </c>
      <c r="R33" s="23">
        <v>8.3024527718501467E-2</v>
      </c>
    </row>
    <row r="34" spans="1:18" x14ac:dyDescent="0.35">
      <c r="A34" t="s">
        <v>214</v>
      </c>
      <c r="B34" s="23" t="s">
        <v>300</v>
      </c>
      <c r="C34" s="23">
        <v>0.23665631584784297</v>
      </c>
      <c r="D34" s="23" t="s">
        <v>300</v>
      </c>
      <c r="E34" s="23">
        <v>0.61686887730582962</v>
      </c>
      <c r="F34" s="23">
        <v>1</v>
      </c>
      <c r="G34" s="23" t="s">
        <v>300</v>
      </c>
      <c r="H34" s="23">
        <v>0.8858452552585856</v>
      </c>
      <c r="I34" s="23" t="s">
        <v>300</v>
      </c>
      <c r="J34" s="23" t="s">
        <v>300</v>
      </c>
      <c r="K34" s="23" t="s">
        <v>300</v>
      </c>
      <c r="L34" s="23" t="s">
        <v>300</v>
      </c>
      <c r="M34" s="23" t="s">
        <v>300</v>
      </c>
      <c r="N34" s="23" t="s">
        <v>300</v>
      </c>
      <c r="O34" s="23" t="s">
        <v>300</v>
      </c>
      <c r="P34" s="23">
        <v>0.38815570588887655</v>
      </c>
      <c r="Q34" s="23">
        <v>0.15711064285978338</v>
      </c>
      <c r="R34" s="23">
        <v>0.31463143691545598</v>
      </c>
    </row>
    <row r="36" spans="1:18" x14ac:dyDescent="0.35">
      <c r="A36" s="6" t="s">
        <v>252</v>
      </c>
    </row>
    <row r="37" spans="1:18" x14ac:dyDescent="0.35">
      <c r="A37" t="s">
        <v>225</v>
      </c>
      <c r="B37" s="23">
        <v>0.37394730495803524</v>
      </c>
      <c r="C37" s="23">
        <v>0.12325890585120097</v>
      </c>
      <c r="D37" s="23" t="s">
        <v>300</v>
      </c>
      <c r="E37" s="23">
        <v>0.70493196452377904</v>
      </c>
      <c r="F37" s="23">
        <v>0.71687212360812014</v>
      </c>
      <c r="G37" s="23">
        <v>0.64906285436623579</v>
      </c>
      <c r="H37" s="23">
        <v>0.63499838062893987</v>
      </c>
      <c r="I37" s="23">
        <v>0.69120987629426744</v>
      </c>
      <c r="J37" s="23">
        <v>0.21124011662474504</v>
      </c>
      <c r="K37" s="23">
        <v>0.75033692640243599</v>
      </c>
      <c r="L37" s="23">
        <v>1</v>
      </c>
      <c r="M37" s="23">
        <v>0.41472087844570543</v>
      </c>
      <c r="N37" s="23" t="s">
        <v>300</v>
      </c>
      <c r="O37" s="23">
        <v>0.84807246866615571</v>
      </c>
      <c r="P37" s="23">
        <v>0.29097712306518653</v>
      </c>
      <c r="Q37" s="23">
        <v>0.23119235172502722</v>
      </c>
      <c r="R37" s="23">
        <v>0.23788705412072594</v>
      </c>
    </row>
    <row r="38" spans="1:18" x14ac:dyDescent="0.35">
      <c r="A38" t="s">
        <v>226</v>
      </c>
      <c r="B38" s="23">
        <v>0.40917243048099661</v>
      </c>
      <c r="C38" s="23">
        <v>0.21610898884960014</v>
      </c>
      <c r="D38" s="23" t="s">
        <v>300</v>
      </c>
      <c r="E38" s="23">
        <v>0.4768375432146007</v>
      </c>
      <c r="F38" s="23" t="s">
        <v>300</v>
      </c>
      <c r="G38" s="23">
        <v>0.69788106522953974</v>
      </c>
      <c r="H38" s="23">
        <v>0.52290622360667971</v>
      </c>
      <c r="I38" s="23">
        <v>0.64209701456493395</v>
      </c>
      <c r="J38" s="23" t="s">
        <v>300</v>
      </c>
      <c r="K38" s="23">
        <v>0.9526149561145818</v>
      </c>
      <c r="L38" s="23">
        <v>0.941390872865564</v>
      </c>
      <c r="M38" s="23">
        <v>0.22997871874119782</v>
      </c>
      <c r="N38" s="23" t="s">
        <v>300</v>
      </c>
      <c r="O38" s="23">
        <v>1</v>
      </c>
      <c r="P38" s="23">
        <v>0.37004437831731379</v>
      </c>
      <c r="Q38" s="23">
        <v>0.18825620011061175</v>
      </c>
      <c r="R38" s="23" t="s">
        <v>300</v>
      </c>
    </row>
    <row r="39" spans="1:18" x14ac:dyDescent="0.35">
      <c r="A39" t="s">
        <v>227</v>
      </c>
      <c r="B39" s="23" t="s">
        <v>300</v>
      </c>
      <c r="C39" s="23" t="s">
        <v>300</v>
      </c>
      <c r="D39" s="23" t="s">
        <v>300</v>
      </c>
      <c r="E39" s="23" t="s">
        <v>300</v>
      </c>
      <c r="F39" s="23" t="s">
        <v>300</v>
      </c>
      <c r="G39" s="23" t="s">
        <v>300</v>
      </c>
      <c r="H39" s="23" t="s">
        <v>300</v>
      </c>
      <c r="I39" s="23" t="s">
        <v>300</v>
      </c>
      <c r="J39" s="23" t="s">
        <v>300</v>
      </c>
      <c r="K39" s="23" t="s">
        <v>300</v>
      </c>
      <c r="L39" s="23" t="s">
        <v>300</v>
      </c>
      <c r="M39" s="23" t="s">
        <v>300</v>
      </c>
      <c r="N39" s="23" t="s">
        <v>300</v>
      </c>
      <c r="O39" s="23" t="s">
        <v>300</v>
      </c>
      <c r="P39" s="23" t="s">
        <v>300</v>
      </c>
      <c r="Q39" s="23" t="s">
        <v>300</v>
      </c>
      <c r="R39" s="23" t="s">
        <v>300</v>
      </c>
    </row>
    <row r="40" spans="1:18" x14ac:dyDescent="0.35">
      <c r="A40" t="s">
        <v>228</v>
      </c>
      <c r="B40" s="23" t="s">
        <v>300</v>
      </c>
      <c r="C40" s="23">
        <v>0.15163834357419376</v>
      </c>
      <c r="D40" s="23" t="s">
        <v>300</v>
      </c>
      <c r="E40" s="23">
        <v>0.45396332964841196</v>
      </c>
      <c r="F40" s="23">
        <v>0.60151794330628561</v>
      </c>
      <c r="G40" s="23">
        <v>0.51661491953731042</v>
      </c>
      <c r="H40" s="23">
        <v>0.4191192446582247</v>
      </c>
      <c r="I40" s="23" t="s">
        <v>300</v>
      </c>
      <c r="J40" s="23" t="s">
        <v>300</v>
      </c>
      <c r="K40" s="23">
        <v>1</v>
      </c>
      <c r="L40" s="23">
        <v>0.80350297521741976</v>
      </c>
      <c r="M40" s="23">
        <v>0.31966706346403828</v>
      </c>
      <c r="N40" s="23" t="s">
        <v>300</v>
      </c>
      <c r="O40" s="23" t="s">
        <v>300</v>
      </c>
      <c r="P40" s="23" t="s">
        <v>300</v>
      </c>
      <c r="Q40" s="23">
        <v>0.10084638002217924</v>
      </c>
      <c r="R40" s="23">
        <v>0.22837977845081764</v>
      </c>
    </row>
    <row r="41" spans="1:18" x14ac:dyDescent="0.35">
      <c r="A41" t="s">
        <v>214</v>
      </c>
      <c r="B41" s="23" t="s">
        <v>300</v>
      </c>
      <c r="C41" s="23">
        <v>0.44010267865766928</v>
      </c>
      <c r="D41" s="23" t="s">
        <v>300</v>
      </c>
      <c r="E41" s="23">
        <v>0.78776550464593276</v>
      </c>
      <c r="F41" s="23">
        <v>1</v>
      </c>
      <c r="G41" s="23" t="s">
        <v>300</v>
      </c>
      <c r="H41" s="23">
        <v>0.94490272771620176</v>
      </c>
      <c r="I41" s="23" t="s">
        <v>300</v>
      </c>
      <c r="J41" s="23" t="s">
        <v>300</v>
      </c>
      <c r="K41" s="23" t="s">
        <v>300</v>
      </c>
      <c r="L41" s="23" t="s">
        <v>300</v>
      </c>
      <c r="M41" s="23" t="s">
        <v>300</v>
      </c>
      <c r="N41" s="23" t="s">
        <v>300</v>
      </c>
      <c r="O41" s="23" t="s">
        <v>300</v>
      </c>
      <c r="P41" s="23">
        <v>0.6058245456801985</v>
      </c>
      <c r="Q41" s="23">
        <v>0.3276731223028273</v>
      </c>
      <c r="R41" s="23">
        <v>0.53162518866936503</v>
      </c>
    </row>
  </sheetData>
  <mergeCells count="1">
    <mergeCell ref="B1:R1"/>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76"/>
  <sheetViews>
    <sheetView workbookViewId="0">
      <pane xSplit="2" ySplit="2" topLeftCell="C3" activePane="bottomRight" state="frozen"/>
      <selection pane="topRight" activeCell="C1" sqref="C1"/>
      <selection pane="bottomLeft" activeCell="A3" sqref="A3"/>
      <selection pane="bottomRight" sqref="A1:B1"/>
    </sheetView>
  </sheetViews>
  <sheetFormatPr defaultRowHeight="14.5" x14ac:dyDescent="0.35"/>
  <cols>
    <col min="1" max="1" width="2.81640625" bestFit="1" customWidth="1"/>
    <col min="2" max="2" width="3.36328125" bestFit="1" customWidth="1"/>
  </cols>
  <sheetData>
    <row r="1" spans="1:38" x14ac:dyDescent="0.35">
      <c r="A1" s="41" t="s">
        <v>297</v>
      </c>
      <c r="B1" s="41"/>
      <c r="C1" s="26">
        <v>1</v>
      </c>
      <c r="D1" s="26">
        <v>2</v>
      </c>
      <c r="E1" s="26">
        <v>3</v>
      </c>
      <c r="F1" s="26">
        <v>4</v>
      </c>
      <c r="G1" s="26">
        <v>5</v>
      </c>
      <c r="H1" s="26">
        <v>6</v>
      </c>
      <c r="I1" s="26">
        <v>7</v>
      </c>
      <c r="J1" s="26">
        <v>8</v>
      </c>
      <c r="K1" s="26">
        <v>9</v>
      </c>
      <c r="L1" s="26">
        <v>10</v>
      </c>
      <c r="M1" s="26">
        <v>11</v>
      </c>
      <c r="N1" s="26">
        <v>12</v>
      </c>
      <c r="O1" s="26">
        <v>13</v>
      </c>
      <c r="P1" s="26">
        <v>14</v>
      </c>
      <c r="Q1" s="26">
        <v>15</v>
      </c>
      <c r="R1" s="26">
        <v>16</v>
      </c>
      <c r="S1" s="26">
        <v>17</v>
      </c>
      <c r="T1" s="26" t="s">
        <v>169</v>
      </c>
      <c r="U1" s="26">
        <v>1</v>
      </c>
      <c r="V1" s="26">
        <v>2</v>
      </c>
      <c r="W1" s="26">
        <v>3</v>
      </c>
      <c r="X1" s="26">
        <v>4</v>
      </c>
      <c r="Y1" s="26">
        <v>5</v>
      </c>
      <c r="Z1" s="26">
        <v>6</v>
      </c>
      <c r="AA1" s="26">
        <v>7</v>
      </c>
      <c r="AB1" s="26">
        <v>8</v>
      </c>
      <c r="AC1" s="26">
        <v>9</v>
      </c>
      <c r="AD1" s="26">
        <v>10</v>
      </c>
      <c r="AE1" s="26">
        <v>11</v>
      </c>
      <c r="AF1" s="26">
        <v>12</v>
      </c>
      <c r="AG1" s="26">
        <v>13</v>
      </c>
      <c r="AH1" s="26">
        <v>14</v>
      </c>
      <c r="AI1" s="26">
        <v>15</v>
      </c>
      <c r="AJ1" s="26">
        <v>16</v>
      </c>
      <c r="AK1" s="26">
        <v>17</v>
      </c>
      <c r="AL1" s="26" t="s">
        <v>169</v>
      </c>
    </row>
    <row r="2" spans="1:38" x14ac:dyDescent="0.35">
      <c r="A2" s="6" t="s">
        <v>154</v>
      </c>
      <c r="B2" s="6" t="s">
        <v>296</v>
      </c>
      <c r="C2" s="32" t="s">
        <v>213</v>
      </c>
      <c r="D2" s="32" t="s">
        <v>213</v>
      </c>
      <c r="E2" s="32" t="s">
        <v>213</v>
      </c>
      <c r="F2" s="32" t="s">
        <v>213</v>
      </c>
      <c r="G2" s="32" t="s">
        <v>213</v>
      </c>
      <c r="H2" s="32" t="s">
        <v>213</v>
      </c>
      <c r="I2" s="32" t="s">
        <v>213</v>
      </c>
      <c r="J2" s="32" t="s">
        <v>213</v>
      </c>
      <c r="K2" s="32" t="s">
        <v>213</v>
      </c>
      <c r="L2" s="32" t="s">
        <v>213</v>
      </c>
      <c r="M2" s="32" t="s">
        <v>213</v>
      </c>
      <c r="N2" s="32" t="s">
        <v>213</v>
      </c>
      <c r="O2" s="32" t="s">
        <v>213</v>
      </c>
      <c r="P2" s="32" t="s">
        <v>213</v>
      </c>
      <c r="Q2" s="32" t="s">
        <v>213</v>
      </c>
      <c r="R2" s="32" t="s">
        <v>213</v>
      </c>
      <c r="S2" s="32" t="s">
        <v>213</v>
      </c>
      <c r="T2" s="26" t="s">
        <v>169</v>
      </c>
      <c r="U2" s="32" t="s">
        <v>215</v>
      </c>
      <c r="V2" s="32" t="s">
        <v>215</v>
      </c>
      <c r="W2" s="32" t="s">
        <v>215</v>
      </c>
      <c r="X2" s="32" t="s">
        <v>215</v>
      </c>
      <c r="Y2" s="32" t="s">
        <v>215</v>
      </c>
      <c r="Z2" s="32" t="s">
        <v>215</v>
      </c>
      <c r="AA2" s="32" t="s">
        <v>215</v>
      </c>
      <c r="AB2" s="32" t="s">
        <v>215</v>
      </c>
      <c r="AC2" s="32" t="s">
        <v>215</v>
      </c>
      <c r="AD2" s="32" t="s">
        <v>215</v>
      </c>
      <c r="AE2" s="32" t="s">
        <v>215</v>
      </c>
      <c r="AF2" s="32" t="s">
        <v>215</v>
      </c>
      <c r="AG2" s="32" t="s">
        <v>215</v>
      </c>
      <c r="AH2" s="32" t="s">
        <v>215</v>
      </c>
      <c r="AI2" s="32" t="s">
        <v>215</v>
      </c>
      <c r="AJ2" s="32" t="s">
        <v>215</v>
      </c>
      <c r="AK2" s="32" t="s">
        <v>215</v>
      </c>
      <c r="AL2" s="26" t="s">
        <v>169</v>
      </c>
    </row>
    <row r="3" spans="1:38" x14ac:dyDescent="0.35">
      <c r="A3" s="13">
        <v>1</v>
      </c>
      <c r="B3" s="8" t="s">
        <v>158</v>
      </c>
      <c r="T3" s="26" t="s">
        <v>169</v>
      </c>
      <c r="AL3" s="26" t="s">
        <v>169</v>
      </c>
    </row>
    <row r="4" spans="1:38" x14ac:dyDescent="0.35">
      <c r="A4" s="13">
        <v>2</v>
      </c>
      <c r="B4" s="8" t="s">
        <v>158</v>
      </c>
      <c r="T4" s="26" t="s">
        <v>169</v>
      </c>
      <c r="AL4" s="26" t="s">
        <v>169</v>
      </c>
    </row>
    <row r="5" spans="1:38" x14ac:dyDescent="0.35">
      <c r="A5" s="13">
        <v>3</v>
      </c>
      <c r="B5" s="8" t="s">
        <v>158</v>
      </c>
      <c r="T5" s="26" t="s">
        <v>169</v>
      </c>
      <c r="AL5" s="26" t="s">
        <v>169</v>
      </c>
    </row>
    <row r="6" spans="1:38" x14ac:dyDescent="0.35">
      <c r="A6" s="13">
        <v>4</v>
      </c>
      <c r="B6" s="8" t="s">
        <v>158</v>
      </c>
      <c r="T6" s="26" t="s">
        <v>169</v>
      </c>
      <c r="AL6" s="26" t="s">
        <v>169</v>
      </c>
    </row>
    <row r="7" spans="1:38" x14ac:dyDescent="0.35">
      <c r="A7" s="13">
        <v>5</v>
      </c>
      <c r="B7" s="8" t="s">
        <v>158</v>
      </c>
      <c r="T7" s="26" t="s">
        <v>169</v>
      </c>
      <c r="AL7" s="26" t="s">
        <v>169</v>
      </c>
    </row>
    <row r="8" spans="1:38" x14ac:dyDescent="0.35">
      <c r="A8" s="13">
        <v>6</v>
      </c>
      <c r="B8" s="8" t="s">
        <v>158</v>
      </c>
      <c r="T8" s="26" t="s">
        <v>169</v>
      </c>
      <c r="AL8" s="26" t="s">
        <v>169</v>
      </c>
    </row>
    <row r="9" spans="1:38" x14ac:dyDescent="0.35">
      <c r="A9" s="13">
        <v>7</v>
      </c>
      <c r="B9" s="8" t="s">
        <v>158</v>
      </c>
      <c r="T9" s="26" t="s">
        <v>169</v>
      </c>
      <c r="AL9" s="26" t="s">
        <v>169</v>
      </c>
    </row>
    <row r="10" spans="1:38" x14ac:dyDescent="0.35">
      <c r="A10" s="13">
        <v>8</v>
      </c>
      <c r="B10" s="8" t="s">
        <v>158</v>
      </c>
      <c r="T10" s="26" t="s">
        <v>169</v>
      </c>
      <c r="AL10" s="26" t="s">
        <v>169</v>
      </c>
    </row>
    <row r="11" spans="1:38" x14ac:dyDescent="0.35">
      <c r="A11" s="13">
        <v>9</v>
      </c>
      <c r="B11" s="8" t="s">
        <v>158</v>
      </c>
      <c r="T11" s="26" t="s">
        <v>169</v>
      </c>
      <c r="AL11" s="26" t="s">
        <v>169</v>
      </c>
    </row>
    <row r="12" spans="1:38" x14ac:dyDescent="0.35">
      <c r="A12" s="13">
        <v>10</v>
      </c>
      <c r="B12" s="8" t="s">
        <v>158</v>
      </c>
      <c r="T12" s="26" t="s">
        <v>169</v>
      </c>
      <c r="AL12" s="26" t="s">
        <v>169</v>
      </c>
    </row>
    <row r="13" spans="1:38" x14ac:dyDescent="0.35">
      <c r="A13" s="13">
        <v>11</v>
      </c>
      <c r="B13" s="8" t="s">
        <v>158</v>
      </c>
      <c r="T13" s="26" t="s">
        <v>169</v>
      </c>
      <c r="AL13" s="26" t="s">
        <v>169</v>
      </c>
    </row>
    <row r="14" spans="1:38" x14ac:dyDescent="0.35">
      <c r="A14" s="13">
        <v>12</v>
      </c>
      <c r="B14" s="8" t="s">
        <v>158</v>
      </c>
      <c r="T14" s="26" t="s">
        <v>169</v>
      </c>
      <c r="AL14" s="26" t="s">
        <v>169</v>
      </c>
    </row>
    <row r="15" spans="1:38" x14ac:dyDescent="0.35">
      <c r="A15" s="13">
        <v>13</v>
      </c>
      <c r="B15" s="8" t="s">
        <v>158</v>
      </c>
      <c r="T15" s="26" t="s">
        <v>169</v>
      </c>
      <c r="AL15" s="26" t="s">
        <v>169</v>
      </c>
    </row>
    <row r="16" spans="1:38" x14ac:dyDescent="0.35">
      <c r="A16" s="13">
        <v>14</v>
      </c>
      <c r="B16" s="8" t="s">
        <v>158</v>
      </c>
      <c r="T16" s="26" t="s">
        <v>169</v>
      </c>
      <c r="AL16" s="26" t="s">
        <v>169</v>
      </c>
    </row>
    <row r="17" spans="1:38" x14ac:dyDescent="0.35">
      <c r="A17" s="13">
        <v>15</v>
      </c>
      <c r="B17" s="8" t="s">
        <v>158</v>
      </c>
      <c r="T17" s="26" t="s">
        <v>169</v>
      </c>
      <c r="AL17" s="26" t="s">
        <v>169</v>
      </c>
    </row>
    <row r="18" spans="1:38" x14ac:dyDescent="0.35">
      <c r="A18" s="13">
        <v>16</v>
      </c>
      <c r="B18" s="8" t="s">
        <v>158</v>
      </c>
      <c r="T18" s="26" t="s">
        <v>169</v>
      </c>
      <c r="AL18" s="26" t="s">
        <v>169</v>
      </c>
    </row>
    <row r="19" spans="1:38" x14ac:dyDescent="0.35">
      <c r="A19" s="13">
        <v>17</v>
      </c>
      <c r="B19" s="8" t="s">
        <v>158</v>
      </c>
      <c r="T19" s="26" t="s">
        <v>169</v>
      </c>
      <c r="AL19" s="26" t="s">
        <v>169</v>
      </c>
    </row>
    <row r="20" spans="1:38" x14ac:dyDescent="0.35">
      <c r="A20" s="13">
        <v>18</v>
      </c>
      <c r="B20" s="8" t="s">
        <v>158</v>
      </c>
      <c r="T20" s="26" t="s">
        <v>169</v>
      </c>
      <c r="AL20" s="26" t="s">
        <v>169</v>
      </c>
    </row>
    <row r="21" spans="1:38" x14ac:dyDescent="0.35">
      <c r="A21" s="13">
        <v>1</v>
      </c>
      <c r="B21" s="8" t="s">
        <v>160</v>
      </c>
      <c r="T21" s="26" t="s">
        <v>169</v>
      </c>
      <c r="AL21" s="26" t="s">
        <v>169</v>
      </c>
    </row>
    <row r="22" spans="1:38" x14ac:dyDescent="0.35">
      <c r="A22" s="13">
        <v>2</v>
      </c>
      <c r="B22" s="8" t="s">
        <v>160</v>
      </c>
      <c r="T22" s="26" t="s">
        <v>169</v>
      </c>
      <c r="AL22" s="26" t="s">
        <v>169</v>
      </c>
    </row>
    <row r="23" spans="1:38" x14ac:dyDescent="0.35">
      <c r="A23" s="13">
        <v>3</v>
      </c>
      <c r="B23" s="8" t="s">
        <v>160</v>
      </c>
      <c r="T23" s="26" t="s">
        <v>169</v>
      </c>
      <c r="AL23" s="26" t="s">
        <v>169</v>
      </c>
    </row>
    <row r="24" spans="1:38" x14ac:dyDescent="0.35">
      <c r="A24" s="13">
        <v>4</v>
      </c>
      <c r="B24" s="8" t="s">
        <v>160</v>
      </c>
      <c r="T24" s="26" t="s">
        <v>169</v>
      </c>
      <c r="AL24" s="26" t="s">
        <v>169</v>
      </c>
    </row>
    <row r="25" spans="1:38" x14ac:dyDescent="0.35">
      <c r="A25" s="13">
        <v>5</v>
      </c>
      <c r="B25" s="8" t="s">
        <v>160</v>
      </c>
      <c r="T25" s="26" t="s">
        <v>169</v>
      </c>
      <c r="AL25" s="26" t="s">
        <v>169</v>
      </c>
    </row>
    <row r="26" spans="1:38" x14ac:dyDescent="0.35">
      <c r="A26" s="13">
        <v>6</v>
      </c>
      <c r="B26" s="8" t="s">
        <v>160</v>
      </c>
      <c r="T26" s="26" t="s">
        <v>169</v>
      </c>
      <c r="AL26" s="26" t="s">
        <v>169</v>
      </c>
    </row>
    <row r="27" spans="1:38" x14ac:dyDescent="0.35">
      <c r="A27" s="13">
        <v>1</v>
      </c>
      <c r="B27" s="8" t="s">
        <v>162</v>
      </c>
      <c r="T27" s="26" t="s">
        <v>169</v>
      </c>
      <c r="AL27" s="26" t="s">
        <v>169</v>
      </c>
    </row>
    <row r="28" spans="1:38" x14ac:dyDescent="0.35">
      <c r="A28" s="13">
        <v>2</v>
      </c>
      <c r="B28" s="8" t="s">
        <v>162</v>
      </c>
      <c r="T28" s="26" t="s">
        <v>169</v>
      </c>
      <c r="AL28" s="26" t="s">
        <v>169</v>
      </c>
    </row>
    <row r="29" spans="1:38" x14ac:dyDescent="0.35">
      <c r="A29" s="13">
        <v>3</v>
      </c>
      <c r="B29" s="8" t="s">
        <v>162</v>
      </c>
      <c r="T29" s="26" t="s">
        <v>169</v>
      </c>
      <c r="AL29" s="26" t="s">
        <v>169</v>
      </c>
    </row>
    <row r="30" spans="1:38" x14ac:dyDescent="0.35">
      <c r="A30" s="13">
        <v>4</v>
      </c>
      <c r="B30" s="8" t="s">
        <v>162</v>
      </c>
      <c r="T30" s="26" t="s">
        <v>169</v>
      </c>
      <c r="AL30" s="26" t="s">
        <v>169</v>
      </c>
    </row>
    <row r="31" spans="1:38" x14ac:dyDescent="0.35">
      <c r="A31" s="13">
        <v>5</v>
      </c>
      <c r="B31" s="8" t="s">
        <v>162</v>
      </c>
      <c r="T31" s="26" t="s">
        <v>169</v>
      </c>
      <c r="AL31" s="26" t="s">
        <v>169</v>
      </c>
    </row>
    <row r="32" spans="1:38" x14ac:dyDescent="0.35">
      <c r="A32" s="13">
        <v>6</v>
      </c>
      <c r="B32" s="8" t="s">
        <v>162</v>
      </c>
      <c r="T32" s="26" t="s">
        <v>169</v>
      </c>
      <c r="AL32" s="26" t="s">
        <v>169</v>
      </c>
    </row>
    <row r="33" spans="1:38" x14ac:dyDescent="0.35">
      <c r="A33" s="13">
        <v>7</v>
      </c>
      <c r="B33" s="8" t="s">
        <v>162</v>
      </c>
      <c r="T33" s="26" t="s">
        <v>169</v>
      </c>
      <c r="AL33" s="26" t="s">
        <v>169</v>
      </c>
    </row>
    <row r="34" spans="1:38" x14ac:dyDescent="0.35">
      <c r="A34" s="13">
        <v>8</v>
      </c>
      <c r="B34" s="8" t="s">
        <v>162</v>
      </c>
      <c r="T34" s="26" t="s">
        <v>169</v>
      </c>
      <c r="AL34" s="26" t="s">
        <v>169</v>
      </c>
    </row>
    <row r="35" spans="1:38" x14ac:dyDescent="0.35">
      <c r="A35" s="13">
        <v>9</v>
      </c>
      <c r="B35" s="8" t="s">
        <v>162</v>
      </c>
      <c r="T35" s="26" t="s">
        <v>169</v>
      </c>
      <c r="AL35" s="26" t="s">
        <v>169</v>
      </c>
    </row>
    <row r="36" spans="1:38" x14ac:dyDescent="0.35">
      <c r="A36" s="13">
        <v>10</v>
      </c>
      <c r="B36" s="8" t="s">
        <v>162</v>
      </c>
      <c r="T36" s="26" t="s">
        <v>169</v>
      </c>
      <c r="AL36" s="26" t="s">
        <v>169</v>
      </c>
    </row>
    <row r="37" spans="1:38" x14ac:dyDescent="0.35">
      <c r="A37" s="13">
        <v>11</v>
      </c>
      <c r="B37" s="8" t="s">
        <v>162</v>
      </c>
      <c r="T37" s="26" t="s">
        <v>169</v>
      </c>
      <c r="AL37" s="26" t="s">
        <v>169</v>
      </c>
    </row>
    <row r="38" spans="1:38" x14ac:dyDescent="0.35">
      <c r="A38" s="13">
        <v>12</v>
      </c>
      <c r="B38" s="8" t="s">
        <v>162</v>
      </c>
      <c r="T38" s="26" t="s">
        <v>169</v>
      </c>
      <c r="AL38" s="26" t="s">
        <v>169</v>
      </c>
    </row>
    <row r="39" spans="1:38" x14ac:dyDescent="0.35">
      <c r="A39" s="13">
        <v>13</v>
      </c>
      <c r="B39" s="8" t="s">
        <v>162</v>
      </c>
      <c r="T39" s="26" t="s">
        <v>169</v>
      </c>
      <c r="AL39" s="26" t="s">
        <v>169</v>
      </c>
    </row>
    <row r="40" spans="1:38" x14ac:dyDescent="0.35">
      <c r="A40" s="13">
        <v>14</v>
      </c>
      <c r="B40" s="8" t="s">
        <v>162</v>
      </c>
      <c r="T40" s="26" t="s">
        <v>169</v>
      </c>
      <c r="AL40" s="26" t="s">
        <v>169</v>
      </c>
    </row>
    <row r="41" spans="1:38" x14ac:dyDescent="0.35">
      <c r="A41" s="13">
        <v>15</v>
      </c>
      <c r="B41" s="8" t="s">
        <v>162</v>
      </c>
      <c r="T41" s="26" t="s">
        <v>169</v>
      </c>
      <c r="AL41" s="26" t="s">
        <v>169</v>
      </c>
    </row>
    <row r="42" spans="1:38" x14ac:dyDescent="0.35">
      <c r="A42" s="13">
        <v>1</v>
      </c>
      <c r="B42" s="9" t="s">
        <v>164</v>
      </c>
      <c r="T42" s="26" t="s">
        <v>169</v>
      </c>
      <c r="AL42" s="26" t="s">
        <v>169</v>
      </c>
    </row>
    <row r="43" spans="1:38" x14ac:dyDescent="0.35">
      <c r="A43" s="13">
        <v>2</v>
      </c>
      <c r="B43" s="9" t="s">
        <v>164</v>
      </c>
      <c r="T43" s="26" t="s">
        <v>169</v>
      </c>
      <c r="AL43" s="26" t="s">
        <v>169</v>
      </c>
    </row>
    <row r="44" spans="1:38" x14ac:dyDescent="0.35">
      <c r="A44" s="13">
        <v>3</v>
      </c>
      <c r="B44" s="9" t="s">
        <v>164</v>
      </c>
      <c r="T44" s="26" t="s">
        <v>169</v>
      </c>
      <c r="AL44" s="26" t="s">
        <v>169</v>
      </c>
    </row>
    <row r="45" spans="1:38" x14ac:dyDescent="0.35">
      <c r="A45" s="13">
        <v>4</v>
      </c>
      <c r="B45" s="9" t="s">
        <v>164</v>
      </c>
      <c r="T45" s="26" t="s">
        <v>169</v>
      </c>
      <c r="AL45" s="26" t="s">
        <v>169</v>
      </c>
    </row>
    <row r="46" spans="1:38" x14ac:dyDescent="0.35">
      <c r="A46" s="13">
        <v>5</v>
      </c>
      <c r="B46" s="9" t="s">
        <v>164</v>
      </c>
      <c r="T46" s="26" t="s">
        <v>169</v>
      </c>
      <c r="AL46" s="26" t="s">
        <v>169</v>
      </c>
    </row>
    <row r="47" spans="1:38" x14ac:dyDescent="0.35">
      <c r="A47" s="13">
        <v>6</v>
      </c>
      <c r="B47" s="9" t="s">
        <v>164</v>
      </c>
      <c r="C47" s="25" t="s">
        <v>298</v>
      </c>
      <c r="D47" s="25" t="s">
        <v>299</v>
      </c>
      <c r="E47" s="25" t="s">
        <v>300</v>
      </c>
      <c r="F47" s="25" t="s">
        <v>301</v>
      </c>
      <c r="G47" s="25" t="s">
        <v>302</v>
      </c>
      <c r="H47" s="25" t="s">
        <v>303</v>
      </c>
      <c r="I47" s="25" t="s">
        <v>300</v>
      </c>
      <c r="J47" s="25" t="s">
        <v>304</v>
      </c>
      <c r="K47" s="25" t="s">
        <v>305</v>
      </c>
      <c r="L47" s="25" t="s">
        <v>306</v>
      </c>
      <c r="M47" s="25" t="s">
        <v>307</v>
      </c>
      <c r="N47" s="25" t="s">
        <v>308</v>
      </c>
      <c r="O47" s="25" t="s">
        <v>300</v>
      </c>
      <c r="P47" s="25" t="s">
        <v>309</v>
      </c>
      <c r="Q47" s="25" t="s">
        <v>310</v>
      </c>
      <c r="R47" s="25" t="s">
        <v>311</v>
      </c>
      <c r="S47" s="25" t="s">
        <v>312</v>
      </c>
      <c r="T47" s="26" t="s">
        <v>169</v>
      </c>
      <c r="U47" t="s">
        <v>298</v>
      </c>
      <c r="V47" t="s">
        <v>299</v>
      </c>
      <c r="W47" t="s">
        <v>300</v>
      </c>
      <c r="X47" t="s">
        <v>301</v>
      </c>
      <c r="Y47" t="s">
        <v>302</v>
      </c>
      <c r="Z47" t="s">
        <v>303</v>
      </c>
      <c r="AA47" t="s">
        <v>300</v>
      </c>
      <c r="AB47" t="s">
        <v>304</v>
      </c>
      <c r="AC47" t="s">
        <v>305</v>
      </c>
      <c r="AD47" t="s">
        <v>306</v>
      </c>
      <c r="AE47" t="s">
        <v>307</v>
      </c>
      <c r="AF47" t="s">
        <v>308</v>
      </c>
      <c r="AG47" t="s">
        <v>300</v>
      </c>
      <c r="AH47" t="s">
        <v>309</v>
      </c>
      <c r="AI47" t="s">
        <v>310</v>
      </c>
      <c r="AJ47" t="s">
        <v>311</v>
      </c>
      <c r="AK47" t="s">
        <v>312</v>
      </c>
      <c r="AL47" s="26" t="s">
        <v>169</v>
      </c>
    </row>
    <row r="48" spans="1:38" x14ac:dyDescent="0.35">
      <c r="A48" s="13">
        <v>7</v>
      </c>
      <c r="B48" s="9" t="s">
        <v>164</v>
      </c>
      <c r="C48" s="25" t="s">
        <v>313</v>
      </c>
      <c r="D48" s="25" t="s">
        <v>314</v>
      </c>
      <c r="E48" s="25" t="s">
        <v>300</v>
      </c>
      <c r="F48" s="25" t="s">
        <v>315</v>
      </c>
      <c r="G48" s="25" t="s">
        <v>300</v>
      </c>
      <c r="H48" s="25" t="s">
        <v>316</v>
      </c>
      <c r="I48" s="25" t="s">
        <v>300</v>
      </c>
      <c r="J48" s="25" t="s">
        <v>317</v>
      </c>
      <c r="K48" s="25" t="s">
        <v>300</v>
      </c>
      <c r="L48" s="25" t="s">
        <v>318</v>
      </c>
      <c r="M48" s="25" t="s">
        <v>319</v>
      </c>
      <c r="N48" s="25" t="s">
        <v>320</v>
      </c>
      <c r="O48" s="25" t="s">
        <v>300</v>
      </c>
      <c r="P48" s="25" t="s">
        <v>321</v>
      </c>
      <c r="Q48" s="25" t="s">
        <v>322</v>
      </c>
      <c r="R48" s="25" t="s">
        <v>323</v>
      </c>
      <c r="S48" s="25" t="s">
        <v>300</v>
      </c>
      <c r="T48" s="26" t="s">
        <v>169</v>
      </c>
      <c r="U48" t="s">
        <v>313</v>
      </c>
      <c r="V48" t="s">
        <v>314</v>
      </c>
      <c r="W48" t="s">
        <v>300</v>
      </c>
      <c r="X48" t="s">
        <v>315</v>
      </c>
      <c r="Y48" t="s">
        <v>300</v>
      </c>
      <c r="Z48" t="s">
        <v>316</v>
      </c>
      <c r="AA48" t="s">
        <v>300</v>
      </c>
      <c r="AB48" t="s">
        <v>317</v>
      </c>
      <c r="AC48" t="s">
        <v>300</v>
      </c>
      <c r="AD48" t="s">
        <v>318</v>
      </c>
      <c r="AE48" t="s">
        <v>319</v>
      </c>
      <c r="AF48" t="s">
        <v>320</v>
      </c>
      <c r="AG48" t="s">
        <v>300</v>
      </c>
      <c r="AH48" t="s">
        <v>321</v>
      </c>
      <c r="AI48" t="s">
        <v>322</v>
      </c>
      <c r="AJ48" t="s">
        <v>323</v>
      </c>
      <c r="AK48" t="s">
        <v>300</v>
      </c>
      <c r="AL48" s="26" t="s">
        <v>169</v>
      </c>
    </row>
    <row r="49" spans="1:38" x14ac:dyDescent="0.35">
      <c r="A49" s="13">
        <v>8</v>
      </c>
      <c r="B49" s="9" t="s">
        <v>164</v>
      </c>
      <c r="C49" s="25" t="s">
        <v>166</v>
      </c>
      <c r="D49" s="25" t="s">
        <v>166</v>
      </c>
      <c r="E49" s="25" t="s">
        <v>166</v>
      </c>
      <c r="F49" s="25" t="s">
        <v>166</v>
      </c>
      <c r="G49" s="25" t="s">
        <v>166</v>
      </c>
      <c r="H49" s="25" t="s">
        <v>166</v>
      </c>
      <c r="I49" s="25" t="s">
        <v>166</v>
      </c>
      <c r="J49" s="25" t="s">
        <v>166</v>
      </c>
      <c r="K49" s="25" t="s">
        <v>166</v>
      </c>
      <c r="L49" s="25" t="s">
        <v>166</v>
      </c>
      <c r="M49" s="25" t="s">
        <v>166</v>
      </c>
      <c r="N49" s="25" t="s">
        <v>166</v>
      </c>
      <c r="O49" s="25" t="s">
        <v>166</v>
      </c>
      <c r="P49" s="25" t="s">
        <v>300</v>
      </c>
      <c r="Q49" s="25" t="s">
        <v>166</v>
      </c>
      <c r="R49" s="25" t="s">
        <v>300</v>
      </c>
      <c r="S49" s="25" t="s">
        <v>166</v>
      </c>
      <c r="T49" s="26" t="s">
        <v>169</v>
      </c>
      <c r="U49" t="s">
        <v>166</v>
      </c>
      <c r="V49" t="s">
        <v>166</v>
      </c>
      <c r="W49" t="s">
        <v>166</v>
      </c>
      <c r="X49" t="s">
        <v>166</v>
      </c>
      <c r="Y49" t="s">
        <v>166</v>
      </c>
      <c r="Z49" t="s">
        <v>166</v>
      </c>
      <c r="AA49" t="s">
        <v>166</v>
      </c>
      <c r="AB49" t="s">
        <v>166</v>
      </c>
      <c r="AC49" t="s">
        <v>166</v>
      </c>
      <c r="AD49" t="s">
        <v>166</v>
      </c>
      <c r="AE49" t="s">
        <v>166</v>
      </c>
      <c r="AF49" t="s">
        <v>166</v>
      </c>
      <c r="AG49" t="s">
        <v>166</v>
      </c>
      <c r="AH49" t="s">
        <v>300</v>
      </c>
      <c r="AI49" t="s">
        <v>166</v>
      </c>
      <c r="AJ49" t="s">
        <v>300</v>
      </c>
      <c r="AK49" t="s">
        <v>166</v>
      </c>
      <c r="AL49" s="26" t="s">
        <v>169</v>
      </c>
    </row>
    <row r="50" spans="1:38" x14ac:dyDescent="0.35">
      <c r="A50" s="13">
        <v>9</v>
      </c>
      <c r="B50" s="9" t="s">
        <v>164</v>
      </c>
      <c r="C50" s="25" t="s">
        <v>300</v>
      </c>
      <c r="D50" s="25" t="s">
        <v>324</v>
      </c>
      <c r="E50" s="25" t="s">
        <v>300</v>
      </c>
      <c r="F50" s="25" t="s">
        <v>325</v>
      </c>
      <c r="G50" s="25" t="s">
        <v>326</v>
      </c>
      <c r="H50" s="25" t="s">
        <v>327</v>
      </c>
      <c r="I50" s="25" t="s">
        <v>300</v>
      </c>
      <c r="J50" s="25" t="s">
        <v>300</v>
      </c>
      <c r="K50" s="25" t="s">
        <v>300</v>
      </c>
      <c r="L50" s="25" t="s">
        <v>328</v>
      </c>
      <c r="M50" s="25" t="s">
        <v>329</v>
      </c>
      <c r="N50" s="25" t="s">
        <v>330</v>
      </c>
      <c r="O50" s="25" t="s">
        <v>300</v>
      </c>
      <c r="P50" s="25" t="s">
        <v>300</v>
      </c>
      <c r="Q50" s="25" t="s">
        <v>300</v>
      </c>
      <c r="R50" s="25" t="s">
        <v>331</v>
      </c>
      <c r="S50" s="25" t="s">
        <v>332</v>
      </c>
      <c r="T50" s="26" t="s">
        <v>169</v>
      </c>
      <c r="U50" t="s">
        <v>300</v>
      </c>
      <c r="V50" t="s">
        <v>324</v>
      </c>
      <c r="W50" t="s">
        <v>300</v>
      </c>
      <c r="X50" t="s">
        <v>325</v>
      </c>
      <c r="Y50" t="s">
        <v>326</v>
      </c>
      <c r="Z50" t="s">
        <v>327</v>
      </c>
      <c r="AA50" t="s">
        <v>300</v>
      </c>
      <c r="AB50" t="s">
        <v>300</v>
      </c>
      <c r="AC50" t="s">
        <v>300</v>
      </c>
      <c r="AD50" t="s">
        <v>328</v>
      </c>
      <c r="AE50" t="s">
        <v>329</v>
      </c>
      <c r="AF50" t="s">
        <v>330</v>
      </c>
      <c r="AG50" t="s">
        <v>300</v>
      </c>
      <c r="AH50" t="s">
        <v>300</v>
      </c>
      <c r="AI50" t="s">
        <v>300</v>
      </c>
      <c r="AJ50" t="s">
        <v>331</v>
      </c>
      <c r="AK50" t="s">
        <v>332</v>
      </c>
      <c r="AL50" s="26" t="s">
        <v>169</v>
      </c>
    </row>
    <row r="51" spans="1:38" x14ac:dyDescent="0.35">
      <c r="A51" s="13">
        <v>10</v>
      </c>
      <c r="B51" s="9" t="s">
        <v>164</v>
      </c>
      <c r="C51" s="25" t="s">
        <v>300</v>
      </c>
      <c r="D51" s="25" t="s">
        <v>333</v>
      </c>
      <c r="E51" s="25" t="s">
        <v>300</v>
      </c>
      <c r="F51" s="25" t="s">
        <v>334</v>
      </c>
      <c r="G51" s="25" t="s">
        <v>335</v>
      </c>
      <c r="H51" s="25" t="s">
        <v>300</v>
      </c>
      <c r="I51" s="25" t="s">
        <v>300</v>
      </c>
      <c r="J51" s="25" t="s">
        <v>300</v>
      </c>
      <c r="K51" s="25" t="s">
        <v>300</v>
      </c>
      <c r="L51" s="25" t="s">
        <v>300</v>
      </c>
      <c r="M51" s="25" t="s">
        <v>300</v>
      </c>
      <c r="N51" s="25" t="s">
        <v>300</v>
      </c>
      <c r="O51" s="25" t="s">
        <v>300</v>
      </c>
      <c r="P51" s="25" t="s">
        <v>300</v>
      </c>
      <c r="Q51" s="25" t="s">
        <v>336</v>
      </c>
      <c r="R51" s="25" t="s">
        <v>337</v>
      </c>
      <c r="S51" s="25" t="s">
        <v>338</v>
      </c>
      <c r="T51" s="26" t="s">
        <v>169</v>
      </c>
      <c r="U51" t="s">
        <v>300</v>
      </c>
      <c r="V51" t="s">
        <v>333</v>
      </c>
      <c r="W51" t="s">
        <v>300</v>
      </c>
      <c r="X51" t="s">
        <v>334</v>
      </c>
      <c r="Y51" t="s">
        <v>335</v>
      </c>
      <c r="Z51" t="s">
        <v>300</v>
      </c>
      <c r="AA51" t="s">
        <v>300</v>
      </c>
      <c r="AB51" t="s">
        <v>300</v>
      </c>
      <c r="AC51" t="s">
        <v>300</v>
      </c>
      <c r="AD51" t="s">
        <v>300</v>
      </c>
      <c r="AE51" t="s">
        <v>300</v>
      </c>
      <c r="AF51" t="s">
        <v>300</v>
      </c>
      <c r="AG51" t="s">
        <v>300</v>
      </c>
      <c r="AH51" t="s">
        <v>300</v>
      </c>
      <c r="AI51" t="s">
        <v>336</v>
      </c>
      <c r="AJ51" t="s">
        <v>337</v>
      </c>
      <c r="AK51" t="s">
        <v>338</v>
      </c>
      <c r="AL51" s="26" t="s">
        <v>169</v>
      </c>
    </row>
    <row r="52" spans="1:38" x14ac:dyDescent="0.35">
      <c r="A52" s="3">
        <v>1</v>
      </c>
      <c r="B52" s="3" t="s">
        <v>176</v>
      </c>
      <c r="C52" t="s">
        <v>339</v>
      </c>
      <c r="D52" t="s">
        <v>341</v>
      </c>
      <c r="E52" t="s">
        <v>342</v>
      </c>
      <c r="F52" t="s">
        <v>343</v>
      </c>
      <c r="G52" t="s">
        <v>344</v>
      </c>
      <c r="H52" t="s">
        <v>346</v>
      </c>
      <c r="I52" t="s">
        <v>348</v>
      </c>
      <c r="J52" t="s">
        <v>349</v>
      </c>
      <c r="K52" t="s">
        <v>350</v>
      </c>
      <c r="L52" t="s">
        <v>351</v>
      </c>
      <c r="M52" t="s">
        <v>353</v>
      </c>
      <c r="N52" t="s">
        <v>355</v>
      </c>
      <c r="O52" t="s">
        <v>360</v>
      </c>
      <c r="P52" t="s">
        <v>369</v>
      </c>
      <c r="Q52" t="s">
        <v>381</v>
      </c>
      <c r="R52" t="s">
        <v>383</v>
      </c>
      <c r="S52" t="s">
        <v>384</v>
      </c>
      <c r="T52" s="26" t="s">
        <v>169</v>
      </c>
      <c r="U52" t="s">
        <v>339</v>
      </c>
      <c r="V52" t="s">
        <v>396</v>
      </c>
      <c r="W52" t="s">
        <v>397</v>
      </c>
      <c r="X52" t="s">
        <v>343</v>
      </c>
      <c r="Y52" t="s">
        <v>344</v>
      </c>
      <c r="Z52" t="s">
        <v>398</v>
      </c>
      <c r="AA52" t="s">
        <v>348</v>
      </c>
      <c r="AB52" t="s">
        <v>349</v>
      </c>
      <c r="AC52" t="s">
        <v>350</v>
      </c>
      <c r="AD52" t="s">
        <v>351</v>
      </c>
      <c r="AE52" t="s">
        <v>353</v>
      </c>
      <c r="AF52" t="s">
        <v>355</v>
      </c>
      <c r="AG52" t="s">
        <v>407</v>
      </c>
      <c r="AH52" t="s">
        <v>369</v>
      </c>
      <c r="AI52" t="s">
        <v>381</v>
      </c>
      <c r="AJ52" t="s">
        <v>383</v>
      </c>
      <c r="AK52" t="s">
        <v>384</v>
      </c>
      <c r="AL52" s="26" t="s">
        <v>169</v>
      </c>
    </row>
    <row r="53" spans="1:38" x14ac:dyDescent="0.35">
      <c r="A53" s="3">
        <v>2</v>
      </c>
      <c r="B53" s="3" t="s">
        <v>176</v>
      </c>
      <c r="C53" s="25" t="s">
        <v>169</v>
      </c>
      <c r="D53" s="25" t="s">
        <v>169</v>
      </c>
      <c r="E53" t="s">
        <v>169</v>
      </c>
      <c r="F53" s="25" t="s">
        <v>169</v>
      </c>
      <c r="G53" s="25" t="s">
        <v>169</v>
      </c>
      <c r="H53" s="25" t="s">
        <v>169</v>
      </c>
      <c r="I53" s="25" t="s">
        <v>169</v>
      </c>
      <c r="J53" s="25" t="s">
        <v>169</v>
      </c>
      <c r="K53" s="25" t="s">
        <v>169</v>
      </c>
      <c r="L53" s="25" t="s">
        <v>169</v>
      </c>
      <c r="M53" s="25" t="s">
        <v>169</v>
      </c>
      <c r="N53" s="25" t="s">
        <v>169</v>
      </c>
      <c r="O53" s="25" t="s">
        <v>169</v>
      </c>
      <c r="P53" t="s">
        <v>370</v>
      </c>
      <c r="Q53" s="25" t="s">
        <v>169</v>
      </c>
      <c r="R53" s="25" t="s">
        <v>169</v>
      </c>
      <c r="S53" s="25" t="s">
        <v>169</v>
      </c>
      <c r="T53" s="26" t="s">
        <v>169</v>
      </c>
      <c r="U53" s="25" t="s">
        <v>169</v>
      </c>
      <c r="V53" s="25" t="s">
        <v>169</v>
      </c>
      <c r="W53" s="25" t="s">
        <v>169</v>
      </c>
      <c r="X53" s="25" t="s">
        <v>169</v>
      </c>
      <c r="Y53" s="25" t="s">
        <v>169</v>
      </c>
      <c r="Z53" s="25" t="s">
        <v>169</v>
      </c>
      <c r="AA53" s="25" t="s">
        <v>169</v>
      </c>
      <c r="AB53" s="25" t="s">
        <v>169</v>
      </c>
      <c r="AC53" s="25" t="s">
        <v>169</v>
      </c>
      <c r="AD53" s="25" t="s">
        <v>169</v>
      </c>
      <c r="AE53" s="25" t="s">
        <v>169</v>
      </c>
      <c r="AF53" s="25" t="s">
        <v>169</v>
      </c>
      <c r="AG53" s="25" t="s">
        <v>169</v>
      </c>
      <c r="AH53" t="s">
        <v>415</v>
      </c>
      <c r="AI53" s="25" t="s">
        <v>169</v>
      </c>
      <c r="AJ53" s="25" t="s">
        <v>169</v>
      </c>
      <c r="AK53" s="25" t="s">
        <v>169</v>
      </c>
      <c r="AL53" s="26" t="s">
        <v>169</v>
      </c>
    </row>
    <row r="54" spans="1:38" x14ac:dyDescent="0.35">
      <c r="A54" s="3">
        <v>3</v>
      </c>
      <c r="B54" s="3" t="s">
        <v>176</v>
      </c>
      <c r="C54" s="25" t="s">
        <v>169</v>
      </c>
      <c r="D54" s="25" t="s">
        <v>169</v>
      </c>
      <c r="E54" s="25" t="s">
        <v>169</v>
      </c>
      <c r="F54" s="25" t="s">
        <v>169</v>
      </c>
      <c r="G54" s="25" t="s">
        <v>169</v>
      </c>
      <c r="H54" s="25" t="s">
        <v>169</v>
      </c>
      <c r="I54" s="25" t="s">
        <v>169</v>
      </c>
      <c r="J54" s="25" t="s">
        <v>169</v>
      </c>
      <c r="K54" s="25" t="s">
        <v>169</v>
      </c>
      <c r="L54" s="25" t="s">
        <v>169</v>
      </c>
      <c r="M54" s="25" t="s">
        <v>169</v>
      </c>
      <c r="N54" s="25" t="s">
        <v>169</v>
      </c>
      <c r="O54" t="s">
        <v>361</v>
      </c>
      <c r="P54" t="s">
        <v>371</v>
      </c>
      <c r="Q54" s="25" t="s">
        <v>169</v>
      </c>
      <c r="R54" s="25" t="s">
        <v>169</v>
      </c>
      <c r="S54" s="25" t="s">
        <v>169</v>
      </c>
      <c r="T54" s="26" t="s">
        <v>169</v>
      </c>
      <c r="U54" t="s">
        <v>385</v>
      </c>
      <c r="V54" t="s">
        <v>385</v>
      </c>
      <c r="W54" t="s">
        <v>385</v>
      </c>
      <c r="X54" t="s">
        <v>385</v>
      </c>
      <c r="Y54" t="s">
        <v>385</v>
      </c>
      <c r="Z54" t="s">
        <v>385</v>
      </c>
      <c r="AA54" t="s">
        <v>385</v>
      </c>
      <c r="AB54" t="s">
        <v>385</v>
      </c>
      <c r="AC54" t="s">
        <v>385</v>
      </c>
      <c r="AD54" t="s">
        <v>385</v>
      </c>
      <c r="AE54" t="s">
        <v>385</v>
      </c>
      <c r="AF54" t="s">
        <v>169</v>
      </c>
      <c r="AG54" t="s">
        <v>408</v>
      </c>
      <c r="AH54" t="s">
        <v>416</v>
      </c>
      <c r="AI54" t="s">
        <v>385</v>
      </c>
      <c r="AJ54" t="s">
        <v>385</v>
      </c>
      <c r="AK54" t="s">
        <v>385</v>
      </c>
      <c r="AL54" s="26" t="s">
        <v>169</v>
      </c>
    </row>
    <row r="55" spans="1:38" x14ac:dyDescent="0.35">
      <c r="A55" s="3">
        <v>4</v>
      </c>
      <c r="B55" s="3" t="s">
        <v>176</v>
      </c>
      <c r="C55" s="25" t="s">
        <v>169</v>
      </c>
      <c r="D55" s="25" t="s">
        <v>169</v>
      </c>
      <c r="E55" s="25" t="s">
        <v>169</v>
      </c>
      <c r="F55" s="25" t="s">
        <v>169</v>
      </c>
      <c r="G55" s="25" t="s">
        <v>169</v>
      </c>
      <c r="H55" s="25" t="s">
        <v>169</v>
      </c>
      <c r="I55" s="25" t="s">
        <v>169</v>
      </c>
      <c r="J55" s="25" t="s">
        <v>169</v>
      </c>
      <c r="K55" s="25" t="s">
        <v>169</v>
      </c>
      <c r="L55" s="25" t="s">
        <v>169</v>
      </c>
      <c r="M55" s="25" t="s">
        <v>169</v>
      </c>
      <c r="N55" s="25" t="s">
        <v>169</v>
      </c>
      <c r="O55" s="25" t="s">
        <v>169</v>
      </c>
      <c r="P55" s="25" t="s">
        <v>169</v>
      </c>
      <c r="Q55" s="25" t="s">
        <v>169</v>
      </c>
      <c r="R55" s="25" t="s">
        <v>169</v>
      </c>
      <c r="S55" s="25" t="s">
        <v>169</v>
      </c>
      <c r="T55" s="26" t="s">
        <v>169</v>
      </c>
      <c r="U55" s="25" t="s">
        <v>169</v>
      </c>
      <c r="V55" s="25" t="s">
        <v>169</v>
      </c>
      <c r="W55" s="25" t="s">
        <v>169</v>
      </c>
      <c r="X55" s="25" t="s">
        <v>169</v>
      </c>
      <c r="Y55" s="25" t="s">
        <v>169</v>
      </c>
      <c r="Z55" s="25" t="s">
        <v>169</v>
      </c>
      <c r="AA55" s="25" t="s">
        <v>169</v>
      </c>
      <c r="AB55" s="25" t="s">
        <v>169</v>
      </c>
      <c r="AC55" s="25" t="s">
        <v>169</v>
      </c>
      <c r="AD55" s="25" t="s">
        <v>169</v>
      </c>
      <c r="AE55" s="25" t="s">
        <v>169</v>
      </c>
      <c r="AF55" s="25" t="s">
        <v>169</v>
      </c>
      <c r="AG55" s="25" t="s">
        <v>169</v>
      </c>
      <c r="AH55" s="25" t="s">
        <v>169</v>
      </c>
      <c r="AI55" s="25" t="s">
        <v>169</v>
      </c>
      <c r="AJ55" s="25" t="s">
        <v>169</v>
      </c>
      <c r="AK55" s="25" t="s">
        <v>169</v>
      </c>
      <c r="AL55" s="26" t="s">
        <v>169</v>
      </c>
    </row>
    <row r="56" spans="1:38" x14ac:dyDescent="0.35">
      <c r="A56" s="3">
        <v>5</v>
      </c>
      <c r="B56" s="3" t="s">
        <v>176</v>
      </c>
      <c r="C56" s="25" t="s">
        <v>169</v>
      </c>
      <c r="D56" s="25" t="s">
        <v>169</v>
      </c>
      <c r="E56" s="25" t="s">
        <v>169</v>
      </c>
      <c r="F56" s="25" t="s">
        <v>169</v>
      </c>
      <c r="G56" s="25" t="s">
        <v>169</v>
      </c>
      <c r="H56" s="25" t="s">
        <v>169</v>
      </c>
      <c r="I56" s="25" t="s">
        <v>169</v>
      </c>
      <c r="J56" s="25" t="s">
        <v>169</v>
      </c>
      <c r="K56" s="25" t="s">
        <v>169</v>
      </c>
      <c r="L56" s="25" t="s">
        <v>169</v>
      </c>
      <c r="M56" s="25" t="s">
        <v>169</v>
      </c>
      <c r="N56" t="s">
        <v>356</v>
      </c>
      <c r="O56" t="s">
        <v>362</v>
      </c>
      <c r="P56" t="s">
        <v>372</v>
      </c>
      <c r="Q56" s="25" t="s">
        <v>169</v>
      </c>
      <c r="R56" s="25" t="s">
        <v>169</v>
      </c>
      <c r="S56" s="25" t="s">
        <v>169</v>
      </c>
      <c r="T56" s="26" t="s">
        <v>169</v>
      </c>
      <c r="U56" s="25" t="s">
        <v>169</v>
      </c>
      <c r="V56" s="25" t="s">
        <v>169</v>
      </c>
      <c r="W56" s="25" t="s">
        <v>169</v>
      </c>
      <c r="X56" s="25" t="s">
        <v>169</v>
      </c>
      <c r="Y56" s="25" t="s">
        <v>169</v>
      </c>
      <c r="Z56" s="25" t="s">
        <v>169</v>
      </c>
      <c r="AA56" s="25" t="s">
        <v>169</v>
      </c>
      <c r="AB56" s="25" t="s">
        <v>169</v>
      </c>
      <c r="AC56" s="25" t="s">
        <v>169</v>
      </c>
      <c r="AD56" s="25" t="s">
        <v>169</v>
      </c>
      <c r="AE56" s="25" t="s">
        <v>169</v>
      </c>
      <c r="AF56" t="s">
        <v>401</v>
      </c>
      <c r="AG56" t="s">
        <v>362</v>
      </c>
      <c r="AH56" t="s">
        <v>417</v>
      </c>
      <c r="AI56" t="s">
        <v>169</v>
      </c>
      <c r="AJ56" t="s">
        <v>169</v>
      </c>
      <c r="AK56" t="s">
        <v>169</v>
      </c>
      <c r="AL56" s="26" t="s">
        <v>169</v>
      </c>
    </row>
    <row r="57" spans="1:38" x14ac:dyDescent="0.35">
      <c r="A57" s="3">
        <v>6</v>
      </c>
      <c r="B57" s="3" t="s">
        <v>176</v>
      </c>
      <c r="C57" s="25" t="s">
        <v>169</v>
      </c>
      <c r="D57" s="25" t="s">
        <v>169</v>
      </c>
      <c r="E57" s="25" t="s">
        <v>169</v>
      </c>
      <c r="F57" s="25" t="s">
        <v>169</v>
      </c>
      <c r="G57" t="s">
        <v>345</v>
      </c>
      <c r="H57" t="s">
        <v>347</v>
      </c>
      <c r="I57" s="25" t="s">
        <v>169</v>
      </c>
      <c r="J57" s="25" t="s">
        <v>169</v>
      </c>
      <c r="K57" s="25" t="s">
        <v>169</v>
      </c>
      <c r="L57" t="s">
        <v>352</v>
      </c>
      <c r="M57" t="s">
        <v>354</v>
      </c>
      <c r="N57" t="s">
        <v>357</v>
      </c>
      <c r="O57" t="s">
        <v>362</v>
      </c>
      <c r="P57" t="s">
        <v>373</v>
      </c>
      <c r="Q57" t="s">
        <v>382</v>
      </c>
      <c r="R57" s="25" t="s">
        <v>169</v>
      </c>
      <c r="S57" s="25" t="s">
        <v>169</v>
      </c>
      <c r="T57" s="26" t="s">
        <v>169</v>
      </c>
      <c r="U57" s="25" t="s">
        <v>169</v>
      </c>
      <c r="V57" s="25" t="s">
        <v>169</v>
      </c>
      <c r="W57" s="25" t="s">
        <v>169</v>
      </c>
      <c r="X57" s="25" t="s">
        <v>169</v>
      </c>
      <c r="Y57" t="s">
        <v>345</v>
      </c>
      <c r="Z57" t="s">
        <v>399</v>
      </c>
      <c r="AA57" t="s">
        <v>400</v>
      </c>
      <c r="AB57" s="25" t="s">
        <v>169</v>
      </c>
      <c r="AC57" s="25" t="s">
        <v>169</v>
      </c>
      <c r="AD57" t="s">
        <v>352</v>
      </c>
      <c r="AE57" t="s">
        <v>354</v>
      </c>
      <c r="AF57" t="s">
        <v>357</v>
      </c>
      <c r="AG57" t="s">
        <v>362</v>
      </c>
      <c r="AH57" t="s">
        <v>418</v>
      </c>
      <c r="AI57" t="s">
        <v>382</v>
      </c>
      <c r="AJ57" s="25" t="s">
        <v>169</v>
      </c>
      <c r="AK57" t="s">
        <v>428</v>
      </c>
      <c r="AL57" s="26" t="s">
        <v>169</v>
      </c>
    </row>
    <row r="58" spans="1:38" x14ac:dyDescent="0.35">
      <c r="A58" s="3">
        <v>7</v>
      </c>
      <c r="B58" s="3" t="s">
        <v>176</v>
      </c>
      <c r="C58" s="25" t="s">
        <v>169</v>
      </c>
      <c r="D58" s="25" t="s">
        <v>169</v>
      </c>
      <c r="E58" s="25" t="s">
        <v>169</v>
      </c>
      <c r="F58" s="25" t="s">
        <v>169</v>
      </c>
      <c r="G58" s="25" t="s">
        <v>169</v>
      </c>
      <c r="H58" s="25" t="s">
        <v>169</v>
      </c>
      <c r="I58" s="25" t="s">
        <v>169</v>
      </c>
      <c r="J58" s="25" t="s">
        <v>169</v>
      </c>
      <c r="K58" s="25" t="s">
        <v>169</v>
      </c>
      <c r="L58" s="25" t="s">
        <v>169</v>
      </c>
      <c r="M58" s="25" t="s">
        <v>169</v>
      </c>
      <c r="N58" s="25" t="s">
        <v>169</v>
      </c>
      <c r="O58" t="s">
        <v>362</v>
      </c>
      <c r="P58" t="s">
        <v>374</v>
      </c>
      <c r="Q58" s="25" t="s">
        <v>169</v>
      </c>
      <c r="R58" s="25" t="s">
        <v>169</v>
      </c>
      <c r="S58" s="25" t="s">
        <v>169</v>
      </c>
      <c r="T58" s="26" t="s">
        <v>169</v>
      </c>
      <c r="U58" t="s">
        <v>386</v>
      </c>
      <c r="V58" t="s">
        <v>386</v>
      </c>
      <c r="W58" t="s">
        <v>386</v>
      </c>
      <c r="X58" t="s">
        <v>386</v>
      </c>
      <c r="Y58" t="s">
        <v>386</v>
      </c>
      <c r="Z58" t="s">
        <v>386</v>
      </c>
      <c r="AA58" t="s">
        <v>386</v>
      </c>
      <c r="AB58" t="s">
        <v>386</v>
      </c>
      <c r="AC58" t="s">
        <v>386</v>
      </c>
      <c r="AD58" t="s">
        <v>386</v>
      </c>
      <c r="AE58" t="s">
        <v>386</v>
      </c>
      <c r="AF58" t="s">
        <v>402</v>
      </c>
      <c r="AG58" t="s">
        <v>362</v>
      </c>
      <c r="AH58" t="s">
        <v>419</v>
      </c>
      <c r="AI58" t="s">
        <v>386</v>
      </c>
      <c r="AJ58" t="s">
        <v>386</v>
      </c>
      <c r="AK58" t="s">
        <v>386</v>
      </c>
      <c r="AL58" s="26" t="s">
        <v>169</v>
      </c>
    </row>
    <row r="59" spans="1:38" x14ac:dyDescent="0.35">
      <c r="A59" s="3">
        <v>8</v>
      </c>
      <c r="B59" s="3" t="s">
        <v>176</v>
      </c>
      <c r="C59" s="25" t="s">
        <v>169</v>
      </c>
      <c r="D59" s="25" t="s">
        <v>169</v>
      </c>
      <c r="E59" s="25" t="s">
        <v>169</v>
      </c>
      <c r="F59" s="25" t="s">
        <v>169</v>
      </c>
      <c r="G59" s="25" t="s">
        <v>169</v>
      </c>
      <c r="H59" s="25" t="s">
        <v>169</v>
      </c>
      <c r="I59" s="25" t="s">
        <v>169</v>
      </c>
      <c r="J59" s="25" t="s">
        <v>169</v>
      </c>
      <c r="K59" s="25" t="s">
        <v>169</v>
      </c>
      <c r="L59" s="25" t="s">
        <v>169</v>
      </c>
      <c r="M59" s="25" t="s">
        <v>169</v>
      </c>
      <c r="N59" s="25" t="s">
        <v>169</v>
      </c>
      <c r="O59" s="25" t="s">
        <v>169</v>
      </c>
      <c r="P59" t="s">
        <v>375</v>
      </c>
      <c r="Q59" s="25" t="s">
        <v>169</v>
      </c>
      <c r="R59" s="25" t="s">
        <v>169</v>
      </c>
      <c r="S59" s="25" t="s">
        <v>169</v>
      </c>
      <c r="T59" s="26" t="s">
        <v>169</v>
      </c>
      <c r="U59" s="25" t="s">
        <v>169</v>
      </c>
      <c r="V59" s="25" t="s">
        <v>169</v>
      </c>
      <c r="W59" s="25" t="s">
        <v>169</v>
      </c>
      <c r="X59" s="25" t="s">
        <v>169</v>
      </c>
      <c r="Y59" s="25" t="s">
        <v>169</v>
      </c>
      <c r="Z59" s="25" t="s">
        <v>169</v>
      </c>
      <c r="AA59" s="25" t="s">
        <v>169</v>
      </c>
      <c r="AB59" s="25" t="s">
        <v>169</v>
      </c>
      <c r="AC59" s="25" t="s">
        <v>169</v>
      </c>
      <c r="AD59" s="25" t="s">
        <v>169</v>
      </c>
      <c r="AE59" s="25" t="s">
        <v>169</v>
      </c>
      <c r="AF59" s="25" t="s">
        <v>169</v>
      </c>
      <c r="AG59" s="25" t="s">
        <v>169</v>
      </c>
      <c r="AH59" t="s">
        <v>420</v>
      </c>
      <c r="AI59" s="25" t="s">
        <v>169</v>
      </c>
      <c r="AJ59" s="25" t="s">
        <v>169</v>
      </c>
      <c r="AK59" s="25" t="s">
        <v>169</v>
      </c>
      <c r="AL59" s="26" t="s">
        <v>169</v>
      </c>
    </row>
    <row r="60" spans="1:38" x14ac:dyDescent="0.35">
      <c r="A60" s="3">
        <v>9</v>
      </c>
      <c r="B60" s="3" t="s">
        <v>176</v>
      </c>
      <c r="C60" s="25" t="s">
        <v>169</v>
      </c>
      <c r="D60" s="25" t="s">
        <v>169</v>
      </c>
      <c r="E60" s="25" t="s">
        <v>169</v>
      </c>
      <c r="F60" s="25" t="s">
        <v>169</v>
      </c>
      <c r="G60" s="25" t="s">
        <v>169</v>
      </c>
      <c r="H60" s="25" t="s">
        <v>169</v>
      </c>
      <c r="I60" s="25" t="s">
        <v>169</v>
      </c>
      <c r="J60" s="25" t="s">
        <v>169</v>
      </c>
      <c r="K60" s="25" t="s">
        <v>169</v>
      </c>
      <c r="L60" s="25" t="s">
        <v>169</v>
      </c>
      <c r="M60" s="25" t="s">
        <v>169</v>
      </c>
      <c r="N60" t="s">
        <v>358</v>
      </c>
      <c r="O60" s="25" t="s">
        <v>169</v>
      </c>
      <c r="P60" t="s">
        <v>370</v>
      </c>
      <c r="Q60" s="25" t="s">
        <v>169</v>
      </c>
      <c r="R60" s="25" t="s">
        <v>169</v>
      </c>
      <c r="S60" s="25" t="s">
        <v>169</v>
      </c>
      <c r="T60" s="26" t="s">
        <v>169</v>
      </c>
      <c r="U60" s="25" t="s">
        <v>169</v>
      </c>
      <c r="V60" s="25" t="s">
        <v>169</v>
      </c>
      <c r="W60" s="25" t="s">
        <v>169</v>
      </c>
      <c r="X60" s="25" t="s">
        <v>169</v>
      </c>
      <c r="Y60" s="25" t="s">
        <v>169</v>
      </c>
      <c r="Z60" s="25" t="s">
        <v>169</v>
      </c>
      <c r="AA60" s="25" t="s">
        <v>169</v>
      </c>
      <c r="AB60" s="25" t="s">
        <v>169</v>
      </c>
      <c r="AC60" s="25" t="s">
        <v>169</v>
      </c>
      <c r="AD60" s="25" t="s">
        <v>169</v>
      </c>
      <c r="AE60" s="25" t="s">
        <v>169</v>
      </c>
      <c r="AF60" t="s">
        <v>403</v>
      </c>
      <c r="AG60" t="s">
        <v>409</v>
      </c>
      <c r="AH60" t="s">
        <v>421</v>
      </c>
      <c r="AI60" t="s">
        <v>169</v>
      </c>
      <c r="AJ60" t="s">
        <v>169</v>
      </c>
      <c r="AK60" t="s">
        <v>169</v>
      </c>
      <c r="AL60" s="26" t="s">
        <v>169</v>
      </c>
    </row>
    <row r="61" spans="1:38" x14ac:dyDescent="0.35">
      <c r="A61" s="3">
        <v>10</v>
      </c>
      <c r="B61" s="3" t="s">
        <v>176</v>
      </c>
      <c r="C61" s="25" t="s">
        <v>169</v>
      </c>
      <c r="D61" s="25" t="s">
        <v>169</v>
      </c>
      <c r="E61" s="25" t="s">
        <v>169</v>
      </c>
      <c r="F61" s="25" t="s">
        <v>169</v>
      </c>
      <c r="G61" s="25" t="s">
        <v>169</v>
      </c>
      <c r="H61" s="25" t="s">
        <v>169</v>
      </c>
      <c r="I61" s="25" t="s">
        <v>169</v>
      </c>
      <c r="J61" s="25" t="s">
        <v>169</v>
      </c>
      <c r="K61" s="25" t="s">
        <v>169</v>
      </c>
      <c r="L61" s="25" t="s">
        <v>169</v>
      </c>
      <c r="M61" s="25" t="s">
        <v>169</v>
      </c>
      <c r="N61" s="25" t="s">
        <v>169</v>
      </c>
      <c r="O61" t="s">
        <v>363</v>
      </c>
      <c r="P61" t="s">
        <v>370</v>
      </c>
      <c r="Q61" s="25" t="s">
        <v>169</v>
      </c>
      <c r="R61" s="25" t="s">
        <v>169</v>
      </c>
      <c r="S61" s="25" t="s">
        <v>169</v>
      </c>
      <c r="T61" s="26" t="s">
        <v>169</v>
      </c>
      <c r="U61" s="25" t="s">
        <v>169</v>
      </c>
      <c r="V61" s="25" t="s">
        <v>169</v>
      </c>
      <c r="W61" s="25" t="s">
        <v>169</v>
      </c>
      <c r="X61" s="25" t="s">
        <v>169</v>
      </c>
      <c r="Y61" s="25" t="s">
        <v>169</v>
      </c>
      <c r="Z61" s="25" t="s">
        <v>169</v>
      </c>
      <c r="AA61" s="25" t="s">
        <v>169</v>
      </c>
      <c r="AB61" s="25" t="s">
        <v>169</v>
      </c>
      <c r="AC61" s="25" t="s">
        <v>169</v>
      </c>
      <c r="AD61" s="25" t="s">
        <v>169</v>
      </c>
      <c r="AE61" s="25" t="s">
        <v>169</v>
      </c>
      <c r="AF61" s="25" t="s">
        <v>169</v>
      </c>
      <c r="AG61" t="s">
        <v>410</v>
      </c>
      <c r="AH61" t="s">
        <v>370</v>
      </c>
      <c r="AI61" s="25" t="s">
        <v>169</v>
      </c>
      <c r="AJ61" s="25" t="s">
        <v>169</v>
      </c>
      <c r="AK61" s="25" t="s">
        <v>169</v>
      </c>
      <c r="AL61" s="26" t="s">
        <v>169</v>
      </c>
    </row>
    <row r="62" spans="1:38" x14ac:dyDescent="0.35">
      <c r="A62" s="3">
        <v>11</v>
      </c>
      <c r="B62" s="3" t="s">
        <v>176</v>
      </c>
      <c r="C62" s="25" t="s">
        <v>169</v>
      </c>
      <c r="D62" s="25" t="s">
        <v>169</v>
      </c>
      <c r="E62" s="25" t="s">
        <v>169</v>
      </c>
      <c r="F62" s="25" t="s">
        <v>169</v>
      </c>
      <c r="G62" s="25" t="s">
        <v>169</v>
      </c>
      <c r="H62" s="25" t="s">
        <v>169</v>
      </c>
      <c r="I62" s="25" t="s">
        <v>169</v>
      </c>
      <c r="J62" s="25" t="s">
        <v>169</v>
      </c>
      <c r="K62" s="25" t="s">
        <v>169</v>
      </c>
      <c r="L62" s="25" t="s">
        <v>169</v>
      </c>
      <c r="M62" s="25" t="s">
        <v>169</v>
      </c>
      <c r="N62" s="25" t="s">
        <v>169</v>
      </c>
      <c r="O62" s="25" t="s">
        <v>169</v>
      </c>
      <c r="P62" s="25" t="s">
        <v>169</v>
      </c>
      <c r="Q62" s="25" t="s">
        <v>169</v>
      </c>
      <c r="R62" s="25" t="s">
        <v>169</v>
      </c>
      <c r="S62" s="25" t="s">
        <v>169</v>
      </c>
      <c r="T62" s="26" t="s">
        <v>169</v>
      </c>
      <c r="U62" s="25" t="s">
        <v>169</v>
      </c>
      <c r="V62" s="25" t="s">
        <v>169</v>
      </c>
      <c r="W62" s="25" t="s">
        <v>169</v>
      </c>
      <c r="X62" s="25" t="s">
        <v>169</v>
      </c>
      <c r="Y62" s="25" t="s">
        <v>169</v>
      </c>
      <c r="Z62" s="25" t="s">
        <v>169</v>
      </c>
      <c r="AA62" s="25" t="s">
        <v>169</v>
      </c>
      <c r="AB62" s="25" t="s">
        <v>169</v>
      </c>
      <c r="AC62" s="25" t="s">
        <v>169</v>
      </c>
      <c r="AD62" s="25" t="s">
        <v>169</v>
      </c>
      <c r="AE62" s="25" t="s">
        <v>169</v>
      </c>
      <c r="AF62" s="25" t="s">
        <v>169</v>
      </c>
      <c r="AG62" s="25" t="s">
        <v>169</v>
      </c>
      <c r="AH62" s="25" t="s">
        <v>169</v>
      </c>
      <c r="AI62" s="25" t="s">
        <v>169</v>
      </c>
      <c r="AJ62" s="25" t="s">
        <v>169</v>
      </c>
      <c r="AK62" s="25" t="s">
        <v>169</v>
      </c>
      <c r="AL62" s="26" t="s">
        <v>169</v>
      </c>
    </row>
    <row r="63" spans="1:38" x14ac:dyDescent="0.35">
      <c r="A63" s="3">
        <v>12</v>
      </c>
      <c r="B63" s="3" t="s">
        <v>176</v>
      </c>
      <c r="C63" s="25" t="s">
        <v>169</v>
      </c>
      <c r="D63" s="25" t="s">
        <v>169</v>
      </c>
      <c r="E63" s="25" t="s">
        <v>169</v>
      </c>
      <c r="F63" s="25" t="s">
        <v>169</v>
      </c>
      <c r="G63" s="25" t="s">
        <v>169</v>
      </c>
      <c r="H63" s="25" t="s">
        <v>169</v>
      </c>
      <c r="I63" s="25" t="s">
        <v>169</v>
      </c>
      <c r="J63" s="25" t="s">
        <v>169</v>
      </c>
      <c r="K63" s="25" t="s">
        <v>169</v>
      </c>
      <c r="L63" s="25" t="s">
        <v>169</v>
      </c>
      <c r="M63" s="25" t="s">
        <v>169</v>
      </c>
      <c r="N63" s="25" t="s">
        <v>169</v>
      </c>
      <c r="O63" t="s">
        <v>364</v>
      </c>
      <c r="P63" t="s">
        <v>376</v>
      </c>
      <c r="Q63" s="25" t="s">
        <v>169</v>
      </c>
      <c r="R63" s="25" t="s">
        <v>169</v>
      </c>
      <c r="S63" s="25" t="s">
        <v>169</v>
      </c>
      <c r="T63" s="26" t="s">
        <v>169</v>
      </c>
      <c r="U63" s="25" t="s">
        <v>169</v>
      </c>
      <c r="V63" s="25" t="s">
        <v>169</v>
      </c>
      <c r="W63" s="25" t="s">
        <v>169</v>
      </c>
      <c r="X63" s="25" t="s">
        <v>169</v>
      </c>
      <c r="Y63" s="25" t="s">
        <v>169</v>
      </c>
      <c r="Z63" s="25" t="s">
        <v>169</v>
      </c>
      <c r="AA63" s="25" t="s">
        <v>169</v>
      </c>
      <c r="AB63" s="25" t="s">
        <v>169</v>
      </c>
      <c r="AC63" s="25" t="s">
        <v>169</v>
      </c>
      <c r="AD63" s="25" t="s">
        <v>169</v>
      </c>
      <c r="AE63" s="25" t="s">
        <v>169</v>
      </c>
      <c r="AF63" s="25" t="s">
        <v>169</v>
      </c>
      <c r="AG63" t="s">
        <v>411</v>
      </c>
      <c r="AH63" t="s">
        <v>411</v>
      </c>
      <c r="AI63" s="25" t="s">
        <v>169</v>
      </c>
      <c r="AJ63" s="25" t="s">
        <v>169</v>
      </c>
      <c r="AK63" s="25" t="s">
        <v>169</v>
      </c>
      <c r="AL63" s="26" t="s">
        <v>169</v>
      </c>
    </row>
    <row r="64" spans="1:38" x14ac:dyDescent="0.35">
      <c r="A64" s="3">
        <v>13</v>
      </c>
      <c r="B64" s="3" t="s">
        <v>176</v>
      </c>
      <c r="C64" s="25" t="s">
        <v>169</v>
      </c>
      <c r="D64" s="25" t="s">
        <v>169</v>
      </c>
      <c r="E64" s="25" t="s">
        <v>169</v>
      </c>
      <c r="F64" s="25" t="s">
        <v>169</v>
      </c>
      <c r="G64" s="25" t="s">
        <v>169</v>
      </c>
      <c r="H64" s="25" t="s">
        <v>169</v>
      </c>
      <c r="I64" s="25" t="s">
        <v>169</v>
      </c>
      <c r="J64" s="25" t="s">
        <v>169</v>
      </c>
      <c r="K64" s="25" t="s">
        <v>169</v>
      </c>
      <c r="L64" s="25" t="s">
        <v>169</v>
      </c>
      <c r="M64" s="25" t="s">
        <v>169</v>
      </c>
      <c r="N64" s="25" t="s">
        <v>169</v>
      </c>
      <c r="O64" t="s">
        <v>365</v>
      </c>
      <c r="P64" t="s">
        <v>377</v>
      </c>
      <c r="Q64" s="25" t="s">
        <v>169</v>
      </c>
      <c r="R64" s="25" t="s">
        <v>169</v>
      </c>
      <c r="S64" s="25" t="s">
        <v>169</v>
      </c>
      <c r="T64" s="26" t="s">
        <v>169</v>
      </c>
      <c r="U64" t="s">
        <v>387</v>
      </c>
      <c r="V64" t="s">
        <v>387</v>
      </c>
      <c r="W64" t="s">
        <v>387</v>
      </c>
      <c r="X64" t="s">
        <v>387</v>
      </c>
      <c r="Y64" t="s">
        <v>387</v>
      </c>
      <c r="Z64" t="s">
        <v>387</v>
      </c>
      <c r="AA64" t="s">
        <v>387</v>
      </c>
      <c r="AB64" t="s">
        <v>387</v>
      </c>
      <c r="AC64" t="s">
        <v>387</v>
      </c>
      <c r="AD64" t="s">
        <v>387</v>
      </c>
      <c r="AE64" t="s">
        <v>387</v>
      </c>
      <c r="AF64" t="s">
        <v>387</v>
      </c>
      <c r="AG64" t="s">
        <v>412</v>
      </c>
      <c r="AH64" t="s">
        <v>422</v>
      </c>
      <c r="AI64" t="s">
        <v>387</v>
      </c>
      <c r="AJ64" t="s">
        <v>387</v>
      </c>
      <c r="AK64" t="s">
        <v>387</v>
      </c>
      <c r="AL64" s="26" t="s">
        <v>169</v>
      </c>
    </row>
    <row r="65" spans="1:38" x14ac:dyDescent="0.35">
      <c r="A65" s="3">
        <v>14</v>
      </c>
      <c r="B65" s="3" t="s">
        <v>176</v>
      </c>
      <c r="C65" s="25" t="s">
        <v>169</v>
      </c>
      <c r="D65" s="25" t="s">
        <v>169</v>
      </c>
      <c r="E65" s="25" t="s">
        <v>169</v>
      </c>
      <c r="F65" s="25" t="s">
        <v>169</v>
      </c>
      <c r="G65" s="25" t="s">
        <v>169</v>
      </c>
      <c r="H65" s="25" t="s">
        <v>169</v>
      </c>
      <c r="I65" s="25" t="s">
        <v>169</v>
      </c>
      <c r="J65" s="25" t="s">
        <v>169</v>
      </c>
      <c r="K65" s="25" t="s">
        <v>169</v>
      </c>
      <c r="L65" s="25" t="s">
        <v>169</v>
      </c>
      <c r="M65" s="25" t="s">
        <v>169</v>
      </c>
      <c r="N65" s="25" t="s">
        <v>169</v>
      </c>
      <c r="O65" s="25" t="s">
        <v>169</v>
      </c>
      <c r="P65" t="s">
        <v>369</v>
      </c>
      <c r="Q65" s="25" t="s">
        <v>169</v>
      </c>
      <c r="R65" s="25" t="s">
        <v>169</v>
      </c>
      <c r="S65" s="25" t="s">
        <v>169</v>
      </c>
      <c r="T65" s="26" t="s">
        <v>169</v>
      </c>
      <c r="U65" t="s">
        <v>388</v>
      </c>
      <c r="V65" t="s">
        <v>388</v>
      </c>
      <c r="W65" t="s">
        <v>388</v>
      </c>
      <c r="X65" t="s">
        <v>388</v>
      </c>
      <c r="Y65" t="s">
        <v>388</v>
      </c>
      <c r="Z65" t="s">
        <v>388</v>
      </c>
      <c r="AA65" t="s">
        <v>388</v>
      </c>
      <c r="AB65" t="s">
        <v>388</v>
      </c>
      <c r="AC65" t="s">
        <v>388</v>
      </c>
      <c r="AD65" t="s">
        <v>388</v>
      </c>
      <c r="AE65" t="s">
        <v>388</v>
      </c>
      <c r="AF65" s="25" t="s">
        <v>169</v>
      </c>
      <c r="AG65" t="s">
        <v>169</v>
      </c>
      <c r="AH65" t="s">
        <v>369</v>
      </c>
      <c r="AI65" t="s">
        <v>388</v>
      </c>
      <c r="AJ65" t="s">
        <v>388</v>
      </c>
      <c r="AK65" t="s">
        <v>388</v>
      </c>
      <c r="AL65" s="26" t="s">
        <v>169</v>
      </c>
    </row>
    <row r="66" spans="1:38" x14ac:dyDescent="0.35">
      <c r="A66" s="3">
        <v>15</v>
      </c>
      <c r="B66" s="3" t="s">
        <v>176</v>
      </c>
      <c r="C66" s="25" t="s">
        <v>169</v>
      </c>
      <c r="D66" s="25" t="s">
        <v>169</v>
      </c>
      <c r="E66" s="25" t="s">
        <v>169</v>
      </c>
      <c r="F66" s="25" t="s">
        <v>169</v>
      </c>
      <c r="G66" s="25" t="s">
        <v>169</v>
      </c>
      <c r="H66" s="25" t="s">
        <v>169</v>
      </c>
      <c r="I66" s="25" t="s">
        <v>169</v>
      </c>
      <c r="J66" s="25" t="s">
        <v>169</v>
      </c>
      <c r="K66" s="25" t="s">
        <v>169</v>
      </c>
      <c r="L66" s="25" t="s">
        <v>169</v>
      </c>
      <c r="M66" s="25" t="s">
        <v>169</v>
      </c>
      <c r="N66" s="25" t="s">
        <v>169</v>
      </c>
      <c r="O66" s="25" t="s">
        <v>169</v>
      </c>
      <c r="Q66" s="25" t="s">
        <v>169</v>
      </c>
      <c r="R66" s="25" t="s">
        <v>169</v>
      </c>
      <c r="S66" s="25" t="s">
        <v>169</v>
      </c>
      <c r="T66" s="26" t="s">
        <v>169</v>
      </c>
      <c r="U66" s="25" t="s">
        <v>169</v>
      </c>
      <c r="V66" s="25" t="s">
        <v>169</v>
      </c>
      <c r="W66" s="25" t="s">
        <v>169</v>
      </c>
      <c r="X66" s="25" t="s">
        <v>169</v>
      </c>
      <c r="Y66" s="25" t="s">
        <v>169</v>
      </c>
      <c r="Z66" s="25" t="s">
        <v>169</v>
      </c>
      <c r="AA66" s="25" t="s">
        <v>169</v>
      </c>
      <c r="AB66" s="25" t="s">
        <v>169</v>
      </c>
      <c r="AC66" s="25" t="s">
        <v>169</v>
      </c>
      <c r="AD66" s="25" t="s">
        <v>169</v>
      </c>
      <c r="AE66" s="25" t="s">
        <v>169</v>
      </c>
      <c r="AF66" s="25" t="s">
        <v>169</v>
      </c>
      <c r="AG66" s="25" t="s">
        <v>169</v>
      </c>
      <c r="AI66" s="25" t="s">
        <v>169</v>
      </c>
      <c r="AJ66" s="25" t="s">
        <v>169</v>
      </c>
      <c r="AK66" s="25" t="s">
        <v>169</v>
      </c>
      <c r="AL66" s="26" t="s">
        <v>169</v>
      </c>
    </row>
    <row r="67" spans="1:38" x14ac:dyDescent="0.35">
      <c r="A67" s="3">
        <v>16</v>
      </c>
      <c r="B67" s="3" t="s">
        <v>176</v>
      </c>
      <c r="C67" s="25" t="s">
        <v>169</v>
      </c>
      <c r="D67" s="25" t="s">
        <v>169</v>
      </c>
      <c r="E67" s="25" t="s">
        <v>169</v>
      </c>
      <c r="F67" s="25" t="s">
        <v>169</v>
      </c>
      <c r="G67" s="25" t="s">
        <v>169</v>
      </c>
      <c r="H67" s="25" t="s">
        <v>169</v>
      </c>
      <c r="I67" s="25" t="s">
        <v>169</v>
      </c>
      <c r="J67" s="25" t="s">
        <v>169</v>
      </c>
      <c r="K67" s="25" t="s">
        <v>169</v>
      </c>
      <c r="L67" s="25" t="s">
        <v>169</v>
      </c>
      <c r="M67" s="25" t="s">
        <v>169</v>
      </c>
      <c r="N67" s="25" t="s">
        <v>169</v>
      </c>
      <c r="O67" s="25" t="s">
        <v>169</v>
      </c>
      <c r="P67" t="s">
        <v>378</v>
      </c>
      <c r="Q67" s="25" t="s">
        <v>169</v>
      </c>
      <c r="R67" s="25" t="s">
        <v>169</v>
      </c>
      <c r="S67" s="25" t="s">
        <v>169</v>
      </c>
      <c r="T67" s="26" t="s">
        <v>169</v>
      </c>
      <c r="U67" t="s">
        <v>389</v>
      </c>
      <c r="V67" t="s">
        <v>389</v>
      </c>
      <c r="W67" t="s">
        <v>389</v>
      </c>
      <c r="X67" t="s">
        <v>389</v>
      </c>
      <c r="Y67" t="s">
        <v>389</v>
      </c>
      <c r="Z67" t="s">
        <v>389</v>
      </c>
      <c r="AA67" t="s">
        <v>389</v>
      </c>
      <c r="AB67" t="s">
        <v>389</v>
      </c>
      <c r="AC67" t="s">
        <v>389</v>
      </c>
      <c r="AD67" t="s">
        <v>389</v>
      </c>
      <c r="AE67" t="s">
        <v>389</v>
      </c>
      <c r="AF67" t="s">
        <v>389</v>
      </c>
      <c r="AG67" t="s">
        <v>169</v>
      </c>
      <c r="AH67" t="s">
        <v>378</v>
      </c>
      <c r="AI67" t="s">
        <v>389</v>
      </c>
      <c r="AJ67" t="s">
        <v>389</v>
      </c>
      <c r="AK67" t="s">
        <v>389</v>
      </c>
      <c r="AL67" s="26" t="s">
        <v>169</v>
      </c>
    </row>
    <row r="68" spans="1:38" x14ac:dyDescent="0.35">
      <c r="A68" s="3">
        <v>17</v>
      </c>
      <c r="B68" s="3" t="s">
        <v>176</v>
      </c>
      <c r="C68" s="25" t="s">
        <v>169</v>
      </c>
      <c r="D68" s="25" t="s">
        <v>169</v>
      </c>
      <c r="E68" s="25" t="s">
        <v>169</v>
      </c>
      <c r="F68" s="25" t="s">
        <v>169</v>
      </c>
      <c r="G68" s="25" t="s">
        <v>169</v>
      </c>
      <c r="H68" s="25" t="s">
        <v>169</v>
      </c>
      <c r="I68" s="25" t="s">
        <v>169</v>
      </c>
      <c r="J68" s="25" t="s">
        <v>169</v>
      </c>
      <c r="K68" s="25" t="s">
        <v>169</v>
      </c>
      <c r="L68" s="25" t="s">
        <v>169</v>
      </c>
      <c r="M68" s="25" t="s">
        <v>169</v>
      </c>
      <c r="N68" s="25" t="s">
        <v>169</v>
      </c>
      <c r="O68" s="25" t="s">
        <v>169</v>
      </c>
      <c r="P68" t="s">
        <v>377</v>
      </c>
      <c r="Q68" s="25" t="s">
        <v>169</v>
      </c>
      <c r="R68" s="25" t="s">
        <v>169</v>
      </c>
      <c r="S68" s="25" t="s">
        <v>169</v>
      </c>
      <c r="T68" s="26" t="s">
        <v>169</v>
      </c>
      <c r="U68" t="s">
        <v>390</v>
      </c>
      <c r="V68" t="s">
        <v>390</v>
      </c>
      <c r="W68" t="s">
        <v>390</v>
      </c>
      <c r="X68" t="s">
        <v>390</v>
      </c>
      <c r="Y68" t="s">
        <v>390</v>
      </c>
      <c r="Z68" t="s">
        <v>390</v>
      </c>
      <c r="AA68" t="s">
        <v>390</v>
      </c>
      <c r="AB68" t="s">
        <v>390</v>
      </c>
      <c r="AC68" t="s">
        <v>390</v>
      </c>
      <c r="AD68" t="s">
        <v>390</v>
      </c>
      <c r="AE68" t="s">
        <v>390</v>
      </c>
      <c r="AF68" s="25" t="s">
        <v>169</v>
      </c>
      <c r="AG68" t="s">
        <v>169</v>
      </c>
      <c r="AH68" t="s">
        <v>423</v>
      </c>
      <c r="AI68" t="s">
        <v>427</v>
      </c>
      <c r="AJ68" t="s">
        <v>390</v>
      </c>
      <c r="AK68" t="s">
        <v>390</v>
      </c>
      <c r="AL68" s="26" t="s">
        <v>169</v>
      </c>
    </row>
    <row r="69" spans="1:38" x14ac:dyDescent="0.35">
      <c r="A69" s="3">
        <v>18</v>
      </c>
      <c r="B69" s="3" t="s">
        <v>176</v>
      </c>
      <c r="C69" s="25" t="s">
        <v>169</v>
      </c>
      <c r="D69" s="25" t="s">
        <v>169</v>
      </c>
      <c r="E69" s="25" t="s">
        <v>169</v>
      </c>
      <c r="F69" s="25" t="s">
        <v>169</v>
      </c>
      <c r="G69" s="25" t="s">
        <v>169</v>
      </c>
      <c r="H69" s="25" t="s">
        <v>169</v>
      </c>
      <c r="I69" s="25" t="s">
        <v>169</v>
      </c>
      <c r="J69" s="25" t="s">
        <v>169</v>
      </c>
      <c r="K69" s="25" t="s">
        <v>169</v>
      </c>
      <c r="L69" s="25" t="s">
        <v>169</v>
      </c>
      <c r="M69" s="25" t="s">
        <v>169</v>
      </c>
      <c r="N69" s="25" t="s">
        <v>169</v>
      </c>
      <c r="O69" s="25" t="s">
        <v>169</v>
      </c>
      <c r="P69" s="25" t="s">
        <v>169</v>
      </c>
      <c r="Q69" s="25" t="s">
        <v>169</v>
      </c>
      <c r="R69" s="25" t="s">
        <v>169</v>
      </c>
      <c r="S69" s="25" t="s">
        <v>169</v>
      </c>
      <c r="T69" s="26" t="s">
        <v>169</v>
      </c>
      <c r="U69" t="s">
        <v>391</v>
      </c>
      <c r="V69" t="s">
        <v>391</v>
      </c>
      <c r="W69" t="s">
        <v>391</v>
      </c>
      <c r="X69" t="s">
        <v>391</v>
      </c>
      <c r="Y69" t="s">
        <v>391</v>
      </c>
      <c r="Z69" t="s">
        <v>391</v>
      </c>
      <c r="AA69" t="s">
        <v>391</v>
      </c>
      <c r="AB69" t="s">
        <v>391</v>
      </c>
      <c r="AC69" t="s">
        <v>391</v>
      </c>
      <c r="AD69" t="s">
        <v>391</v>
      </c>
      <c r="AE69" t="s">
        <v>391</v>
      </c>
      <c r="AF69" s="25" t="s">
        <v>169</v>
      </c>
      <c r="AG69" t="s">
        <v>169</v>
      </c>
      <c r="AH69" t="s">
        <v>169</v>
      </c>
      <c r="AI69" t="s">
        <v>169</v>
      </c>
      <c r="AJ69" t="s">
        <v>391</v>
      </c>
      <c r="AK69" t="s">
        <v>429</v>
      </c>
      <c r="AL69" s="26" t="s">
        <v>169</v>
      </c>
    </row>
    <row r="70" spans="1:38" x14ac:dyDescent="0.35">
      <c r="A70" s="3">
        <v>19</v>
      </c>
      <c r="B70" s="3" t="s">
        <v>176</v>
      </c>
      <c r="C70" s="25" t="s">
        <v>169</v>
      </c>
      <c r="D70" s="25" t="s">
        <v>169</v>
      </c>
      <c r="E70" s="25" t="s">
        <v>169</v>
      </c>
      <c r="F70" s="25" t="s">
        <v>169</v>
      </c>
      <c r="G70" s="25" t="s">
        <v>169</v>
      </c>
      <c r="H70" s="25" t="s">
        <v>169</v>
      </c>
      <c r="I70" s="25" t="s">
        <v>169</v>
      </c>
      <c r="J70" s="25" t="s">
        <v>169</v>
      </c>
      <c r="K70" s="25" t="s">
        <v>169</v>
      </c>
      <c r="L70" s="25" t="s">
        <v>169</v>
      </c>
      <c r="M70" s="25" t="s">
        <v>169</v>
      </c>
      <c r="N70" s="25" t="s">
        <v>169</v>
      </c>
      <c r="O70" s="25" t="s">
        <v>169</v>
      </c>
      <c r="P70" s="25" t="s">
        <v>169</v>
      </c>
      <c r="Q70" s="25" t="s">
        <v>169</v>
      </c>
      <c r="R70" s="25" t="s">
        <v>169</v>
      </c>
      <c r="S70" s="25" t="s">
        <v>169</v>
      </c>
      <c r="T70" s="26" t="s">
        <v>169</v>
      </c>
      <c r="U70" t="s">
        <v>392</v>
      </c>
      <c r="V70" t="s">
        <v>392</v>
      </c>
      <c r="W70" t="s">
        <v>392</v>
      </c>
      <c r="X70" t="s">
        <v>392</v>
      </c>
      <c r="Y70" t="s">
        <v>392</v>
      </c>
      <c r="Z70" t="s">
        <v>392</v>
      </c>
      <c r="AA70" t="s">
        <v>392</v>
      </c>
      <c r="AB70" t="s">
        <v>392</v>
      </c>
      <c r="AC70" t="s">
        <v>392</v>
      </c>
      <c r="AD70" t="s">
        <v>392</v>
      </c>
      <c r="AE70" t="s">
        <v>392</v>
      </c>
      <c r="AF70" t="s">
        <v>392</v>
      </c>
      <c r="AG70" t="s">
        <v>392</v>
      </c>
      <c r="AH70" t="s">
        <v>392</v>
      </c>
      <c r="AI70" t="s">
        <v>392</v>
      </c>
      <c r="AJ70" t="s">
        <v>392</v>
      </c>
      <c r="AK70" t="s">
        <v>392</v>
      </c>
      <c r="AL70" s="26" t="s">
        <v>169</v>
      </c>
    </row>
    <row r="71" spans="1:38" x14ac:dyDescent="0.35">
      <c r="A71" s="3">
        <v>20</v>
      </c>
      <c r="B71" s="3" t="s">
        <v>176</v>
      </c>
      <c r="C71" s="25" t="s">
        <v>169</v>
      </c>
      <c r="D71" s="25" t="s">
        <v>169</v>
      </c>
      <c r="E71" s="25" t="s">
        <v>169</v>
      </c>
      <c r="F71" s="25" t="s">
        <v>169</v>
      </c>
      <c r="G71" s="25" t="s">
        <v>169</v>
      </c>
      <c r="H71" s="25" t="s">
        <v>169</v>
      </c>
      <c r="I71" s="25" t="s">
        <v>169</v>
      </c>
      <c r="J71" s="25" t="s">
        <v>169</v>
      </c>
      <c r="K71" s="25" t="s">
        <v>169</v>
      </c>
      <c r="L71" s="25" t="s">
        <v>169</v>
      </c>
      <c r="M71" s="25" t="s">
        <v>169</v>
      </c>
      <c r="N71" s="25" t="s">
        <v>169</v>
      </c>
      <c r="O71" s="25" t="s">
        <v>169</v>
      </c>
      <c r="P71" t="s">
        <v>379</v>
      </c>
      <c r="Q71" s="25" t="s">
        <v>169</v>
      </c>
      <c r="R71" s="25" t="s">
        <v>169</v>
      </c>
      <c r="S71" s="25" t="s">
        <v>169</v>
      </c>
      <c r="T71" s="26" t="s">
        <v>169</v>
      </c>
      <c r="U71" t="s">
        <v>393</v>
      </c>
      <c r="V71" t="s">
        <v>393</v>
      </c>
      <c r="W71" t="s">
        <v>393</v>
      </c>
      <c r="X71" t="s">
        <v>393</v>
      </c>
      <c r="Y71" t="s">
        <v>393</v>
      </c>
      <c r="Z71" t="s">
        <v>393</v>
      </c>
      <c r="AA71" t="s">
        <v>393</v>
      </c>
      <c r="AB71" t="s">
        <v>393</v>
      </c>
      <c r="AC71" t="s">
        <v>393</v>
      </c>
      <c r="AD71" t="s">
        <v>393</v>
      </c>
      <c r="AE71" t="s">
        <v>393</v>
      </c>
      <c r="AF71" t="s">
        <v>393</v>
      </c>
      <c r="AG71" t="s">
        <v>169</v>
      </c>
      <c r="AH71" t="s">
        <v>424</v>
      </c>
      <c r="AI71" t="s">
        <v>393</v>
      </c>
      <c r="AJ71" t="s">
        <v>393</v>
      </c>
      <c r="AK71" t="s">
        <v>393</v>
      </c>
      <c r="AL71" s="26" t="s">
        <v>169</v>
      </c>
    </row>
    <row r="72" spans="1:38" x14ac:dyDescent="0.35">
      <c r="A72" s="3">
        <v>21</v>
      </c>
      <c r="B72" s="3" t="s">
        <v>176</v>
      </c>
      <c r="C72" t="s">
        <v>340</v>
      </c>
      <c r="D72" t="s">
        <v>340</v>
      </c>
      <c r="E72" t="s">
        <v>340</v>
      </c>
      <c r="F72" t="s">
        <v>340</v>
      </c>
      <c r="G72" t="s">
        <v>340</v>
      </c>
      <c r="H72" t="s">
        <v>340</v>
      </c>
      <c r="I72" t="s">
        <v>340</v>
      </c>
      <c r="J72" t="s">
        <v>340</v>
      </c>
      <c r="K72" t="s">
        <v>340</v>
      </c>
      <c r="L72" t="s">
        <v>340</v>
      </c>
      <c r="M72" t="s">
        <v>340</v>
      </c>
      <c r="N72" t="s">
        <v>340</v>
      </c>
      <c r="O72" s="25" t="s">
        <v>169</v>
      </c>
      <c r="P72" t="s">
        <v>169</v>
      </c>
      <c r="Q72" t="s">
        <v>340</v>
      </c>
      <c r="R72" t="s">
        <v>340</v>
      </c>
      <c r="S72" t="s">
        <v>340</v>
      </c>
      <c r="T72" s="26" t="s">
        <v>169</v>
      </c>
      <c r="U72" t="s">
        <v>340</v>
      </c>
      <c r="V72" t="s">
        <v>340</v>
      </c>
      <c r="W72" t="s">
        <v>340</v>
      </c>
      <c r="X72" t="s">
        <v>340</v>
      </c>
      <c r="Y72" t="s">
        <v>340</v>
      </c>
      <c r="Z72" t="s">
        <v>340</v>
      </c>
      <c r="AA72" t="s">
        <v>340</v>
      </c>
      <c r="AB72" t="s">
        <v>340</v>
      </c>
      <c r="AC72" t="s">
        <v>340</v>
      </c>
      <c r="AD72" t="s">
        <v>340</v>
      </c>
      <c r="AE72" t="s">
        <v>340</v>
      </c>
      <c r="AF72" t="s">
        <v>404</v>
      </c>
      <c r="AG72" t="s">
        <v>169</v>
      </c>
      <c r="AH72" t="s">
        <v>169</v>
      </c>
      <c r="AI72" t="s">
        <v>340</v>
      </c>
      <c r="AJ72" t="s">
        <v>340</v>
      </c>
      <c r="AK72" t="s">
        <v>340</v>
      </c>
      <c r="AL72" s="26" t="s">
        <v>169</v>
      </c>
    </row>
    <row r="73" spans="1:38" x14ac:dyDescent="0.35">
      <c r="A73" s="3">
        <v>22</v>
      </c>
      <c r="B73" s="3" t="s">
        <v>176</v>
      </c>
      <c r="C73" s="25" t="s">
        <v>169</v>
      </c>
      <c r="D73" s="25" t="s">
        <v>169</v>
      </c>
      <c r="E73" s="25" t="s">
        <v>169</v>
      </c>
      <c r="F73" s="25" t="s">
        <v>169</v>
      </c>
      <c r="G73" s="25" t="s">
        <v>169</v>
      </c>
      <c r="H73" s="25" t="s">
        <v>169</v>
      </c>
      <c r="I73" s="25" t="s">
        <v>169</v>
      </c>
      <c r="J73" s="25" t="s">
        <v>169</v>
      </c>
      <c r="K73" s="25" t="s">
        <v>169</v>
      </c>
      <c r="L73" s="25" t="s">
        <v>169</v>
      </c>
      <c r="M73" s="25" t="s">
        <v>169</v>
      </c>
      <c r="N73" t="s">
        <v>359</v>
      </c>
      <c r="O73" t="s">
        <v>366</v>
      </c>
      <c r="P73" t="s">
        <v>370</v>
      </c>
      <c r="Q73" s="25" t="s">
        <v>169</v>
      </c>
      <c r="R73" s="25" t="s">
        <v>169</v>
      </c>
      <c r="S73" s="25" t="s">
        <v>169</v>
      </c>
      <c r="T73" s="26" t="s">
        <v>169</v>
      </c>
      <c r="U73" t="s">
        <v>394</v>
      </c>
      <c r="V73" t="s">
        <v>394</v>
      </c>
      <c r="W73" t="s">
        <v>394</v>
      </c>
      <c r="X73" t="s">
        <v>394</v>
      </c>
      <c r="Y73" t="s">
        <v>394</v>
      </c>
      <c r="Z73" t="s">
        <v>394</v>
      </c>
      <c r="AA73" t="s">
        <v>394</v>
      </c>
      <c r="AB73" t="s">
        <v>394</v>
      </c>
      <c r="AC73" t="s">
        <v>394</v>
      </c>
      <c r="AD73" t="s">
        <v>394</v>
      </c>
      <c r="AE73" t="s">
        <v>394</v>
      </c>
      <c r="AF73" t="s">
        <v>405</v>
      </c>
      <c r="AG73" t="s">
        <v>366</v>
      </c>
      <c r="AH73" t="s">
        <v>425</v>
      </c>
      <c r="AI73" t="s">
        <v>394</v>
      </c>
      <c r="AJ73" t="s">
        <v>394</v>
      </c>
      <c r="AK73" t="s">
        <v>394</v>
      </c>
      <c r="AL73" s="26" t="s">
        <v>169</v>
      </c>
    </row>
    <row r="74" spans="1:38" x14ac:dyDescent="0.35">
      <c r="A74" s="3">
        <v>23</v>
      </c>
      <c r="B74" s="3" t="s">
        <v>176</v>
      </c>
      <c r="C74" s="25" t="s">
        <v>169</v>
      </c>
      <c r="D74" s="25" t="s">
        <v>169</v>
      </c>
      <c r="E74" s="25" t="s">
        <v>169</v>
      </c>
      <c r="F74" s="25" t="s">
        <v>169</v>
      </c>
      <c r="G74" s="25" t="s">
        <v>169</v>
      </c>
      <c r="H74" s="25" t="s">
        <v>169</v>
      </c>
      <c r="I74" s="25" t="s">
        <v>169</v>
      </c>
      <c r="J74" s="25" t="s">
        <v>169</v>
      </c>
      <c r="K74" s="25" t="s">
        <v>169</v>
      </c>
      <c r="L74" s="25" t="s">
        <v>169</v>
      </c>
      <c r="M74" s="25" t="s">
        <v>169</v>
      </c>
      <c r="N74" s="25" t="s">
        <v>169</v>
      </c>
      <c r="O74" t="s">
        <v>367</v>
      </c>
      <c r="P74" t="s">
        <v>380</v>
      </c>
      <c r="Q74" s="25" t="s">
        <v>169</v>
      </c>
      <c r="R74" s="25" t="s">
        <v>169</v>
      </c>
      <c r="S74" s="25" t="s">
        <v>169</v>
      </c>
      <c r="T74" s="26" t="s">
        <v>169</v>
      </c>
      <c r="U74" t="s">
        <v>395</v>
      </c>
      <c r="V74" t="s">
        <v>395</v>
      </c>
      <c r="W74" t="s">
        <v>395</v>
      </c>
      <c r="X74" t="s">
        <v>395</v>
      </c>
      <c r="Y74" t="s">
        <v>395</v>
      </c>
      <c r="Z74" t="s">
        <v>395</v>
      </c>
      <c r="AA74" t="s">
        <v>395</v>
      </c>
      <c r="AB74" t="s">
        <v>395</v>
      </c>
      <c r="AC74" t="s">
        <v>395</v>
      </c>
      <c r="AD74" t="s">
        <v>395</v>
      </c>
      <c r="AE74" t="s">
        <v>395</v>
      </c>
      <c r="AF74" t="s">
        <v>406</v>
      </c>
      <c r="AG74" t="s">
        <v>413</v>
      </c>
      <c r="AH74" t="s">
        <v>426</v>
      </c>
      <c r="AI74" t="s">
        <v>395</v>
      </c>
      <c r="AJ74" t="s">
        <v>395</v>
      </c>
      <c r="AK74" t="s">
        <v>395</v>
      </c>
      <c r="AL74" s="26" t="s">
        <v>169</v>
      </c>
    </row>
    <row r="75" spans="1:38" x14ac:dyDescent="0.35">
      <c r="A75" s="3">
        <v>24</v>
      </c>
      <c r="B75" s="3" t="s">
        <v>176</v>
      </c>
      <c r="C75" s="25" t="s">
        <v>169</v>
      </c>
      <c r="D75" s="25" t="s">
        <v>169</v>
      </c>
      <c r="E75" s="25" t="s">
        <v>169</v>
      </c>
      <c r="F75" s="25" t="s">
        <v>169</v>
      </c>
      <c r="G75" s="25" t="s">
        <v>169</v>
      </c>
      <c r="H75" s="25" t="s">
        <v>169</v>
      </c>
      <c r="I75" s="25" t="s">
        <v>169</v>
      </c>
      <c r="J75" s="25" t="s">
        <v>169</v>
      </c>
      <c r="K75" s="25" t="s">
        <v>169</v>
      </c>
      <c r="L75" s="25" t="s">
        <v>169</v>
      </c>
      <c r="M75" s="25" t="s">
        <v>169</v>
      </c>
      <c r="N75" s="25" t="s">
        <v>169</v>
      </c>
      <c r="O75" t="s">
        <v>368</v>
      </c>
      <c r="P75" t="s">
        <v>370</v>
      </c>
      <c r="Q75" s="25" t="s">
        <v>169</v>
      </c>
      <c r="R75" s="25" t="s">
        <v>169</v>
      </c>
      <c r="S75" s="25" t="s">
        <v>169</v>
      </c>
      <c r="T75" s="26" t="s">
        <v>169</v>
      </c>
      <c r="U75" s="25" t="s">
        <v>169</v>
      </c>
      <c r="V75" s="25" t="s">
        <v>169</v>
      </c>
      <c r="W75" s="25" t="s">
        <v>169</v>
      </c>
      <c r="X75" s="25" t="s">
        <v>169</v>
      </c>
      <c r="Y75" s="25" t="s">
        <v>169</v>
      </c>
      <c r="Z75" s="25" t="s">
        <v>169</v>
      </c>
      <c r="AA75" s="25" t="s">
        <v>169</v>
      </c>
      <c r="AB75" s="25" t="s">
        <v>169</v>
      </c>
      <c r="AC75" s="25" t="s">
        <v>169</v>
      </c>
      <c r="AD75" s="25" t="s">
        <v>169</v>
      </c>
      <c r="AE75" s="25" t="s">
        <v>169</v>
      </c>
      <c r="AF75" s="25" t="s">
        <v>169</v>
      </c>
      <c r="AG75" t="s">
        <v>414</v>
      </c>
      <c r="AH75" t="s">
        <v>370</v>
      </c>
      <c r="AI75" s="25" t="s">
        <v>169</v>
      </c>
      <c r="AJ75" s="25" t="s">
        <v>169</v>
      </c>
      <c r="AK75" s="25" t="s">
        <v>169</v>
      </c>
      <c r="AL75" s="26" t="s">
        <v>169</v>
      </c>
    </row>
    <row r="76" spans="1:38" x14ac:dyDescent="0.35">
      <c r="A76" s="3">
        <v>25</v>
      </c>
      <c r="B76" s="3" t="s">
        <v>176</v>
      </c>
      <c r="C76" s="25" t="s">
        <v>169</v>
      </c>
      <c r="D76" s="25" t="s">
        <v>169</v>
      </c>
      <c r="E76" s="25" t="s">
        <v>169</v>
      </c>
      <c r="F76" s="25" t="s">
        <v>169</v>
      </c>
      <c r="G76" s="25" t="s">
        <v>169</v>
      </c>
      <c r="H76" s="25" t="s">
        <v>169</v>
      </c>
      <c r="I76" s="25" t="s">
        <v>169</v>
      </c>
      <c r="J76" s="25" t="s">
        <v>169</v>
      </c>
      <c r="K76" s="25" t="s">
        <v>169</v>
      </c>
      <c r="L76" s="25" t="s">
        <v>169</v>
      </c>
      <c r="M76" s="25" t="s">
        <v>169</v>
      </c>
      <c r="N76" s="25" t="s">
        <v>169</v>
      </c>
      <c r="O76" s="25" t="s">
        <v>169</v>
      </c>
      <c r="P76" s="38" t="s">
        <v>433</v>
      </c>
      <c r="Q76" s="25" t="s">
        <v>169</v>
      </c>
      <c r="S76" s="25" t="s">
        <v>169</v>
      </c>
      <c r="T76" s="26" t="s">
        <v>169</v>
      </c>
      <c r="U76" t="s">
        <v>169</v>
      </c>
      <c r="V76" t="s">
        <v>169</v>
      </c>
      <c r="W76" t="s">
        <v>169</v>
      </c>
      <c r="X76" t="s">
        <v>169</v>
      </c>
      <c r="Y76" t="s">
        <v>169</v>
      </c>
      <c r="Z76" t="s">
        <v>169</v>
      </c>
      <c r="AA76" t="s">
        <v>169</v>
      </c>
      <c r="AB76" t="s">
        <v>169</v>
      </c>
      <c r="AC76" t="s">
        <v>169</v>
      </c>
      <c r="AD76" t="s">
        <v>169</v>
      </c>
      <c r="AE76" t="s">
        <v>169</v>
      </c>
      <c r="AF76" t="s">
        <v>169</v>
      </c>
      <c r="AG76" t="s">
        <v>169</v>
      </c>
      <c r="AH76" t="s">
        <v>449</v>
      </c>
      <c r="AI76" t="s">
        <v>169</v>
      </c>
      <c r="AK76" t="s">
        <v>169</v>
      </c>
      <c r="AL76" s="26" t="s">
        <v>169</v>
      </c>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27"/>
  <sheetViews>
    <sheetView workbookViewId="0">
      <pane ySplit="2" topLeftCell="A3" activePane="bottomLeft" state="frozen"/>
      <selection pane="bottomLeft" sqref="A1:D1"/>
    </sheetView>
  </sheetViews>
  <sheetFormatPr defaultRowHeight="14.5" x14ac:dyDescent="0.35"/>
  <cols>
    <col min="1" max="1" width="3.7265625" customWidth="1"/>
    <col min="2" max="4" width="15.6328125" customWidth="1"/>
  </cols>
  <sheetData>
    <row r="1" spans="1:21" x14ac:dyDescent="0.35">
      <c r="A1" s="41" t="s">
        <v>253</v>
      </c>
      <c r="B1" s="41"/>
      <c r="C1" s="41"/>
      <c r="D1" s="41"/>
    </row>
    <row r="2" spans="1:21" x14ac:dyDescent="0.35">
      <c r="A2" s="27" t="s">
        <v>154</v>
      </c>
      <c r="B2" s="6" t="s">
        <v>450</v>
      </c>
      <c r="C2" s="6" t="s">
        <v>454</v>
      </c>
      <c r="D2" s="6" t="s">
        <v>451</v>
      </c>
      <c r="E2" s="4">
        <v>1</v>
      </c>
      <c r="F2" s="4">
        <v>2</v>
      </c>
      <c r="G2" s="4">
        <v>3</v>
      </c>
      <c r="H2" s="4">
        <v>4</v>
      </c>
      <c r="I2" s="4">
        <v>5</v>
      </c>
      <c r="J2" s="4">
        <v>6</v>
      </c>
      <c r="K2" s="4">
        <v>7</v>
      </c>
      <c r="L2" s="4">
        <v>8</v>
      </c>
      <c r="M2" s="4">
        <v>9</v>
      </c>
      <c r="N2" s="4">
        <v>10</v>
      </c>
      <c r="O2" s="4">
        <v>11</v>
      </c>
      <c r="P2" s="4">
        <v>12</v>
      </c>
      <c r="Q2" s="4">
        <v>13</v>
      </c>
      <c r="R2" s="4">
        <v>14</v>
      </c>
      <c r="S2" s="4">
        <v>15</v>
      </c>
      <c r="T2" s="4">
        <v>16</v>
      </c>
      <c r="U2" s="4">
        <v>17</v>
      </c>
    </row>
    <row r="3" spans="1:21" x14ac:dyDescent="0.35">
      <c r="A3" s="6" t="s">
        <v>255</v>
      </c>
    </row>
    <row r="4" spans="1:21" x14ac:dyDescent="0.35">
      <c r="A4" s="13" t="s">
        <v>158</v>
      </c>
      <c r="B4" s="8" t="s">
        <v>159</v>
      </c>
      <c r="C4" s="8" t="s">
        <v>263</v>
      </c>
      <c r="D4" s="8" t="s">
        <v>172</v>
      </c>
      <c r="E4" s="28">
        <f>SUMIFS(data!I:I,data!$D:$D,categories!$A4)</f>
        <v>5</v>
      </c>
      <c r="F4" s="28">
        <f>SUMIFS(data!J:J,data!$D:$D,categories!$A4)</f>
        <v>5</v>
      </c>
      <c r="G4" s="28">
        <f>SUMIFS(data!K:K,data!$D:$D,categories!$A4)</f>
        <v>5</v>
      </c>
      <c r="H4" s="28">
        <f>SUMIFS(data!L:L,data!$D:$D,categories!$A4)</f>
        <v>8</v>
      </c>
      <c r="I4" s="28">
        <f>SUMIFS(data!M:M,data!$D:$D,categories!$A4)</f>
        <v>9</v>
      </c>
      <c r="J4" s="28">
        <f>SUMIFS(data!N:N,data!$D:$D,categories!$A4)</f>
        <v>9</v>
      </c>
      <c r="K4" s="28">
        <f>SUMIFS(data!O:O,data!$D:$D,categories!$A4)</f>
        <v>9</v>
      </c>
      <c r="L4" s="28">
        <f>SUMIFS(data!P:P,data!$D:$D,categories!$A4)</f>
        <v>9</v>
      </c>
      <c r="M4" s="28">
        <f>SUMIFS(data!Q:Q,data!$D:$D,categories!$A4)</f>
        <v>10</v>
      </c>
      <c r="N4" s="28">
        <f>SUMIFS(data!R:R,data!$D:$D,categories!$A4)</f>
        <v>6</v>
      </c>
      <c r="O4" s="28">
        <f>SUMIFS(data!S:S,data!$D:$D,categories!$A4)</f>
        <v>7</v>
      </c>
      <c r="P4" s="28">
        <f>SUMIFS(data!T:T,data!$D:$D,categories!$A4)</f>
        <v>10</v>
      </c>
      <c r="Q4" s="28">
        <f>SUMIFS(data!U:U,data!$D:$D,categories!$A4)</f>
        <v>6</v>
      </c>
      <c r="R4" s="28">
        <f>SUMIFS(data!V:V,data!$D:$D,categories!$A4)</f>
        <v>10</v>
      </c>
      <c r="S4" s="28">
        <f>SUMIFS(data!W:W,data!$D:$D,categories!$A4)</f>
        <v>6</v>
      </c>
      <c r="T4" s="28">
        <f>SUMIFS(data!X:X,data!$D:$D,categories!$A4)</f>
        <v>9</v>
      </c>
      <c r="U4" s="28">
        <f>SUMIFS(data!Y:Y,data!$D:$D,categories!$A4)</f>
        <v>5</v>
      </c>
    </row>
    <row r="5" spans="1:21" x14ac:dyDescent="0.35">
      <c r="A5" s="13" t="s">
        <v>160</v>
      </c>
      <c r="B5" s="8" t="s">
        <v>161</v>
      </c>
      <c r="C5" s="8" t="s">
        <v>264</v>
      </c>
      <c r="D5" s="8" t="s">
        <v>173</v>
      </c>
      <c r="E5" s="28">
        <f>SUMIFS(data!I:I,data!$D:$D,categories!$A5)</f>
        <v>4</v>
      </c>
      <c r="F5" s="28">
        <f>SUMIFS(data!J:J,data!$D:$D,categories!$A5)</f>
        <v>4</v>
      </c>
      <c r="G5" s="28">
        <f>SUMIFS(data!K:K,data!$D:$D,categories!$A5)</f>
        <v>4</v>
      </c>
      <c r="H5" s="28">
        <f>SUMIFS(data!L:L,data!$D:$D,categories!$A5)</f>
        <v>3</v>
      </c>
      <c r="I5" s="28">
        <f>SUMIFS(data!M:M,data!$D:$D,categories!$A5)</f>
        <v>3</v>
      </c>
      <c r="J5" s="28">
        <f>SUMIFS(data!N:N,data!$D:$D,categories!$A5)</f>
        <v>3</v>
      </c>
      <c r="K5" s="28">
        <f>SUMIFS(data!O:O,data!$D:$D,categories!$A5)</f>
        <v>3</v>
      </c>
      <c r="L5" s="28">
        <f>SUMIFS(data!P:P,data!$D:$D,categories!$A5)</f>
        <v>5</v>
      </c>
      <c r="M5" s="28">
        <f>SUMIFS(data!Q:Q,data!$D:$D,categories!$A5)</f>
        <v>5</v>
      </c>
      <c r="N5" s="28">
        <f>SUMIFS(data!R:R,data!$D:$D,categories!$A5)</f>
        <v>4</v>
      </c>
      <c r="O5" s="28">
        <f>SUMIFS(data!S:S,data!$D:$D,categories!$A5)</f>
        <v>4</v>
      </c>
      <c r="P5" s="28">
        <f>SUMIFS(data!T:T,data!$D:$D,categories!$A5)</f>
        <v>4</v>
      </c>
      <c r="Q5" s="28">
        <f>SUMIFS(data!U:U,data!$D:$D,categories!$A5)</f>
        <v>2</v>
      </c>
      <c r="R5" s="28">
        <f>SUMIFS(data!V:V,data!$D:$D,categories!$A5)</f>
        <v>4</v>
      </c>
      <c r="S5" s="28">
        <f>SUMIFS(data!W:W,data!$D:$D,categories!$A5)</f>
        <v>3</v>
      </c>
      <c r="T5" s="28">
        <f>SUMIFS(data!X:X,data!$D:$D,categories!$A5)</f>
        <v>5</v>
      </c>
      <c r="U5" s="28">
        <f>SUMIFS(data!Y:Y,data!$D:$D,categories!$A5)</f>
        <v>2</v>
      </c>
    </row>
    <row r="6" spans="1:21" x14ac:dyDescent="0.35">
      <c r="A6" s="13" t="s">
        <v>162</v>
      </c>
      <c r="B6" s="8" t="s">
        <v>163</v>
      </c>
      <c r="C6" s="8" t="s">
        <v>265</v>
      </c>
      <c r="D6" s="8" t="s">
        <v>174</v>
      </c>
      <c r="E6" s="28">
        <f>SUMIFS(data!I:I,data!$D:$D,categories!$A6)</f>
        <v>5</v>
      </c>
      <c r="F6" s="28">
        <f>SUMIFS(data!J:J,data!$D:$D,categories!$A6)</f>
        <v>7</v>
      </c>
      <c r="G6" s="28">
        <f>SUMIFS(data!K:K,data!$D:$D,categories!$A6)</f>
        <v>8</v>
      </c>
      <c r="H6" s="28">
        <f>SUMIFS(data!L:L,data!$D:$D,categories!$A6)</f>
        <v>8</v>
      </c>
      <c r="I6" s="28">
        <f>SUMIFS(data!M:M,data!$D:$D,categories!$A6)</f>
        <v>9</v>
      </c>
      <c r="J6" s="28">
        <f>SUMIFS(data!N:N,data!$D:$D,categories!$A6)</f>
        <v>7</v>
      </c>
      <c r="K6" s="28">
        <f>SUMIFS(data!O:O,data!$D:$D,categories!$A6)</f>
        <v>9</v>
      </c>
      <c r="L6" s="28">
        <f>SUMIFS(data!P:P,data!$D:$D,categories!$A6)</f>
        <v>11</v>
      </c>
      <c r="M6" s="28">
        <f>SUMIFS(data!Q:Q,data!$D:$D,categories!$A6)</f>
        <v>7</v>
      </c>
      <c r="N6" s="28">
        <f>SUMIFS(data!R:R,data!$D:$D,categories!$A6)</f>
        <v>9</v>
      </c>
      <c r="O6" s="28">
        <f>SUMIFS(data!S:S,data!$D:$D,categories!$A6)</f>
        <v>11</v>
      </c>
      <c r="P6" s="28">
        <f>SUMIFS(data!T:T,data!$D:$D,categories!$A6)</f>
        <v>11</v>
      </c>
      <c r="Q6" s="28">
        <f>SUMIFS(data!U:U,data!$D:$D,categories!$A6)</f>
        <v>6</v>
      </c>
      <c r="R6" s="28">
        <f>SUMIFS(data!V:V,data!$D:$D,categories!$A6)</f>
        <v>11</v>
      </c>
      <c r="S6" s="28">
        <f>SUMIFS(data!W:W,data!$D:$D,categories!$A6)</f>
        <v>8</v>
      </c>
      <c r="T6" s="28">
        <f>SUMIFS(data!X:X,data!$D:$D,categories!$A6)</f>
        <v>10</v>
      </c>
      <c r="U6" s="28">
        <f>SUMIFS(data!Y:Y,data!$D:$D,categories!$A6)</f>
        <v>7</v>
      </c>
    </row>
    <row r="7" spans="1:21" x14ac:dyDescent="0.35">
      <c r="A7" s="13" t="s">
        <v>164</v>
      </c>
      <c r="B7" s="8" t="s">
        <v>165</v>
      </c>
      <c r="C7" s="8" t="s">
        <v>266</v>
      </c>
      <c r="D7" s="8" t="s">
        <v>175</v>
      </c>
      <c r="E7" s="28">
        <f>SUMIFS(data!I:I,data!$D:$D,categories!$A7)</f>
        <v>2.6570670403970671</v>
      </c>
      <c r="F7" s="28">
        <f>SUMIFS(data!J:J,data!$D:$D,categories!$A7)</f>
        <v>3.5543678227838651</v>
      </c>
      <c r="G7" s="28">
        <f>SUMIFS(data!K:K,data!$D:$D,categories!$A7)</f>
        <v>0</v>
      </c>
      <c r="H7" s="28">
        <f>SUMIFS(data!L:L,data!$D:$D,categories!$A7)</f>
        <v>5.6284303065565027</v>
      </c>
      <c r="I7" s="28">
        <f>SUMIFS(data!M:M,data!$D:$D,categories!$A7)</f>
        <v>5.0352621905225261</v>
      </c>
      <c r="J7" s="28">
        <f>SUMIFS(data!N:N,data!$D:$D,categories!$A7)</f>
        <v>6.5126216934993213</v>
      </c>
      <c r="K7" s="28">
        <f>SUMIFS(data!O:O,data!$D:$D,categories!$A7)</f>
        <v>8.156924957238985</v>
      </c>
      <c r="L7" s="28">
        <f>SUMIFS(data!P:P,data!$D:$D,categories!$A7)</f>
        <v>5.024516767153469</v>
      </c>
      <c r="M7" s="28">
        <f>SUMIFS(data!Q:Q,data!$D:$D,categories!$A7)</f>
        <v>1.4224802332494901</v>
      </c>
      <c r="N7" s="28">
        <f>SUMIFS(data!R:R,data!$D:$D,categories!$A7)</f>
        <v>7.4532888089194538</v>
      </c>
      <c r="O7" s="28">
        <f>SUMIFS(data!S:S,data!$D:$D,categories!$A7)</f>
        <v>6.2448938480829836</v>
      </c>
      <c r="P7" s="28">
        <f>SUMIFS(data!T:T,data!$D:$D,categories!$A7)</f>
        <v>5.3790875390966475</v>
      </c>
      <c r="Q7" s="28">
        <f>SUMIFS(data!U:U,data!$D:$D,categories!$A7)</f>
        <v>0</v>
      </c>
      <c r="R7" s="28">
        <f>SUMIFS(data!V:V,data!$D:$D,categories!$A7)</f>
        <v>3.8480724686661558</v>
      </c>
      <c r="S7" s="28">
        <f>SUMIFS(data!W:W,data!$D:$D,categories!$A7)</f>
        <v>3.5578231701278855</v>
      </c>
      <c r="T7" s="28">
        <f>SUMIFS(data!X:X,data!$D:$D,categories!$A7)</f>
        <v>2.8479680541606456</v>
      </c>
      <c r="U7" s="28">
        <f>SUMIFS(data!Y:Y,data!$D:$D,categories!$A7)</f>
        <v>3.2357790753616342</v>
      </c>
    </row>
    <row r="8" spans="1:21" x14ac:dyDescent="0.35">
      <c r="A8" s="15" t="s">
        <v>176</v>
      </c>
      <c r="B8" s="3" t="s">
        <v>177</v>
      </c>
      <c r="C8" s="3" t="s">
        <v>267</v>
      </c>
      <c r="D8" s="3" t="s">
        <v>258</v>
      </c>
      <c r="E8" s="28">
        <f>SUMIFS(data!I:I,data!$D:$D,categories!$A8)</f>
        <v>4</v>
      </c>
      <c r="F8" s="28">
        <f>SUMIFS(data!J:J,data!$D:$D,categories!$A8)</f>
        <v>3.875</v>
      </c>
      <c r="G8" s="28">
        <f>SUMIFS(data!K:K,data!$D:$D,categories!$A8)</f>
        <v>3.875</v>
      </c>
      <c r="H8" s="28">
        <f>SUMIFS(data!L:L,data!$D:$D,categories!$A8)</f>
        <v>4</v>
      </c>
      <c r="I8" s="28">
        <f>SUMIFS(data!M:M,data!$D:$D,categories!$A8)</f>
        <v>4</v>
      </c>
      <c r="J8" s="28">
        <f>SUMIFS(data!N:N,data!$D:$D,categories!$A8)</f>
        <v>4</v>
      </c>
      <c r="K8" s="28">
        <f>SUMIFS(data!O:O,data!$D:$D,categories!$A8)</f>
        <v>4</v>
      </c>
      <c r="L8" s="28">
        <f>SUMIFS(data!P:P,data!$D:$D,categories!$A8)</f>
        <v>4</v>
      </c>
      <c r="M8" s="28">
        <f>SUMIFS(data!Q:Q,data!$D:$D,categories!$A8)</f>
        <v>4</v>
      </c>
      <c r="N8" s="28">
        <f>SUMIFS(data!R:R,data!$D:$D,categories!$A8)</f>
        <v>4</v>
      </c>
      <c r="O8" s="28">
        <f>SUMIFS(data!S:S,data!$D:$D,categories!$A8)</f>
        <v>4</v>
      </c>
      <c r="P8" s="28">
        <f>SUMIFS(data!T:T,data!$D:$D,categories!$A8)</f>
        <v>4.25</v>
      </c>
      <c r="Q8" s="28">
        <f>SUMIFS(data!U:U,data!$D:$D,categories!$A8)</f>
        <v>3.5</v>
      </c>
      <c r="R8" s="28">
        <f>SUMIFS(data!V:V,data!$D:$D,categories!$A8)</f>
        <v>4.125</v>
      </c>
      <c r="S8" s="28">
        <f>SUMIFS(data!W:W,data!$D:$D,categories!$A8)</f>
        <v>4</v>
      </c>
      <c r="T8" s="28">
        <f>SUMIFS(data!X:X,data!$D:$D,categories!$A8)</f>
        <v>4</v>
      </c>
      <c r="U8" s="28">
        <f>SUMIFS(data!Y:Y,data!$D:$D,categories!$A8)</f>
        <v>4</v>
      </c>
    </row>
    <row r="9" spans="1:21" x14ac:dyDescent="0.35">
      <c r="B9" s="8" t="s">
        <v>254</v>
      </c>
      <c r="C9" s="8"/>
      <c r="E9">
        <f>SUM(E4:E8)</f>
        <v>20.657067040397067</v>
      </c>
      <c r="F9">
        <f t="shared" ref="F9:U9" si="0">SUM(F4:F8)</f>
        <v>23.429367822783867</v>
      </c>
      <c r="G9">
        <f t="shared" si="0"/>
        <v>20.875</v>
      </c>
      <c r="H9">
        <f t="shared" si="0"/>
        <v>28.628430306556503</v>
      </c>
      <c r="I9">
        <f t="shared" si="0"/>
        <v>30.035262190522527</v>
      </c>
      <c r="J9">
        <f t="shared" si="0"/>
        <v>29.51262169349932</v>
      </c>
      <c r="K9">
        <f t="shared" si="0"/>
        <v>33.156924957238985</v>
      </c>
      <c r="L9">
        <f t="shared" si="0"/>
        <v>34.024516767153472</v>
      </c>
      <c r="M9">
        <f t="shared" si="0"/>
        <v>27.422480233249491</v>
      </c>
      <c r="N9">
        <f t="shared" si="0"/>
        <v>30.453288808919453</v>
      </c>
      <c r="O9">
        <f t="shared" si="0"/>
        <v>32.244893848082981</v>
      </c>
      <c r="P9">
        <f t="shared" si="0"/>
        <v>34.629087539096645</v>
      </c>
      <c r="Q9">
        <f t="shared" si="0"/>
        <v>17.5</v>
      </c>
      <c r="R9">
        <f t="shared" si="0"/>
        <v>32.97307246866616</v>
      </c>
      <c r="S9">
        <f t="shared" si="0"/>
        <v>24.557823170127886</v>
      </c>
      <c r="T9">
        <f t="shared" si="0"/>
        <v>30.847968054160646</v>
      </c>
      <c r="U9">
        <f t="shared" si="0"/>
        <v>21.235779075361634</v>
      </c>
    </row>
    <row r="11" spans="1:21" x14ac:dyDescent="0.35">
      <c r="A11" s="6" t="s">
        <v>256</v>
      </c>
    </row>
    <row r="12" spans="1:21" x14ac:dyDescent="0.35">
      <c r="A12" s="13" t="s">
        <v>158</v>
      </c>
      <c r="B12" s="8" t="s">
        <v>159</v>
      </c>
      <c r="C12" s="8" t="s">
        <v>263</v>
      </c>
      <c r="D12" s="8" t="s">
        <v>172</v>
      </c>
      <c r="E12">
        <f t="array" ref="E12">SUM(IF(ISNUMBER(data!I$4:I$77)*(data!$D$4:$D$77=categories!$A12),IF(data!I$4=0,data!$E$4:$E$77,data!$F$4:$F$77)))</f>
        <v>13</v>
      </c>
      <c r="F12">
        <f t="array" ref="F12">SUM(IF(ISNUMBER(data!J$4:J$77)*(data!$D$4:$D$77=categories!$A12),IF(data!J$4=0,data!$E$4:$E$77,data!$F$4:$F$77)))</f>
        <v>13</v>
      </c>
      <c r="G12">
        <f t="array" ref="G12">SUM(IF(ISNUMBER(data!K$4:K$77)*(data!$D$4:$D$77=categories!$A12),IF(data!K$4=0,data!$E$4:$E$77,data!$F$4:$F$77)))</f>
        <v>13</v>
      </c>
      <c r="H12">
        <f t="array" ref="H12">SUM(IF(ISNUMBER(data!L$4:L$77)*(data!$D$4:$D$77=categories!$A12),IF(data!L$4=0,data!$E$4:$E$77,data!$F$4:$F$77)))</f>
        <v>13</v>
      </c>
      <c r="I12">
        <f t="array" ref="I12">SUM(IF(ISNUMBER(data!M$4:M$77)*(data!$D$4:$D$77=categories!$A12),IF(data!M$4=0,data!$E$4:$E$77,data!$F$4:$F$77)))</f>
        <v>13</v>
      </c>
      <c r="J12">
        <f t="array" ref="J12">SUM(IF(ISNUMBER(data!N$4:N$77)*(data!$D$4:$D$77=categories!$A12),IF(data!N$4=0,data!$E$4:$E$77,data!$F$4:$F$77)))</f>
        <v>13</v>
      </c>
      <c r="K12">
        <f t="array" ref="K12">SUM(IF(ISNUMBER(data!O$4:O$77)*(data!$D$4:$D$77=categories!$A12),IF(data!O$4=0,data!$E$4:$E$77,data!$F$4:$F$77)))</f>
        <v>13</v>
      </c>
      <c r="L12">
        <f t="array" ref="L12">SUM(IF(ISNUMBER(data!P$4:P$77)*(data!$D$4:$D$77=categories!$A12),IF(data!P$4=0,data!$E$4:$E$77,data!$F$4:$F$77)))</f>
        <v>13</v>
      </c>
      <c r="M12">
        <f t="array" ref="M12">SUM(IF(ISNUMBER(data!Q$4:Q$77)*(data!$D$4:$D$77=categories!$A12),IF(data!Q$4=0,data!$E$4:$E$77,data!$F$4:$F$77)))</f>
        <v>13</v>
      </c>
      <c r="N12">
        <f t="array" ref="N12">SUM(IF(ISNUMBER(data!R$4:R$77)*(data!$D$4:$D$77=categories!$A12),IF(data!R$4=0,data!$E$4:$E$77,data!$F$4:$F$77)))</f>
        <v>13</v>
      </c>
      <c r="O12">
        <f t="array" ref="O12">SUM(IF(ISNUMBER(data!S$4:S$77)*(data!$D$4:$D$77=categories!$A12),IF(data!S$4=0,data!$E$4:$E$77,data!$F$4:$F$77)))</f>
        <v>13</v>
      </c>
      <c r="P12">
        <f t="array" ref="P12">SUM(IF(ISNUMBER(data!T$4:T$77)*(data!$D$4:$D$77=categories!$A12),IF(data!T$4=0,data!$E$4:$E$77,data!$F$4:$F$77)))</f>
        <v>13</v>
      </c>
      <c r="Q12">
        <f t="array" ref="Q12">SUM(IF(ISNUMBER(data!U$4:U$77)*(data!$D$4:$D$77=categories!$A12),IF(data!U$4=0,data!$E$4:$E$77,data!$F$4:$F$77)))</f>
        <v>13</v>
      </c>
      <c r="R12">
        <f t="array" ref="R12">SUM(IF(ISNUMBER(data!V$4:V$77)*(data!$D$4:$D$77=categories!$A12),IF(data!V$4=0,data!$E$4:$E$77,data!$F$4:$F$77)))</f>
        <v>13</v>
      </c>
      <c r="S12">
        <f t="array" ref="S12">SUM(IF(ISNUMBER(data!W$4:W$77)*(data!$D$4:$D$77=categories!$A12),IF(data!W$4=0,data!$E$4:$E$77,data!$F$4:$F$77)))</f>
        <v>13</v>
      </c>
      <c r="T12">
        <f t="array" ref="T12">SUM(IF(ISNUMBER(data!X$4:X$77)*(data!$D$4:$D$77=categories!$A12),IF(data!X$4=0,data!$E$4:$E$77,data!$F$4:$F$77)))</f>
        <v>13</v>
      </c>
      <c r="U12">
        <f t="array" ref="U12">SUM(IF(ISNUMBER(data!Y$4:Y$77)*(data!$D$4:$D$77=categories!$A12),IF(data!Y$4=0,data!$E$4:$E$77,data!$F$4:$F$77)))</f>
        <v>13</v>
      </c>
    </row>
    <row r="13" spans="1:21" x14ac:dyDescent="0.35">
      <c r="A13" s="13" t="s">
        <v>160</v>
      </c>
      <c r="B13" s="8" t="s">
        <v>161</v>
      </c>
      <c r="C13" s="8" t="s">
        <v>264</v>
      </c>
      <c r="D13" s="8" t="s">
        <v>173</v>
      </c>
      <c r="E13">
        <f t="array" ref="E13">SUM(IF(ISNUMBER(data!I$4:I$77)*(data!$D$4:$D$77=categories!$A13),IF(data!I$4=0,data!$E$4:$E$77,data!$F$4:$F$77)))</f>
        <v>5</v>
      </c>
      <c r="F13">
        <f t="array" ref="F13">SUM(IF(ISNUMBER(data!J$4:J$77)*(data!$D$4:$D$77=categories!$A13),IF(data!J$4=0,data!$E$4:$E$77,data!$F$4:$F$77)))</f>
        <v>5</v>
      </c>
      <c r="G13">
        <f t="array" ref="G13">SUM(IF(ISNUMBER(data!K$4:K$77)*(data!$D$4:$D$77=categories!$A13),IF(data!K$4=0,data!$E$4:$E$77,data!$F$4:$F$77)))</f>
        <v>5</v>
      </c>
      <c r="H13">
        <f t="array" ref="H13">SUM(IF(ISNUMBER(data!L$4:L$77)*(data!$D$4:$D$77=categories!$A13),IF(data!L$4=0,data!$E$4:$E$77,data!$F$4:$F$77)))</f>
        <v>5</v>
      </c>
      <c r="I13">
        <f t="array" ref="I13">SUM(IF(ISNUMBER(data!M$4:M$77)*(data!$D$4:$D$77=categories!$A13),IF(data!M$4=0,data!$E$4:$E$77,data!$F$4:$F$77)))</f>
        <v>5</v>
      </c>
      <c r="J13">
        <f t="array" ref="J13">SUM(IF(ISNUMBER(data!N$4:N$77)*(data!$D$4:$D$77=categories!$A13),IF(data!N$4=0,data!$E$4:$E$77,data!$F$4:$F$77)))</f>
        <v>5</v>
      </c>
      <c r="K13">
        <f t="array" ref="K13">SUM(IF(ISNUMBER(data!O$4:O$77)*(data!$D$4:$D$77=categories!$A13),IF(data!O$4=0,data!$E$4:$E$77,data!$F$4:$F$77)))</f>
        <v>5</v>
      </c>
      <c r="L13">
        <f t="array" ref="L13">SUM(IF(ISNUMBER(data!P$4:P$77)*(data!$D$4:$D$77=categories!$A13),IF(data!P$4=0,data!$E$4:$E$77,data!$F$4:$F$77)))</f>
        <v>5</v>
      </c>
      <c r="M13">
        <f t="array" ref="M13">SUM(IF(ISNUMBER(data!Q$4:Q$77)*(data!$D$4:$D$77=categories!$A13),IF(data!Q$4=0,data!$E$4:$E$77,data!$F$4:$F$77)))</f>
        <v>5</v>
      </c>
      <c r="N13">
        <f t="array" ref="N13">SUM(IF(ISNUMBER(data!R$4:R$77)*(data!$D$4:$D$77=categories!$A13),IF(data!R$4=0,data!$E$4:$E$77,data!$F$4:$F$77)))</f>
        <v>5</v>
      </c>
      <c r="O13">
        <f t="array" ref="O13">SUM(IF(ISNUMBER(data!S$4:S$77)*(data!$D$4:$D$77=categories!$A13),IF(data!S$4=0,data!$E$4:$E$77,data!$F$4:$F$77)))</f>
        <v>5</v>
      </c>
      <c r="P13">
        <f t="array" ref="P13">SUM(IF(ISNUMBER(data!T$4:T$77)*(data!$D$4:$D$77=categories!$A13),IF(data!T$4=0,data!$E$4:$E$77,data!$F$4:$F$77)))</f>
        <v>5</v>
      </c>
      <c r="Q13">
        <f t="array" ref="Q13">SUM(IF(ISNUMBER(data!U$4:U$77)*(data!$D$4:$D$77=categories!$A13),IF(data!U$4=0,data!$E$4:$E$77,data!$F$4:$F$77)))</f>
        <v>5</v>
      </c>
      <c r="R13">
        <f t="array" ref="R13">SUM(IF(ISNUMBER(data!V$4:V$77)*(data!$D$4:$D$77=categories!$A13),IF(data!V$4=0,data!$E$4:$E$77,data!$F$4:$F$77)))</f>
        <v>5</v>
      </c>
      <c r="S13">
        <f t="array" ref="S13">SUM(IF(ISNUMBER(data!W$4:W$77)*(data!$D$4:$D$77=categories!$A13),IF(data!W$4=0,data!$E$4:$E$77,data!$F$4:$F$77)))</f>
        <v>5</v>
      </c>
      <c r="T13">
        <f t="array" ref="T13">SUM(IF(ISNUMBER(data!X$4:X$77)*(data!$D$4:$D$77=categories!$A13),IF(data!X$4=0,data!$E$4:$E$77,data!$F$4:$F$77)))</f>
        <v>5</v>
      </c>
      <c r="U13">
        <f t="array" ref="U13">SUM(IF(ISNUMBER(data!Y$4:Y$77)*(data!$D$4:$D$77=categories!$A13),IF(data!Y$4=0,data!$E$4:$E$77,data!$F$4:$F$77)))</f>
        <v>5</v>
      </c>
    </row>
    <row r="14" spans="1:21" x14ac:dyDescent="0.35">
      <c r="A14" s="13" t="s">
        <v>162</v>
      </c>
      <c r="B14" s="8" t="s">
        <v>163</v>
      </c>
      <c r="C14" s="8" t="s">
        <v>265</v>
      </c>
      <c r="D14" s="8" t="s">
        <v>174</v>
      </c>
      <c r="E14">
        <f t="array" ref="E14">SUM(IF(ISNUMBER(data!I$4:I$77)*(data!$D$4:$D$77=categories!$A14),IF(data!I$4=0,data!$E$4:$E$77,data!$F$4:$F$77)))</f>
        <v>14</v>
      </c>
      <c r="F14">
        <f t="array" ref="F14">SUM(IF(ISNUMBER(data!J$4:J$77)*(data!$D$4:$D$77=categories!$A14),IF(data!J$4=0,data!$E$4:$E$77,data!$F$4:$F$77)))</f>
        <v>14</v>
      </c>
      <c r="G14">
        <f t="array" ref="G14">SUM(IF(ISNUMBER(data!K$4:K$77)*(data!$D$4:$D$77=categories!$A14),IF(data!K$4=0,data!$E$4:$E$77,data!$F$4:$F$77)))</f>
        <v>14</v>
      </c>
      <c r="H14">
        <f t="array" ref="H14">SUM(IF(ISNUMBER(data!L$4:L$77)*(data!$D$4:$D$77=categories!$A14),IF(data!L$4=0,data!$E$4:$E$77,data!$F$4:$F$77)))</f>
        <v>14</v>
      </c>
      <c r="I14">
        <f t="array" ref="I14">SUM(IF(ISNUMBER(data!M$4:M$77)*(data!$D$4:$D$77=categories!$A14),IF(data!M$4=0,data!$E$4:$E$77,data!$F$4:$F$77)))</f>
        <v>14</v>
      </c>
      <c r="J14">
        <f t="array" ref="J14">SUM(IF(ISNUMBER(data!N$4:N$77)*(data!$D$4:$D$77=categories!$A14),IF(data!N$4=0,data!$E$4:$E$77,data!$F$4:$F$77)))</f>
        <v>14</v>
      </c>
      <c r="K14">
        <f t="array" ref="K14">SUM(IF(ISNUMBER(data!O$4:O$77)*(data!$D$4:$D$77=categories!$A14),IF(data!O$4=0,data!$E$4:$E$77,data!$F$4:$F$77)))</f>
        <v>14</v>
      </c>
      <c r="L14">
        <f t="array" ref="L14">SUM(IF(ISNUMBER(data!P$4:P$77)*(data!$D$4:$D$77=categories!$A14),IF(data!P$4=0,data!$E$4:$E$77,data!$F$4:$F$77)))</f>
        <v>14</v>
      </c>
      <c r="M14">
        <f t="array" ref="M14">SUM(IF(ISNUMBER(data!Q$4:Q$77)*(data!$D$4:$D$77=categories!$A14),IF(data!Q$4=0,data!$E$4:$E$77,data!$F$4:$F$77)))</f>
        <v>14</v>
      </c>
      <c r="N14">
        <f t="array" ref="N14">SUM(IF(ISNUMBER(data!R$4:R$77)*(data!$D$4:$D$77=categories!$A14),IF(data!R$4=0,data!$E$4:$E$77,data!$F$4:$F$77)))</f>
        <v>14</v>
      </c>
      <c r="O14">
        <f t="array" ref="O14">SUM(IF(ISNUMBER(data!S$4:S$77)*(data!$D$4:$D$77=categories!$A14),IF(data!S$4=0,data!$E$4:$E$77,data!$F$4:$F$77)))</f>
        <v>14</v>
      </c>
      <c r="P14">
        <f t="array" ref="P14">SUM(IF(ISNUMBER(data!T$4:T$77)*(data!$D$4:$D$77=categories!$A14),IF(data!T$4=0,data!$E$4:$E$77,data!$F$4:$F$77)))</f>
        <v>14</v>
      </c>
      <c r="Q14">
        <f t="array" ref="Q14">SUM(IF(ISNUMBER(data!U$4:U$77)*(data!$D$4:$D$77=categories!$A14),IF(data!U$4=0,data!$E$4:$E$77,data!$F$4:$F$77)))</f>
        <v>14</v>
      </c>
      <c r="R14">
        <f t="array" ref="R14">SUM(IF(ISNUMBER(data!V$4:V$77)*(data!$D$4:$D$77=categories!$A14),IF(data!V$4=0,data!$E$4:$E$77,data!$F$4:$F$77)))</f>
        <v>14</v>
      </c>
      <c r="S14">
        <f t="array" ref="S14">SUM(IF(ISNUMBER(data!W$4:W$77)*(data!$D$4:$D$77=categories!$A14),IF(data!W$4=0,data!$E$4:$E$77,data!$F$4:$F$77)))</f>
        <v>14</v>
      </c>
      <c r="T14">
        <f t="array" ref="T14">SUM(IF(ISNUMBER(data!X$4:X$77)*(data!$D$4:$D$77=categories!$A14),IF(data!X$4=0,data!$E$4:$E$77,data!$F$4:$F$77)))</f>
        <v>14</v>
      </c>
      <c r="U14">
        <f t="array" ref="U14">SUM(IF(ISNUMBER(data!Y$4:Y$77)*(data!$D$4:$D$77=categories!$A14),IF(data!Y$4=0,data!$E$4:$E$77,data!$F$4:$F$77)))</f>
        <v>14</v>
      </c>
    </row>
    <row r="15" spans="1:21" x14ac:dyDescent="0.35">
      <c r="A15" s="13" t="s">
        <v>164</v>
      </c>
      <c r="B15" s="8" t="s">
        <v>165</v>
      </c>
      <c r="C15" s="8" t="s">
        <v>266</v>
      </c>
      <c r="D15" s="8" t="s">
        <v>175</v>
      </c>
      <c r="E15">
        <f t="array" ref="E15">SUM(IF(ISNUMBER(data!I$4:I$77)*(data!$D$4:$D$77=categories!$A15),IF(data!I$4=0,data!$E$4:$E$77,data!$F$4:$F$77)))</f>
        <v>8</v>
      </c>
      <c r="F15">
        <f t="array" ref="F15">SUM(IF(ISNUMBER(data!J$4:J$77)*(data!$D$4:$D$77=categories!$A15),IF(data!J$4=0,data!$E$4:$E$77,data!$F$4:$F$77)))</f>
        <v>10</v>
      </c>
      <c r="G15">
        <f t="array" ref="G15">SUM(IF(ISNUMBER(data!K$4:K$77)*(data!$D$4:$D$77=categories!$A15),IF(data!K$4=0,data!$E$4:$E$77,data!$F$4:$F$77)))</f>
        <v>5</v>
      </c>
      <c r="H15">
        <f t="array" ref="H15">SUM(IF(ISNUMBER(data!L$4:L$77)*(data!$D$4:$D$77=categories!$A15),IF(data!L$4=0,data!$E$4:$E$77,data!$F$4:$F$77)))</f>
        <v>10</v>
      </c>
      <c r="I15">
        <f t="array" ref="I15">SUM(IF(ISNUMBER(data!M$4:M$77)*(data!$D$4:$D$77=categories!$A15),IF(data!M$4=0,data!$E$4:$E$77,data!$F$4:$F$77)))</f>
        <v>9</v>
      </c>
      <c r="J15">
        <f t="array" ref="J15">SUM(IF(ISNUMBER(data!N$4:N$77)*(data!$D$4:$D$77=categories!$A15),IF(data!N$4=0,data!$E$4:$E$77,data!$F$4:$F$77)))</f>
        <v>9</v>
      </c>
      <c r="K15">
        <f t="array" ref="K15">SUM(IF(ISNUMBER(data!O$4:O$77)*(data!$D$4:$D$77=categories!$A15),IF(data!O$4=0,data!$E$4:$E$77,data!$F$4:$F$77)))</f>
        <v>10</v>
      </c>
      <c r="L15">
        <f t="array" ref="L15">SUM(IF(ISNUMBER(data!P$4:P$77)*(data!$D$4:$D$77=categories!$A15),IF(data!P$4=0,data!$E$4:$E$77,data!$F$4:$F$77)))</f>
        <v>8</v>
      </c>
      <c r="M15">
        <f t="array" ref="M15">SUM(IF(ISNUMBER(data!Q$4:Q$77)*(data!$D$4:$D$77=categories!$A15),IF(data!Q$4=0,data!$E$4:$E$77,data!$F$4:$F$77)))</f>
        <v>7</v>
      </c>
      <c r="N15">
        <f t="array" ref="N15">SUM(IF(ISNUMBER(data!R$4:R$77)*(data!$D$4:$D$77=categories!$A15),IF(data!R$4=0,data!$E$4:$E$77,data!$F$4:$F$77)))</f>
        <v>9</v>
      </c>
      <c r="O15">
        <f t="array" ref="O15">SUM(IF(ISNUMBER(data!S$4:S$77)*(data!$D$4:$D$77=categories!$A15),IF(data!S$4=0,data!$E$4:$E$77,data!$F$4:$F$77)))</f>
        <v>9</v>
      </c>
      <c r="P15">
        <f t="array" ref="P15">SUM(IF(ISNUMBER(data!T$4:T$77)*(data!$D$4:$D$77=categories!$A15),IF(data!T$4=0,data!$E$4:$E$77,data!$F$4:$F$77)))</f>
        <v>9</v>
      </c>
      <c r="Q15">
        <f t="array" ref="Q15">SUM(IF(ISNUMBER(data!U$4:U$77)*(data!$D$4:$D$77=categories!$A15),IF(data!U$4=0,data!$E$4:$E$77,data!$F$4:$F$77)))</f>
        <v>5</v>
      </c>
      <c r="R15">
        <f t="array" ref="R15">SUM(IF(ISNUMBER(data!V$4:V$77)*(data!$D$4:$D$77=categories!$A15),IF(data!V$4=0,data!$E$4:$E$77,data!$F$4:$F$77)))</f>
        <v>7</v>
      </c>
      <c r="S15">
        <f t="array" ref="S15">SUM(IF(ISNUMBER(data!W$4:W$77)*(data!$D$4:$D$77=categories!$A15),IF(data!W$4=0,data!$E$4:$E$77,data!$F$4:$F$77)))</f>
        <v>9</v>
      </c>
      <c r="T15">
        <f t="array" ref="T15">SUM(IF(ISNUMBER(data!X$4:X$77)*(data!$D$4:$D$77=categories!$A15),IF(data!X$4=0,data!$E$4:$E$77,data!$F$4:$F$77)))</f>
        <v>9</v>
      </c>
      <c r="U15">
        <f t="array" ref="U15">SUM(IF(ISNUMBER(data!Y$4:Y$77)*(data!$D$4:$D$77=categories!$A15),IF(data!Y$4=0,data!$E$4:$E$77,data!$F$4:$F$77)))</f>
        <v>9</v>
      </c>
    </row>
    <row r="16" spans="1:21" x14ac:dyDescent="0.35">
      <c r="A16" s="15" t="s">
        <v>176</v>
      </c>
      <c r="B16" s="3" t="s">
        <v>177</v>
      </c>
      <c r="C16" s="3" t="s">
        <v>267</v>
      </c>
      <c r="D16" s="3" t="s">
        <v>258</v>
      </c>
      <c r="E16">
        <f t="array" ref="E16">SUM(IF(ISNUMBER(data!I$4:I$77)*(data!$D$4:$D$77=categories!$A16),IF(data!I$4=0,data!$E$4:$E$77,data!$F$4:$F$77)))</f>
        <v>6</v>
      </c>
      <c r="F16">
        <f t="array" ref="F16">SUM(IF(ISNUMBER(data!J$4:J$77)*(data!$D$4:$D$77=categories!$A16),IF(data!J$4=0,data!$E$4:$E$77,data!$F$4:$F$77)))</f>
        <v>6</v>
      </c>
      <c r="G16">
        <f t="array" ref="G16">SUM(IF(ISNUMBER(data!K$4:K$77)*(data!$D$4:$D$77=categories!$A16),IF(data!K$4=0,data!$E$4:$E$77,data!$F$4:$F$77)))</f>
        <v>6</v>
      </c>
      <c r="H16">
        <f t="array" ref="H16">SUM(IF(ISNUMBER(data!L$4:L$77)*(data!$D$4:$D$77=categories!$A16),IF(data!L$4=0,data!$E$4:$E$77,data!$F$4:$F$77)))</f>
        <v>6</v>
      </c>
      <c r="I16">
        <f t="array" ref="I16">SUM(IF(ISNUMBER(data!M$4:M$77)*(data!$D$4:$D$77=categories!$A16),IF(data!M$4=0,data!$E$4:$E$77,data!$F$4:$F$77)))</f>
        <v>6</v>
      </c>
      <c r="J16">
        <f t="array" ref="J16">SUM(IF(ISNUMBER(data!N$4:N$77)*(data!$D$4:$D$77=categories!$A16),IF(data!N$4=0,data!$E$4:$E$77,data!$F$4:$F$77)))</f>
        <v>6</v>
      </c>
      <c r="K16">
        <f t="array" ref="K16">SUM(IF(ISNUMBER(data!O$4:O$77)*(data!$D$4:$D$77=categories!$A16),IF(data!O$4=0,data!$E$4:$E$77,data!$F$4:$F$77)))</f>
        <v>6</v>
      </c>
      <c r="L16">
        <f t="array" ref="L16">SUM(IF(ISNUMBER(data!P$4:P$77)*(data!$D$4:$D$77=categories!$A16),IF(data!P$4=0,data!$E$4:$E$77,data!$F$4:$F$77)))</f>
        <v>6</v>
      </c>
      <c r="M16">
        <f t="array" ref="M16">SUM(IF(ISNUMBER(data!Q$4:Q$77)*(data!$D$4:$D$77=categories!$A16),IF(data!Q$4=0,data!$E$4:$E$77,data!$F$4:$F$77)))</f>
        <v>6</v>
      </c>
      <c r="N16">
        <f t="array" ref="N16">SUM(IF(ISNUMBER(data!R$4:R$77)*(data!$D$4:$D$77=categories!$A16),IF(data!R$4=0,data!$E$4:$E$77,data!$F$4:$F$77)))</f>
        <v>6</v>
      </c>
      <c r="O16">
        <f t="array" ref="O16">SUM(IF(ISNUMBER(data!S$4:S$77)*(data!$D$4:$D$77=categories!$A16),IF(data!S$4=0,data!$E$4:$E$77,data!$F$4:$F$77)))</f>
        <v>6</v>
      </c>
      <c r="P16">
        <f t="array" ref="P16">SUM(IF(ISNUMBER(data!T$4:T$77)*(data!$D$4:$D$77=categories!$A16),IF(data!T$4=0,data!$E$4:$E$77,data!$F$4:$F$77)))</f>
        <v>6</v>
      </c>
      <c r="Q16">
        <f t="array" ref="Q16">SUM(IF(ISNUMBER(data!U$4:U$77)*(data!$D$4:$D$77=categories!$A16),IF(data!U$4=0,data!$E$4:$E$77,data!$F$4:$F$77)))</f>
        <v>6</v>
      </c>
      <c r="R16">
        <f t="array" ref="R16">SUM(IF(ISNUMBER(data!V$4:V$77)*(data!$D$4:$D$77=categories!$A16),IF(data!V$4=0,data!$E$4:$E$77,data!$F$4:$F$77)))</f>
        <v>6</v>
      </c>
      <c r="S16">
        <f t="array" ref="S16">SUM(IF(ISNUMBER(data!W$4:W$77)*(data!$D$4:$D$77=categories!$A16),IF(data!W$4=0,data!$E$4:$E$77,data!$F$4:$F$77)))</f>
        <v>6</v>
      </c>
      <c r="T16">
        <f t="array" ref="T16">SUM(IF(ISNUMBER(data!X$4:X$77)*(data!$D$4:$D$77=categories!$A16),IF(data!X$4=0,data!$E$4:$E$77,data!$F$4:$F$77)))</f>
        <v>6</v>
      </c>
      <c r="U16">
        <f t="array" ref="U16">SUM(IF(ISNUMBER(data!Y$4:Y$77)*(data!$D$4:$D$77=categories!$A16),IF(data!Y$4=0,data!$E$4:$E$77,data!$F$4:$F$77)))</f>
        <v>6</v>
      </c>
    </row>
    <row r="17" spans="1:21" x14ac:dyDescent="0.35">
      <c r="B17" s="8" t="s">
        <v>254</v>
      </c>
      <c r="C17" s="8"/>
      <c r="E17">
        <f>SUM(E12:E16)</f>
        <v>46</v>
      </c>
      <c r="F17">
        <f t="shared" ref="F17:U17" si="1">SUM(F12:F16)</f>
        <v>48</v>
      </c>
      <c r="G17">
        <f t="shared" si="1"/>
        <v>43</v>
      </c>
      <c r="H17">
        <f t="shared" si="1"/>
        <v>48</v>
      </c>
      <c r="I17">
        <f t="shared" si="1"/>
        <v>47</v>
      </c>
      <c r="J17">
        <f t="shared" si="1"/>
        <v>47</v>
      </c>
      <c r="K17">
        <f t="shared" si="1"/>
        <v>48</v>
      </c>
      <c r="L17">
        <f t="shared" si="1"/>
        <v>46</v>
      </c>
      <c r="M17">
        <f t="shared" si="1"/>
        <v>45</v>
      </c>
      <c r="N17">
        <f t="shared" si="1"/>
        <v>47</v>
      </c>
      <c r="O17">
        <f t="shared" si="1"/>
        <v>47</v>
      </c>
      <c r="P17">
        <f t="shared" si="1"/>
        <v>47</v>
      </c>
      <c r="Q17">
        <f t="shared" si="1"/>
        <v>43</v>
      </c>
      <c r="R17">
        <f t="shared" si="1"/>
        <v>45</v>
      </c>
      <c r="S17">
        <f t="shared" si="1"/>
        <v>47</v>
      </c>
      <c r="T17">
        <f t="shared" si="1"/>
        <v>47</v>
      </c>
      <c r="U17">
        <f t="shared" si="1"/>
        <v>47</v>
      </c>
    </row>
    <row r="19" spans="1:21" x14ac:dyDescent="0.35">
      <c r="A19" s="6" t="s">
        <v>257</v>
      </c>
    </row>
    <row r="20" spans="1:21" x14ac:dyDescent="0.35">
      <c r="A20" s="13" t="s">
        <v>158</v>
      </c>
      <c r="B20" s="8" t="s">
        <v>159</v>
      </c>
      <c r="C20" s="8" t="s">
        <v>263</v>
      </c>
      <c r="D20" s="8" t="s">
        <v>172</v>
      </c>
      <c r="E20" s="29">
        <f>E4/E12</f>
        <v>0.38461538461538464</v>
      </c>
      <c r="F20" s="29">
        <f t="shared" ref="F20:U25" si="2">F4/F12</f>
        <v>0.38461538461538464</v>
      </c>
      <c r="G20" s="29">
        <f t="shared" si="2"/>
        <v>0.38461538461538464</v>
      </c>
      <c r="H20" s="29">
        <f t="shared" si="2"/>
        <v>0.61538461538461542</v>
      </c>
      <c r="I20" s="29">
        <f t="shared" si="2"/>
        <v>0.69230769230769229</v>
      </c>
      <c r="J20" s="29">
        <f t="shared" si="2"/>
        <v>0.69230769230769229</v>
      </c>
      <c r="K20" s="29">
        <f t="shared" si="2"/>
        <v>0.69230769230769229</v>
      </c>
      <c r="L20" s="29">
        <f t="shared" si="2"/>
        <v>0.69230769230769229</v>
      </c>
      <c r="M20" s="29">
        <f t="shared" si="2"/>
        <v>0.76923076923076927</v>
      </c>
      <c r="N20" s="29">
        <f t="shared" si="2"/>
        <v>0.46153846153846156</v>
      </c>
      <c r="O20" s="29">
        <f t="shared" si="2"/>
        <v>0.53846153846153844</v>
      </c>
      <c r="P20" s="29">
        <f t="shared" si="2"/>
        <v>0.76923076923076927</v>
      </c>
      <c r="Q20" s="29">
        <f t="shared" si="2"/>
        <v>0.46153846153846156</v>
      </c>
      <c r="R20" s="29">
        <f t="shared" si="2"/>
        <v>0.76923076923076927</v>
      </c>
      <c r="S20" s="29">
        <f t="shared" si="2"/>
        <v>0.46153846153846156</v>
      </c>
      <c r="T20" s="29">
        <f t="shared" si="2"/>
        <v>0.69230769230769229</v>
      </c>
      <c r="U20" s="29">
        <f t="shared" si="2"/>
        <v>0.38461538461538464</v>
      </c>
    </row>
    <row r="21" spans="1:21" x14ac:dyDescent="0.35">
      <c r="A21" s="13" t="s">
        <v>160</v>
      </c>
      <c r="B21" s="8" t="s">
        <v>161</v>
      </c>
      <c r="C21" s="8" t="s">
        <v>264</v>
      </c>
      <c r="D21" s="8" t="s">
        <v>173</v>
      </c>
      <c r="E21" s="29">
        <f t="shared" ref="E21:T25" si="3">E5/E13</f>
        <v>0.8</v>
      </c>
      <c r="F21" s="29">
        <f t="shared" si="3"/>
        <v>0.8</v>
      </c>
      <c r="G21" s="29">
        <f t="shared" si="3"/>
        <v>0.8</v>
      </c>
      <c r="H21" s="29">
        <f t="shared" si="3"/>
        <v>0.6</v>
      </c>
      <c r="I21" s="29">
        <f t="shared" si="3"/>
        <v>0.6</v>
      </c>
      <c r="J21" s="29">
        <f t="shared" si="3"/>
        <v>0.6</v>
      </c>
      <c r="K21" s="29">
        <f t="shared" si="3"/>
        <v>0.6</v>
      </c>
      <c r="L21" s="29">
        <f t="shared" si="3"/>
        <v>1</v>
      </c>
      <c r="M21" s="29">
        <f t="shared" si="3"/>
        <v>1</v>
      </c>
      <c r="N21" s="29">
        <f t="shared" si="3"/>
        <v>0.8</v>
      </c>
      <c r="O21" s="29">
        <f t="shared" si="3"/>
        <v>0.8</v>
      </c>
      <c r="P21" s="29">
        <f t="shared" si="3"/>
        <v>0.8</v>
      </c>
      <c r="Q21" s="29">
        <f t="shared" si="3"/>
        <v>0.4</v>
      </c>
      <c r="R21" s="29">
        <f t="shared" si="3"/>
        <v>0.8</v>
      </c>
      <c r="S21" s="29">
        <f t="shared" si="3"/>
        <v>0.6</v>
      </c>
      <c r="T21" s="29">
        <f t="shared" si="3"/>
        <v>1</v>
      </c>
      <c r="U21" s="29">
        <f t="shared" si="2"/>
        <v>0.4</v>
      </c>
    </row>
    <row r="22" spans="1:21" x14ac:dyDescent="0.35">
      <c r="A22" s="13" t="s">
        <v>162</v>
      </c>
      <c r="B22" s="8" t="s">
        <v>163</v>
      </c>
      <c r="C22" s="8" t="s">
        <v>265</v>
      </c>
      <c r="D22" s="8" t="s">
        <v>174</v>
      </c>
      <c r="E22" s="29">
        <f t="shared" si="3"/>
        <v>0.35714285714285715</v>
      </c>
      <c r="F22" s="29">
        <f t="shared" si="2"/>
        <v>0.5</v>
      </c>
      <c r="G22" s="29">
        <f t="shared" si="2"/>
        <v>0.5714285714285714</v>
      </c>
      <c r="H22" s="29">
        <f t="shared" si="2"/>
        <v>0.5714285714285714</v>
      </c>
      <c r="I22" s="29">
        <f t="shared" si="2"/>
        <v>0.6428571428571429</v>
      </c>
      <c r="J22" s="29">
        <f t="shared" si="2"/>
        <v>0.5</v>
      </c>
      <c r="K22" s="29">
        <f t="shared" si="2"/>
        <v>0.6428571428571429</v>
      </c>
      <c r="L22" s="29">
        <f t="shared" si="2"/>
        <v>0.7857142857142857</v>
      </c>
      <c r="M22" s="29">
        <f t="shared" si="2"/>
        <v>0.5</v>
      </c>
      <c r="N22" s="29">
        <f t="shared" si="2"/>
        <v>0.6428571428571429</v>
      </c>
      <c r="O22" s="29">
        <f t="shared" si="2"/>
        <v>0.7857142857142857</v>
      </c>
      <c r="P22" s="29">
        <f t="shared" si="2"/>
        <v>0.7857142857142857</v>
      </c>
      <c r="Q22" s="29">
        <f t="shared" si="2"/>
        <v>0.42857142857142855</v>
      </c>
      <c r="R22" s="29">
        <f t="shared" si="2"/>
        <v>0.7857142857142857</v>
      </c>
      <c r="S22" s="29">
        <f t="shared" si="2"/>
        <v>0.5714285714285714</v>
      </c>
      <c r="T22" s="29">
        <f t="shared" si="2"/>
        <v>0.7142857142857143</v>
      </c>
      <c r="U22" s="29">
        <f t="shared" si="2"/>
        <v>0.5</v>
      </c>
    </row>
    <row r="23" spans="1:21" x14ac:dyDescent="0.35">
      <c r="A23" s="13" t="s">
        <v>164</v>
      </c>
      <c r="B23" s="8" t="s">
        <v>165</v>
      </c>
      <c r="C23" s="8" t="s">
        <v>266</v>
      </c>
      <c r="D23" s="8" t="s">
        <v>175</v>
      </c>
      <c r="E23" s="29">
        <f t="shared" si="3"/>
        <v>0.33213338004963339</v>
      </c>
      <c r="F23" s="29">
        <f t="shared" si="2"/>
        <v>0.35543678227838649</v>
      </c>
      <c r="G23" s="29">
        <f t="shared" si="2"/>
        <v>0</v>
      </c>
      <c r="H23" s="29">
        <f t="shared" si="2"/>
        <v>0.56284303065565022</v>
      </c>
      <c r="I23" s="29">
        <f t="shared" si="2"/>
        <v>0.55947357672472509</v>
      </c>
      <c r="J23" s="29">
        <f t="shared" si="2"/>
        <v>0.72362463261103571</v>
      </c>
      <c r="K23" s="29">
        <f t="shared" si="2"/>
        <v>0.81569249572389846</v>
      </c>
      <c r="L23" s="29">
        <f t="shared" si="2"/>
        <v>0.62806459589418362</v>
      </c>
      <c r="M23" s="29">
        <f t="shared" si="2"/>
        <v>0.2032114618927843</v>
      </c>
      <c r="N23" s="29">
        <f t="shared" si="2"/>
        <v>0.82814320099105043</v>
      </c>
      <c r="O23" s="29">
        <f t="shared" si="2"/>
        <v>0.69387709423144261</v>
      </c>
      <c r="P23" s="29">
        <f t="shared" si="2"/>
        <v>0.59767639323296085</v>
      </c>
      <c r="Q23" s="29">
        <f t="shared" si="2"/>
        <v>0</v>
      </c>
      <c r="R23" s="29">
        <f t="shared" si="2"/>
        <v>0.54972463838087937</v>
      </c>
      <c r="S23" s="29">
        <f t="shared" si="2"/>
        <v>0.39531368556976504</v>
      </c>
      <c r="T23" s="29">
        <f t="shared" si="2"/>
        <v>0.31644089490673838</v>
      </c>
      <c r="U23" s="29">
        <f t="shared" si="2"/>
        <v>0.35953100837351493</v>
      </c>
    </row>
    <row r="24" spans="1:21" x14ac:dyDescent="0.35">
      <c r="A24" s="15" t="s">
        <v>176</v>
      </c>
      <c r="B24" s="3" t="s">
        <v>177</v>
      </c>
      <c r="C24" s="3" t="s">
        <v>267</v>
      </c>
      <c r="D24" s="3" t="s">
        <v>258</v>
      </c>
      <c r="E24" s="29">
        <f t="shared" si="3"/>
        <v>0.66666666666666663</v>
      </c>
      <c r="F24" s="29">
        <f t="shared" si="2"/>
        <v>0.64583333333333337</v>
      </c>
      <c r="G24" s="29">
        <f t="shared" si="2"/>
        <v>0.64583333333333337</v>
      </c>
      <c r="H24" s="29">
        <f t="shared" si="2"/>
        <v>0.66666666666666663</v>
      </c>
      <c r="I24" s="29">
        <f t="shared" si="2"/>
        <v>0.66666666666666663</v>
      </c>
      <c r="J24" s="29">
        <f t="shared" si="2"/>
        <v>0.66666666666666663</v>
      </c>
      <c r="K24" s="29">
        <f t="shared" si="2"/>
        <v>0.66666666666666663</v>
      </c>
      <c r="L24" s="29">
        <f t="shared" si="2"/>
        <v>0.66666666666666663</v>
      </c>
      <c r="M24" s="29">
        <f t="shared" si="2"/>
        <v>0.66666666666666663</v>
      </c>
      <c r="N24" s="29">
        <f t="shared" si="2"/>
        <v>0.66666666666666663</v>
      </c>
      <c r="O24" s="29">
        <f t="shared" si="2"/>
        <v>0.66666666666666663</v>
      </c>
      <c r="P24" s="29">
        <f t="shared" si="2"/>
        <v>0.70833333333333337</v>
      </c>
      <c r="Q24" s="29">
        <f t="shared" si="2"/>
        <v>0.58333333333333337</v>
      </c>
      <c r="R24" s="29">
        <f t="shared" si="2"/>
        <v>0.6875</v>
      </c>
      <c r="S24" s="29">
        <f t="shared" si="2"/>
        <v>0.66666666666666663</v>
      </c>
      <c r="T24" s="29">
        <f t="shared" si="2"/>
        <v>0.66666666666666663</v>
      </c>
      <c r="U24" s="29">
        <f t="shared" si="2"/>
        <v>0.66666666666666663</v>
      </c>
    </row>
    <row r="25" spans="1:21" x14ac:dyDescent="0.35">
      <c r="B25" s="8" t="s">
        <v>254</v>
      </c>
      <c r="C25" s="8"/>
      <c r="E25" s="30">
        <f t="shared" si="3"/>
        <v>0.44906667479124057</v>
      </c>
      <c r="F25" s="30">
        <f t="shared" si="2"/>
        <v>0.48811182964133054</v>
      </c>
      <c r="G25" s="30">
        <f t="shared" si="2"/>
        <v>0.48546511627906974</v>
      </c>
      <c r="H25" s="30">
        <f t="shared" si="2"/>
        <v>0.59642563138659377</v>
      </c>
      <c r="I25" s="30">
        <f t="shared" si="2"/>
        <v>0.63904813171324526</v>
      </c>
      <c r="J25" s="30">
        <f t="shared" si="2"/>
        <v>0.62792812113828345</v>
      </c>
      <c r="K25" s="30">
        <f t="shared" si="2"/>
        <v>0.69076926994247889</v>
      </c>
      <c r="L25" s="30">
        <f t="shared" si="2"/>
        <v>0.73966340798159724</v>
      </c>
      <c r="M25" s="30">
        <f t="shared" si="2"/>
        <v>0.6093884496277665</v>
      </c>
      <c r="N25" s="30">
        <f t="shared" si="2"/>
        <v>0.64794231508339262</v>
      </c>
      <c r="O25" s="30">
        <f t="shared" si="2"/>
        <v>0.68606157123580813</v>
      </c>
      <c r="P25" s="30">
        <f t="shared" si="2"/>
        <v>0.73678909657652436</v>
      </c>
      <c r="Q25" s="30">
        <f t="shared" si="2"/>
        <v>0.40697674418604651</v>
      </c>
      <c r="R25" s="30">
        <f t="shared" si="2"/>
        <v>0.73273494374813686</v>
      </c>
      <c r="S25" s="30">
        <f t="shared" si="2"/>
        <v>0.52250687596016776</v>
      </c>
      <c r="T25" s="30">
        <f t="shared" si="2"/>
        <v>0.6563397458332052</v>
      </c>
      <c r="U25" s="30">
        <f t="shared" si="2"/>
        <v>0.45182508670982202</v>
      </c>
    </row>
    <row r="27" spans="1:21" x14ac:dyDescent="0.35">
      <c r="B27" s="8" t="s">
        <v>259</v>
      </c>
      <c r="C27" s="8"/>
      <c r="E27" s="31">
        <f>RANK(E25,$E25:$U25)</f>
        <v>16</v>
      </c>
      <c r="F27" s="31">
        <f t="shared" ref="F27:U27" si="4">RANK(F25,$E25:$U25)</f>
        <v>13</v>
      </c>
      <c r="G27" s="31">
        <f t="shared" si="4"/>
        <v>14</v>
      </c>
      <c r="H27" s="31">
        <f t="shared" si="4"/>
        <v>11</v>
      </c>
      <c r="I27" s="31">
        <f t="shared" si="4"/>
        <v>8</v>
      </c>
      <c r="J27" s="31">
        <f t="shared" si="4"/>
        <v>9</v>
      </c>
      <c r="K27" s="31">
        <f t="shared" si="4"/>
        <v>4</v>
      </c>
      <c r="L27" s="31">
        <f t="shared" si="4"/>
        <v>1</v>
      </c>
      <c r="M27" s="31">
        <f t="shared" si="4"/>
        <v>10</v>
      </c>
      <c r="N27" s="31">
        <f t="shared" si="4"/>
        <v>7</v>
      </c>
      <c r="O27" s="31">
        <f t="shared" si="4"/>
        <v>5</v>
      </c>
      <c r="P27" s="31">
        <f t="shared" si="4"/>
        <v>2</v>
      </c>
      <c r="Q27" s="31">
        <f t="shared" si="4"/>
        <v>17</v>
      </c>
      <c r="R27" s="31">
        <f t="shared" si="4"/>
        <v>3</v>
      </c>
      <c r="S27" s="31">
        <f t="shared" si="4"/>
        <v>12</v>
      </c>
      <c r="T27" s="31">
        <f t="shared" si="4"/>
        <v>6</v>
      </c>
      <c r="U27" s="31">
        <f t="shared" si="4"/>
        <v>15</v>
      </c>
    </row>
  </sheetData>
  <mergeCells count="1">
    <mergeCell ref="A1:D1"/>
  </mergeCells>
  <conditionalFormatting sqref="E25:U25">
    <cfRule type="colorScale" priority="2">
      <colorScale>
        <cfvo type="min"/>
        <cfvo type="percentile" val="50"/>
        <cfvo type="max"/>
        <color rgb="FFF8696B"/>
        <color rgb="FFFFEB84"/>
        <color rgb="FF63BE7B"/>
      </colorScale>
    </cfRule>
  </conditionalFormatting>
  <conditionalFormatting sqref="E20:U24">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20"/>
  <sheetViews>
    <sheetView tabSelected="1" workbookViewId="0">
      <pane ySplit="3" topLeftCell="A4" activePane="bottomLeft" state="frozen"/>
      <selection pane="bottomLeft" sqref="A1:A3"/>
    </sheetView>
  </sheetViews>
  <sheetFormatPr defaultRowHeight="14.5" x14ac:dyDescent="0.35"/>
  <cols>
    <col min="1" max="2" width="2.81640625" bestFit="1" customWidth="1"/>
    <col min="3" max="4" width="40.6328125" customWidth="1"/>
    <col min="5" max="9" width="8.6328125" customWidth="1"/>
  </cols>
  <sheetData>
    <row r="1" spans="1:11" x14ac:dyDescent="0.35">
      <c r="A1" s="41" t="s">
        <v>260</v>
      </c>
      <c r="B1" s="41" t="s">
        <v>261</v>
      </c>
      <c r="C1" s="41"/>
      <c r="D1" s="41"/>
      <c r="E1" s="41" t="s">
        <v>262</v>
      </c>
      <c r="F1" s="41"/>
      <c r="G1" s="41"/>
      <c r="H1" s="41"/>
      <c r="I1" s="41"/>
      <c r="J1" s="41" t="s">
        <v>268</v>
      </c>
      <c r="K1" s="41"/>
    </row>
    <row r="2" spans="1:11" x14ac:dyDescent="0.35">
      <c r="A2" s="41"/>
      <c r="B2" s="41"/>
      <c r="C2" s="41"/>
      <c r="D2" s="41"/>
      <c r="E2" s="6" t="s">
        <v>158</v>
      </c>
      <c r="F2" s="6" t="s">
        <v>160</v>
      </c>
      <c r="G2" s="6" t="s">
        <v>162</v>
      </c>
      <c r="H2" s="6" t="s">
        <v>164</v>
      </c>
      <c r="I2" s="6" t="s">
        <v>176</v>
      </c>
      <c r="J2" s="41"/>
      <c r="K2" s="41"/>
    </row>
    <row r="3" spans="1:11" s="32" customFormat="1" ht="29" x14ac:dyDescent="0.35">
      <c r="A3" s="41"/>
      <c r="B3" s="32" t="s">
        <v>154</v>
      </c>
      <c r="C3" s="35" t="s">
        <v>450</v>
      </c>
      <c r="D3" s="35" t="s">
        <v>451</v>
      </c>
      <c r="E3" s="33" t="str">
        <f>INDEX(categories!$C:$C,MATCH(ranking!E2,categories!$A:$A,0))</f>
        <v>Appointment</v>
      </c>
      <c r="F3" s="33" t="str">
        <f>INDEX(categories!$C:$C,MATCH(ranking!F2,categories!$A:$A,0))</f>
        <v>Dismissal</v>
      </c>
      <c r="G3" s="33" t="str">
        <f>INDEX(categories!$C:$C,MATCH(ranking!G2,categories!$A:$A,0))</f>
        <v>Sovereignty</v>
      </c>
      <c r="H3" s="33" t="str">
        <f>INDEX(categories!$C:$C,MATCH(ranking!H2,categories!$A:$A,0))</f>
        <v>Income</v>
      </c>
      <c r="I3" s="33" t="str">
        <f>INDEX(categories!$C:$C,MATCH(ranking!I2,categories!$A:$A,0))</f>
        <v>Head selection</v>
      </c>
      <c r="J3" s="41"/>
      <c r="K3" s="41"/>
    </row>
    <row r="4" spans="1:11" x14ac:dyDescent="0.35">
      <c r="A4">
        <v>1</v>
      </c>
      <c r="B4">
        <f>INDEX(categories!$2:$2,MATCH(ranking!A4,categories!$27:$27,0))</f>
        <v>8</v>
      </c>
      <c r="C4" t="str">
        <f>INDEX(institutions!B:B,MATCH(ranking!B4,institutions!A:A,0))</f>
        <v>Prosecutor General’s Office</v>
      </c>
      <c r="D4" t="str">
        <f>INDEX(institutions!C:C,MATCH(ranking!B4,institutions!A:A,0))</f>
        <v>Офіс Генерального прокурора</v>
      </c>
      <c r="E4" s="37">
        <f>INDEX(categories!E$20:U$20,MATCH(ranking!B4,categories!E$2:U$2,0))</f>
        <v>0.69230769230769229</v>
      </c>
      <c r="F4" s="37">
        <f>INDEX(categories!E$21:U$21,MATCH(ranking!B4,categories!E$2:U$2,0))</f>
        <v>1</v>
      </c>
      <c r="G4" s="37">
        <f>INDEX(categories!E$22:U$22,MATCH(ranking!B4,categories!E$2:U$2,0))</f>
        <v>0.7857142857142857</v>
      </c>
      <c r="H4" s="37">
        <f>INDEX(categories!E$23:U$23,MATCH(ranking!B4,categories!E$2:U$2,0))</f>
        <v>0.62806459589418362</v>
      </c>
      <c r="I4" s="37">
        <f>INDEX(categories!E$24:U$24,MATCH(ranking!B4,categories!E$2:U$2,0))</f>
        <v>0.66666666666666663</v>
      </c>
      <c r="J4" s="36">
        <f>INDEX(categories!E$25:U$25,MATCH(ranking!B4,categories!E$2:U$2,0))</f>
        <v>0.73966340798159724</v>
      </c>
      <c r="K4" s="34">
        <f>J4</f>
        <v>0.73966340798159724</v>
      </c>
    </row>
    <row r="5" spans="1:11" x14ac:dyDescent="0.35">
      <c r="A5">
        <v>2</v>
      </c>
      <c r="B5">
        <f>INDEX(categories!$2:$2,MATCH(ranking!A5,categories!$27:$27,0))</f>
        <v>12</v>
      </c>
      <c r="C5" t="str">
        <f>INDEX(institutions!B:B,MATCH(ranking!B5,institutions!A:A,0))</f>
        <v>Ukrainian Parliament Commissioner for Human Rights</v>
      </c>
      <c r="D5" t="str">
        <f>INDEX(institutions!C:C,MATCH(ranking!B5,institutions!A:A,0))</f>
        <v>Уповноважений Верховної Ради України з прав людини</v>
      </c>
      <c r="E5" s="37">
        <f>INDEX(categories!E$20:U$20,MATCH(ranking!B5,categories!E$2:U$2,0))</f>
        <v>0.76923076923076927</v>
      </c>
      <c r="F5" s="37">
        <f>INDEX(categories!E$21:U$21,MATCH(ranking!B5,categories!E$2:U$2,0))</f>
        <v>0.8</v>
      </c>
      <c r="G5" s="37">
        <f>INDEX(categories!E$22:U$22,MATCH(ranking!B5,categories!E$2:U$2,0))</f>
        <v>0.7857142857142857</v>
      </c>
      <c r="H5" s="37">
        <f>INDEX(categories!E$23:U$23,MATCH(ranking!B5,categories!E$2:U$2,0))</f>
        <v>0.59767639323296085</v>
      </c>
      <c r="I5" s="37">
        <f>INDEX(categories!E$24:U$24,MATCH(ranking!B5,categories!E$2:U$2,0))</f>
        <v>0.70833333333333337</v>
      </c>
      <c r="J5" s="36">
        <f>INDEX(categories!E$25:U$25,MATCH(ranking!B5,categories!E$2:U$2,0))</f>
        <v>0.73678909657652436</v>
      </c>
      <c r="K5" s="34">
        <f t="shared" ref="K5:K20" si="0">J5</f>
        <v>0.73678909657652436</v>
      </c>
    </row>
    <row r="6" spans="1:11" x14ac:dyDescent="0.35">
      <c r="A6">
        <v>3</v>
      </c>
      <c r="B6">
        <f>INDEX(categories!$2:$2,MATCH(ranking!A6,categories!$27:$27,0))</f>
        <v>14</v>
      </c>
      <c r="C6" t="str">
        <f>INDEX(institutions!B:B,MATCH(ranking!B6,institutions!A:A,0))</f>
        <v>National Bank of Ukraine</v>
      </c>
      <c r="D6" t="str">
        <f>INDEX(institutions!C:C,MATCH(ranking!B6,institutions!A:A,0))</f>
        <v>Національний банк України</v>
      </c>
      <c r="E6" s="37">
        <f>INDEX(categories!E$20:U$20,MATCH(ranking!B6,categories!E$2:U$2,0))</f>
        <v>0.76923076923076927</v>
      </c>
      <c r="F6" s="37">
        <f>INDEX(categories!E$21:U$21,MATCH(ranking!B6,categories!E$2:U$2,0))</f>
        <v>0.8</v>
      </c>
      <c r="G6" s="37">
        <f>INDEX(categories!E$22:U$22,MATCH(ranking!B6,categories!E$2:U$2,0))</f>
        <v>0.7857142857142857</v>
      </c>
      <c r="H6" s="37">
        <f>INDEX(categories!E$23:U$23,MATCH(ranking!B6,categories!E$2:U$2,0))</f>
        <v>0.54972463838087937</v>
      </c>
      <c r="I6" s="37">
        <f>INDEX(categories!E$24:U$24,MATCH(ranking!B6,categories!E$2:U$2,0))</f>
        <v>0.6875</v>
      </c>
      <c r="J6" s="36">
        <f>INDEX(categories!E$25:U$25,MATCH(ranking!B6,categories!E$2:U$2,0))</f>
        <v>0.73273494374813686</v>
      </c>
      <c r="K6" s="34">
        <f t="shared" si="0"/>
        <v>0.73273494374813686</v>
      </c>
    </row>
    <row r="7" spans="1:11" x14ac:dyDescent="0.35">
      <c r="A7">
        <v>4</v>
      </c>
      <c r="B7">
        <f>INDEX(categories!$2:$2,MATCH(ranking!A7,categories!$27:$27,0))</f>
        <v>7</v>
      </c>
      <c r="C7" t="str">
        <f>INDEX(institutions!B:B,MATCH(ranking!B7,institutions!A:A,0))</f>
        <v>National Anti-corruption Bureau of Ukraine</v>
      </c>
      <c r="D7" t="str">
        <f>INDEX(institutions!C:C,MATCH(ranking!B7,institutions!A:A,0))</f>
        <v>Національне антикорупційне бюро України</v>
      </c>
      <c r="E7" s="37">
        <f>INDEX(categories!E$20:U$20,MATCH(ranking!B7,categories!E$2:U$2,0))</f>
        <v>0.69230769230769229</v>
      </c>
      <c r="F7" s="37">
        <f>INDEX(categories!E$21:U$21,MATCH(ranking!B7,categories!E$2:U$2,0))</f>
        <v>0.6</v>
      </c>
      <c r="G7" s="37">
        <f>INDEX(categories!E$22:U$22,MATCH(ranking!B7,categories!E$2:U$2,0))</f>
        <v>0.6428571428571429</v>
      </c>
      <c r="H7" s="37">
        <f>INDEX(categories!E$23:U$23,MATCH(ranking!B7,categories!E$2:U$2,0))</f>
        <v>0.81569249572389846</v>
      </c>
      <c r="I7" s="37">
        <f>INDEX(categories!E$24:U$24,MATCH(ranking!B7,categories!E$2:U$2,0))</f>
        <v>0.66666666666666663</v>
      </c>
      <c r="J7" s="36">
        <f>INDEX(categories!E$25:U$25,MATCH(ranking!B7,categories!E$2:U$2,0))</f>
        <v>0.69076926994247889</v>
      </c>
      <c r="K7" s="34">
        <f t="shared" si="0"/>
        <v>0.69076926994247889</v>
      </c>
    </row>
    <row r="8" spans="1:11" x14ac:dyDescent="0.35">
      <c r="A8">
        <v>5</v>
      </c>
      <c r="B8">
        <f>INDEX(categories!$2:$2,MATCH(ranking!A8,categories!$27:$27,0))</f>
        <v>11</v>
      </c>
      <c r="C8" t="str">
        <f>INDEX(institutions!B:B,MATCH(ranking!B8,institutions!A:A,0))</f>
        <v>Constitutional Court of Ukraine</v>
      </c>
      <c r="D8" t="str">
        <f>INDEX(institutions!C:C,MATCH(ranking!B8,institutions!A:A,0))</f>
        <v>Конституційний Суд України</v>
      </c>
      <c r="E8" s="37">
        <f>INDEX(categories!E$20:U$20,MATCH(ranking!B8,categories!E$2:U$2,0))</f>
        <v>0.53846153846153844</v>
      </c>
      <c r="F8" s="37">
        <f>INDEX(categories!E$21:U$21,MATCH(ranking!B8,categories!E$2:U$2,0))</f>
        <v>0.8</v>
      </c>
      <c r="G8" s="37">
        <f>INDEX(categories!E$22:U$22,MATCH(ranking!B8,categories!E$2:U$2,0))</f>
        <v>0.7857142857142857</v>
      </c>
      <c r="H8" s="37">
        <f>INDEX(categories!E$23:U$23,MATCH(ranking!B8,categories!E$2:U$2,0))</f>
        <v>0.69387709423144261</v>
      </c>
      <c r="I8" s="37">
        <f>INDEX(categories!E$24:U$24,MATCH(ranking!B8,categories!E$2:U$2,0))</f>
        <v>0.66666666666666663</v>
      </c>
      <c r="J8" s="36">
        <f>INDEX(categories!E$25:U$25,MATCH(ranking!B8,categories!E$2:U$2,0))</f>
        <v>0.68606157123580813</v>
      </c>
      <c r="K8" s="34">
        <f t="shared" si="0"/>
        <v>0.68606157123580813</v>
      </c>
    </row>
    <row r="9" spans="1:11" x14ac:dyDescent="0.35">
      <c r="A9">
        <v>6</v>
      </c>
      <c r="B9">
        <f>INDEX(categories!$2:$2,MATCH(ranking!A9,categories!$27:$27,0))</f>
        <v>16</v>
      </c>
      <c r="C9" t="str">
        <f>INDEX(institutions!B:B,MATCH(ranking!B9,institutions!A:A,0))</f>
        <v>Pension Fund of Ukraine</v>
      </c>
      <c r="D9" t="str">
        <f>INDEX(institutions!C:C,MATCH(ranking!B9,institutions!A:A,0))</f>
        <v>Пенсійний фонд України</v>
      </c>
      <c r="E9" s="37">
        <f>INDEX(categories!E$20:U$20,MATCH(ranking!B9,categories!E$2:U$2,0))</f>
        <v>0.69230769230769229</v>
      </c>
      <c r="F9" s="37">
        <f>INDEX(categories!E$21:U$21,MATCH(ranking!B9,categories!E$2:U$2,0))</f>
        <v>1</v>
      </c>
      <c r="G9" s="37">
        <f>INDEX(categories!E$22:U$22,MATCH(ranking!B9,categories!E$2:U$2,0))</f>
        <v>0.7142857142857143</v>
      </c>
      <c r="H9" s="37">
        <f>INDEX(categories!E$23:U$23,MATCH(ranking!B9,categories!E$2:U$2,0))</f>
        <v>0.31644089490673838</v>
      </c>
      <c r="I9" s="37">
        <f>INDEX(categories!E$24:U$24,MATCH(ranking!B9,categories!E$2:U$2,0))</f>
        <v>0.66666666666666663</v>
      </c>
      <c r="J9" s="36">
        <f>INDEX(categories!E$25:U$25,MATCH(ranking!B9,categories!E$2:U$2,0))</f>
        <v>0.6563397458332052</v>
      </c>
      <c r="K9" s="34">
        <f t="shared" si="0"/>
        <v>0.6563397458332052</v>
      </c>
    </row>
    <row r="10" spans="1:11" x14ac:dyDescent="0.35">
      <c r="A10">
        <v>7</v>
      </c>
      <c r="B10">
        <f>INDEX(categories!$2:$2,MATCH(ranking!A10,categories!$27:$27,0))</f>
        <v>10</v>
      </c>
      <c r="C10" t="str">
        <f>INDEX(institutions!B:B,MATCH(ranking!B10,institutions!A:A,0))</f>
        <v>Supreme Court</v>
      </c>
      <c r="D10" t="str">
        <f>INDEX(institutions!C:C,MATCH(ranking!B10,institutions!A:A,0))</f>
        <v>Верховний Суд</v>
      </c>
      <c r="E10" s="37">
        <f>INDEX(categories!E$20:U$20,MATCH(ranking!B10,categories!E$2:U$2,0))</f>
        <v>0.46153846153846156</v>
      </c>
      <c r="F10" s="37">
        <f>INDEX(categories!E$21:U$21,MATCH(ranking!B10,categories!E$2:U$2,0))</f>
        <v>0.8</v>
      </c>
      <c r="G10" s="37">
        <f>INDEX(categories!E$22:U$22,MATCH(ranking!B10,categories!E$2:U$2,0))</f>
        <v>0.6428571428571429</v>
      </c>
      <c r="H10" s="37">
        <f>INDEX(categories!E$23:U$23,MATCH(ranking!B10,categories!E$2:U$2,0))</f>
        <v>0.82814320099105043</v>
      </c>
      <c r="I10" s="37">
        <f>INDEX(categories!E$24:U$24,MATCH(ranking!B10,categories!E$2:U$2,0))</f>
        <v>0.66666666666666663</v>
      </c>
      <c r="J10" s="36">
        <f>INDEX(categories!E$25:U$25,MATCH(ranking!B10,categories!E$2:U$2,0))</f>
        <v>0.64794231508339262</v>
      </c>
      <c r="K10" s="34">
        <f t="shared" si="0"/>
        <v>0.64794231508339262</v>
      </c>
    </row>
    <row r="11" spans="1:11" x14ac:dyDescent="0.35">
      <c r="A11">
        <v>8</v>
      </c>
      <c r="B11">
        <f>INDEX(categories!$2:$2,MATCH(ranking!A11,categories!$27:$27,0))</f>
        <v>5</v>
      </c>
      <c r="C11" t="str">
        <f>INDEX(institutions!B:B,MATCH(ranking!B11,institutions!A:A,0))</f>
        <v>National Commission for State Regulation of Energy and Utilities</v>
      </c>
      <c r="D11" t="str">
        <f>INDEX(institutions!C:C,MATCH(ranking!B11,institutions!A:A,0))</f>
        <v>Національна комісія, що здійснює державне регулювання у сферах енергетики та комунальних послуг</v>
      </c>
      <c r="E11" s="37">
        <f>INDEX(categories!E$20:U$20,MATCH(ranking!B11,categories!E$2:U$2,0))</f>
        <v>0.69230769230769229</v>
      </c>
      <c r="F11" s="37">
        <f>INDEX(categories!E$21:U$21,MATCH(ranking!B11,categories!E$2:U$2,0))</f>
        <v>0.6</v>
      </c>
      <c r="G11" s="37">
        <f>INDEX(categories!E$22:U$22,MATCH(ranking!B11,categories!E$2:U$2,0))</f>
        <v>0.6428571428571429</v>
      </c>
      <c r="H11" s="37">
        <f>INDEX(categories!E$23:U$23,MATCH(ranking!B11,categories!E$2:U$2,0))</f>
        <v>0.55947357672472509</v>
      </c>
      <c r="I11" s="37">
        <f>INDEX(categories!E$24:U$24,MATCH(ranking!B11,categories!E$2:U$2,0))</f>
        <v>0.66666666666666663</v>
      </c>
      <c r="J11" s="36">
        <f>INDEX(categories!E$25:U$25,MATCH(ranking!B11,categories!E$2:U$2,0))</f>
        <v>0.63904813171324526</v>
      </c>
      <c r="K11" s="34">
        <f t="shared" si="0"/>
        <v>0.63904813171324526</v>
      </c>
    </row>
    <row r="12" spans="1:11" x14ac:dyDescent="0.35">
      <c r="A12">
        <v>9</v>
      </c>
      <c r="B12">
        <f>INDEX(categories!$2:$2,MATCH(ranking!A12,categories!$27:$27,0))</f>
        <v>6</v>
      </c>
      <c r="C12" t="str">
        <f>INDEX(institutions!B:B,MATCH(ranking!B12,institutions!A:A,0))</f>
        <v>National Agency on Corruption Prevention</v>
      </c>
      <c r="D12" t="str">
        <f>INDEX(institutions!C:C,MATCH(ranking!B12,institutions!A:A,0))</f>
        <v>Національне агентство з питань запобігання корупції</v>
      </c>
      <c r="E12" s="37">
        <f>INDEX(categories!E$20:U$20,MATCH(ranking!B12,categories!E$2:U$2,0))</f>
        <v>0.69230769230769229</v>
      </c>
      <c r="F12" s="37">
        <f>INDEX(categories!E$21:U$21,MATCH(ranking!B12,categories!E$2:U$2,0))</f>
        <v>0.6</v>
      </c>
      <c r="G12" s="37">
        <f>INDEX(categories!E$22:U$22,MATCH(ranking!B12,categories!E$2:U$2,0))</f>
        <v>0.5</v>
      </c>
      <c r="H12" s="37">
        <f>INDEX(categories!E$23:U$23,MATCH(ranking!B12,categories!E$2:U$2,0))</f>
        <v>0.72362463261103571</v>
      </c>
      <c r="I12" s="37">
        <f>INDEX(categories!E$24:U$24,MATCH(ranking!B12,categories!E$2:U$2,0))</f>
        <v>0.66666666666666663</v>
      </c>
      <c r="J12" s="36">
        <f>INDEX(categories!E$25:U$25,MATCH(ranking!B12,categories!E$2:U$2,0))</f>
        <v>0.62792812113828345</v>
      </c>
      <c r="K12" s="34">
        <f t="shared" si="0"/>
        <v>0.62792812113828345</v>
      </c>
    </row>
    <row r="13" spans="1:11" x14ac:dyDescent="0.35">
      <c r="A13">
        <v>10</v>
      </c>
      <c r="B13">
        <f>INDEX(categories!$2:$2,MATCH(ranking!A13,categories!$27:$27,0))</f>
        <v>9</v>
      </c>
      <c r="C13" t="str">
        <f>INDEX(institutions!B:B,MATCH(ranking!B13,institutions!A:A,0))</f>
        <v>National police of Ukraine</v>
      </c>
      <c r="D13" t="str">
        <f>INDEX(institutions!C:C,MATCH(ranking!B13,institutions!A:A,0))</f>
        <v>Національна поліція України</v>
      </c>
      <c r="E13" s="37">
        <f>INDEX(categories!E$20:U$20,MATCH(ranking!B13,categories!E$2:U$2,0))</f>
        <v>0.76923076923076927</v>
      </c>
      <c r="F13" s="37">
        <f>INDEX(categories!E$21:U$21,MATCH(ranking!B13,categories!E$2:U$2,0))</f>
        <v>1</v>
      </c>
      <c r="G13" s="37">
        <f>INDEX(categories!E$22:U$22,MATCH(ranking!B13,categories!E$2:U$2,0))</f>
        <v>0.5</v>
      </c>
      <c r="H13" s="37">
        <f>INDEX(categories!E$23:U$23,MATCH(ranking!B13,categories!E$2:U$2,0))</f>
        <v>0.2032114618927843</v>
      </c>
      <c r="I13" s="37">
        <f>INDEX(categories!E$24:U$24,MATCH(ranking!B13,categories!E$2:U$2,0))</f>
        <v>0.66666666666666663</v>
      </c>
      <c r="J13" s="36">
        <f>INDEX(categories!E$25:U$25,MATCH(ranking!B13,categories!E$2:U$2,0))</f>
        <v>0.6093884496277665</v>
      </c>
      <c r="K13" s="34">
        <f t="shared" si="0"/>
        <v>0.6093884496277665</v>
      </c>
    </row>
    <row r="14" spans="1:11" x14ac:dyDescent="0.35">
      <c r="A14">
        <v>11</v>
      </c>
      <c r="B14">
        <f>INDEX(categories!$2:$2,MATCH(ranking!A14,categories!$27:$27,0))</f>
        <v>4</v>
      </c>
      <c r="C14" t="str">
        <f>INDEX(institutions!B:B,MATCH(ranking!B14,institutions!A:A,0))</f>
        <v>Antimonopoly Committee of Ukraine</v>
      </c>
      <c r="D14" t="str">
        <f>INDEX(institutions!C:C,MATCH(ranking!B14,institutions!A:A,0))</f>
        <v>Антимонопольний комітет України</v>
      </c>
      <c r="E14" s="37">
        <f>INDEX(categories!E$20:U$20,MATCH(ranking!B14,categories!E$2:U$2,0))</f>
        <v>0.61538461538461542</v>
      </c>
      <c r="F14" s="37">
        <f>INDEX(categories!E$21:U$21,MATCH(ranking!B14,categories!E$2:U$2,0))</f>
        <v>0.6</v>
      </c>
      <c r="G14" s="37">
        <f>INDEX(categories!E$22:U$22,MATCH(ranking!B14,categories!E$2:U$2,0))</f>
        <v>0.5714285714285714</v>
      </c>
      <c r="H14" s="37">
        <f>INDEX(categories!E$23:U$23,MATCH(ranking!B14,categories!E$2:U$2,0))</f>
        <v>0.56284303065565022</v>
      </c>
      <c r="I14" s="37">
        <f>INDEX(categories!E$24:U$24,MATCH(ranking!B14,categories!E$2:U$2,0))</f>
        <v>0.66666666666666663</v>
      </c>
      <c r="J14" s="36">
        <f>INDEX(categories!E$25:U$25,MATCH(ranking!B14,categories!E$2:U$2,0))</f>
        <v>0.59642563138659377</v>
      </c>
      <c r="K14" s="34">
        <f t="shared" si="0"/>
        <v>0.59642563138659377</v>
      </c>
    </row>
    <row r="15" spans="1:11" x14ac:dyDescent="0.35">
      <c r="A15">
        <v>12</v>
      </c>
      <c r="B15">
        <f>INDEX(categories!$2:$2,MATCH(ranking!A15,categories!$27:$27,0))</f>
        <v>15</v>
      </c>
      <c r="C15" t="str">
        <f>INDEX(institutions!B:B,MATCH(ranking!B15,institutions!A:A,0))</f>
        <v>State Property Fund of Ukraine</v>
      </c>
      <c r="D15" t="str">
        <f>INDEX(institutions!C:C,MATCH(ranking!B15,institutions!A:A,0))</f>
        <v>Фонд державного майна України</v>
      </c>
      <c r="E15" s="37">
        <f>INDEX(categories!E$20:U$20,MATCH(ranking!B15,categories!E$2:U$2,0))</f>
        <v>0.46153846153846156</v>
      </c>
      <c r="F15" s="37">
        <f>INDEX(categories!E$21:U$21,MATCH(ranking!B15,categories!E$2:U$2,0))</f>
        <v>0.6</v>
      </c>
      <c r="G15" s="37">
        <f>INDEX(categories!E$22:U$22,MATCH(ranking!B15,categories!E$2:U$2,0))</f>
        <v>0.5714285714285714</v>
      </c>
      <c r="H15" s="37">
        <f>INDEX(categories!E$23:U$23,MATCH(ranking!B15,categories!E$2:U$2,0))</f>
        <v>0.39531368556976504</v>
      </c>
      <c r="I15" s="37">
        <f>INDEX(categories!E$24:U$24,MATCH(ranking!B15,categories!E$2:U$2,0))</f>
        <v>0.66666666666666663</v>
      </c>
      <c r="J15" s="36">
        <f>INDEX(categories!E$25:U$25,MATCH(ranking!B15,categories!E$2:U$2,0))</f>
        <v>0.52250687596016776</v>
      </c>
      <c r="K15" s="34">
        <f t="shared" si="0"/>
        <v>0.52250687596016776</v>
      </c>
    </row>
    <row r="16" spans="1:11" x14ac:dyDescent="0.35">
      <c r="A16">
        <v>13</v>
      </c>
      <c r="B16">
        <f>INDEX(categories!$2:$2,MATCH(ranking!A16,categories!$27:$27,0))</f>
        <v>2</v>
      </c>
      <c r="C16" t="str">
        <f>INDEX(institutions!B:B,MATCH(ranking!B16,institutions!A:A,0))</f>
        <v>State Fiscal Service of Ukraine</v>
      </c>
      <c r="D16" t="str">
        <f>INDEX(institutions!C:C,MATCH(ranking!B16,institutions!A:A,0))</f>
        <v>Державна фіскальна служба України</v>
      </c>
      <c r="E16" s="37">
        <f>INDEX(categories!E$20:U$20,MATCH(ranking!B16,categories!E$2:U$2,0))</f>
        <v>0.38461538461538464</v>
      </c>
      <c r="F16" s="37">
        <f>INDEX(categories!E$21:U$21,MATCH(ranking!B16,categories!E$2:U$2,0))</f>
        <v>0.8</v>
      </c>
      <c r="G16" s="37">
        <f>INDEX(categories!E$22:U$22,MATCH(ranking!B16,categories!E$2:U$2,0))</f>
        <v>0.5</v>
      </c>
      <c r="H16" s="37">
        <f>INDEX(categories!E$23:U$23,MATCH(ranking!B16,categories!E$2:U$2,0))</f>
        <v>0.35543678227838649</v>
      </c>
      <c r="I16" s="37">
        <f>INDEX(categories!E$24:U$24,MATCH(ranking!B16,categories!E$2:U$2,0))</f>
        <v>0.64583333333333337</v>
      </c>
      <c r="J16" s="36">
        <f>INDEX(categories!E$25:U$25,MATCH(ranking!B16,categories!E$2:U$2,0))</f>
        <v>0.48811182964133054</v>
      </c>
      <c r="K16" s="34">
        <f t="shared" si="0"/>
        <v>0.48811182964133054</v>
      </c>
    </row>
    <row r="17" spans="1:11" x14ac:dyDescent="0.35">
      <c r="A17">
        <v>14</v>
      </c>
      <c r="B17">
        <f>INDEX(categories!$2:$2,MATCH(ranking!A17,categories!$27:$27,0))</f>
        <v>3</v>
      </c>
      <c r="C17" t="str">
        <f>INDEX(institutions!B:B,MATCH(ranking!B17,institutions!A:A,0))</f>
        <v>State Customs Service of Ukraine</v>
      </c>
      <c r="D17" t="str">
        <f>INDEX(institutions!C:C,MATCH(ranking!B17,institutions!A:A,0))</f>
        <v>Державна митна служба України</v>
      </c>
      <c r="E17" s="37">
        <f>INDEX(categories!E$20:U$20,MATCH(ranking!B17,categories!E$2:U$2,0))</f>
        <v>0.38461538461538464</v>
      </c>
      <c r="F17" s="37">
        <f>INDEX(categories!E$21:U$21,MATCH(ranking!B17,categories!E$2:U$2,0))</f>
        <v>0.8</v>
      </c>
      <c r="G17" s="37">
        <f>INDEX(categories!E$22:U$22,MATCH(ranking!B17,categories!E$2:U$2,0))</f>
        <v>0.5714285714285714</v>
      </c>
      <c r="H17" s="37">
        <f>INDEX(categories!E$23:U$23,MATCH(ranking!B17,categories!E$2:U$2,0))</f>
        <v>0</v>
      </c>
      <c r="I17" s="37">
        <f>INDEX(categories!E$24:U$24,MATCH(ranking!B17,categories!E$2:U$2,0))</f>
        <v>0.64583333333333337</v>
      </c>
      <c r="J17" s="36">
        <f>INDEX(categories!E$25:U$25,MATCH(ranking!B17,categories!E$2:U$2,0))</f>
        <v>0.48546511627906974</v>
      </c>
      <c r="K17" s="34">
        <f t="shared" si="0"/>
        <v>0.48546511627906974</v>
      </c>
    </row>
    <row r="18" spans="1:11" x14ac:dyDescent="0.35">
      <c r="A18">
        <v>15</v>
      </c>
      <c r="B18">
        <f>INDEX(categories!$2:$2,MATCH(ranking!A18,categories!$27:$27,0))</f>
        <v>17</v>
      </c>
      <c r="C18" t="str">
        <f>INDEX(institutions!B:B,MATCH(ranking!B18,institutions!A:A,0))</f>
        <v>National Securities and Stock Market Commission</v>
      </c>
      <c r="D18" t="str">
        <f>INDEX(institutions!C:C,MATCH(ranking!B18,institutions!A:A,0))</f>
        <v>Національна комісія з цінних паперів та фондових ринків</v>
      </c>
      <c r="E18" s="37">
        <f>INDEX(categories!E$20:U$20,MATCH(ranking!B18,categories!E$2:U$2,0))</f>
        <v>0.38461538461538464</v>
      </c>
      <c r="F18" s="37">
        <f>INDEX(categories!E$21:U$21,MATCH(ranking!B18,categories!E$2:U$2,0))</f>
        <v>0.4</v>
      </c>
      <c r="G18" s="37">
        <f>INDEX(categories!E$22:U$22,MATCH(ranking!B18,categories!E$2:U$2,0))</f>
        <v>0.5</v>
      </c>
      <c r="H18" s="37">
        <f>INDEX(categories!E$23:U$23,MATCH(ranking!B18,categories!E$2:U$2,0))</f>
        <v>0.35953100837351493</v>
      </c>
      <c r="I18" s="37">
        <f>INDEX(categories!E$24:U$24,MATCH(ranking!B18,categories!E$2:U$2,0))</f>
        <v>0.66666666666666663</v>
      </c>
      <c r="J18" s="36">
        <f>INDEX(categories!E$25:U$25,MATCH(ranking!B18,categories!E$2:U$2,0))</f>
        <v>0.45182508670982202</v>
      </c>
      <c r="K18" s="34">
        <f t="shared" si="0"/>
        <v>0.45182508670982202</v>
      </c>
    </row>
    <row r="19" spans="1:11" x14ac:dyDescent="0.35">
      <c r="A19">
        <v>16</v>
      </c>
      <c r="B19">
        <f>INDEX(categories!$2:$2,MATCH(ranking!A19,categories!$27:$27,0))</f>
        <v>1</v>
      </c>
      <c r="C19" t="str">
        <f>INDEX(institutions!B:B,MATCH(ranking!B19,institutions!A:A,0))</f>
        <v>State Tax Service of Ukraine</v>
      </c>
      <c r="D19" t="str">
        <f>INDEX(institutions!C:C,MATCH(ranking!B19,institutions!A:A,0))</f>
        <v>Державна податкова служба України</v>
      </c>
      <c r="E19" s="37">
        <f>INDEX(categories!E$20:U$20,MATCH(ranking!B19,categories!E$2:U$2,0))</f>
        <v>0.38461538461538464</v>
      </c>
      <c r="F19" s="37">
        <f>INDEX(categories!E$21:U$21,MATCH(ranking!B19,categories!E$2:U$2,0))</f>
        <v>0.8</v>
      </c>
      <c r="G19" s="37">
        <f>INDEX(categories!E$22:U$22,MATCH(ranking!B19,categories!E$2:U$2,0))</f>
        <v>0.35714285714285715</v>
      </c>
      <c r="H19" s="37">
        <f>INDEX(categories!E$23:U$23,MATCH(ranking!B19,categories!E$2:U$2,0))</f>
        <v>0.33213338004963339</v>
      </c>
      <c r="I19" s="37">
        <f>INDEX(categories!E$24:U$24,MATCH(ranking!B19,categories!E$2:U$2,0))</f>
        <v>0.66666666666666663</v>
      </c>
      <c r="J19" s="36">
        <f>INDEX(categories!E$25:U$25,MATCH(ranking!B19,categories!E$2:U$2,0))</f>
        <v>0.44906667479124057</v>
      </c>
      <c r="K19" s="34">
        <f t="shared" si="0"/>
        <v>0.44906667479124057</v>
      </c>
    </row>
    <row r="20" spans="1:11" x14ac:dyDescent="0.35">
      <c r="A20">
        <v>17</v>
      </c>
      <c r="B20">
        <f>INDEX(categories!$2:$2,MATCH(ranking!A20,categories!$27:$27,0))</f>
        <v>13</v>
      </c>
      <c r="C20" t="str">
        <f>INDEX(institutions!B:B,MATCH(ranking!B20,institutions!A:A,0))</f>
        <v>Business Ombudsman Council</v>
      </c>
      <c r="D20" t="str">
        <f>INDEX(institutions!C:C,MATCH(ranking!B20,institutions!A:A,0))</f>
        <v>Рада бізнес-омбудсмена</v>
      </c>
      <c r="E20" s="37">
        <f>INDEX(categories!E$20:U$20,MATCH(ranking!B20,categories!E$2:U$2,0))</f>
        <v>0.46153846153846156</v>
      </c>
      <c r="F20" s="37">
        <f>INDEX(categories!E$21:U$21,MATCH(ranking!B20,categories!E$2:U$2,0))</f>
        <v>0.4</v>
      </c>
      <c r="G20" s="37">
        <f>INDEX(categories!E$22:U$22,MATCH(ranking!B20,categories!E$2:U$2,0))</f>
        <v>0.42857142857142855</v>
      </c>
      <c r="H20" s="37">
        <f>INDEX(categories!E$23:U$23,MATCH(ranking!B20,categories!E$2:U$2,0))</f>
        <v>0</v>
      </c>
      <c r="I20" s="37">
        <f>INDEX(categories!E$24:U$24,MATCH(ranking!B20,categories!E$2:U$2,0))</f>
        <v>0.58333333333333337</v>
      </c>
      <c r="J20" s="36">
        <f>INDEX(categories!E$25:U$25,MATCH(ranking!B20,categories!E$2:U$2,0))</f>
        <v>0.40697674418604651</v>
      </c>
      <c r="K20" s="34">
        <f t="shared" si="0"/>
        <v>0.40697674418604651</v>
      </c>
    </row>
  </sheetData>
  <mergeCells count="4">
    <mergeCell ref="B1:D2"/>
    <mergeCell ref="A1:A3"/>
    <mergeCell ref="E1:I1"/>
    <mergeCell ref="J1:K3"/>
  </mergeCells>
  <conditionalFormatting sqref="E4:I20">
    <cfRule type="colorScale" priority="8">
      <colorScale>
        <cfvo type="min"/>
        <cfvo type="percentile" val="50"/>
        <cfvo type="max"/>
        <color rgb="FFF8696B"/>
        <color rgb="FFFFEB84"/>
        <color rgb="FF63BE7B"/>
      </colorScale>
    </cfRule>
  </conditionalFormatting>
  <conditionalFormatting sqref="J4:J20">
    <cfRule type="colorScale" priority="7">
      <colorScale>
        <cfvo type="min"/>
        <cfvo type="percentile" val="50"/>
        <cfvo type="max"/>
        <color rgb="FFF8696B"/>
        <color rgb="FFFFEB84"/>
        <color rgb="FF63BE7B"/>
      </colorScale>
    </cfRule>
  </conditionalFormatting>
  <conditionalFormatting sqref="K4:K20">
    <cfRule type="dataBar" priority="1">
      <dataBar showValue="0">
        <cfvo type="num" val="0"/>
        <cfvo type="num" val="1"/>
        <color rgb="FF0070C0"/>
      </dataBar>
      <extLst>
        <ext xmlns:x14="http://schemas.microsoft.com/office/spreadsheetml/2009/9/main" uri="{B025F937-C7B1-47D3-B67F-A62EFF666E3E}">
          <x14:id>{CFD9B9D1-5304-4A04-96B1-EEE548B641CE}</x14:id>
        </ext>
      </extLst>
    </cfRule>
    <cfRule type="dataBar" priority="2">
      <dataBar>
        <cfvo type="min"/>
        <cfvo type="max"/>
        <color rgb="FF0070C0"/>
      </dataBar>
      <extLst>
        <ext xmlns:x14="http://schemas.microsoft.com/office/spreadsheetml/2009/9/main" uri="{B025F937-C7B1-47D3-B67F-A62EFF666E3E}">
          <x14:id>{03F1FBB3-CE97-4B37-98BD-EC18694130F8}</x14:id>
        </ext>
      </extLst>
    </cfRule>
    <cfRule type="dataBar" priority="3">
      <dataBar showValue="0">
        <cfvo type="num" val="0"/>
        <cfvo type="num" val="1"/>
        <color rgb="FF638EC6"/>
      </dataBar>
      <extLst>
        <ext xmlns:x14="http://schemas.microsoft.com/office/spreadsheetml/2009/9/main" uri="{B025F937-C7B1-47D3-B67F-A62EFF666E3E}">
          <x14:id>{DAA027B1-71D3-4FA0-BCBD-1EC16BC4BAF3}</x14:id>
        </ext>
      </extLst>
    </cfRule>
    <cfRule type="dataBar" priority="5">
      <dataBar showValue="0">
        <cfvo type="min"/>
        <cfvo type="max"/>
        <color rgb="FF638EC6"/>
      </dataBar>
      <extLst>
        <ext xmlns:x14="http://schemas.microsoft.com/office/spreadsheetml/2009/9/main" uri="{B025F937-C7B1-47D3-B67F-A62EFF666E3E}">
          <x14:id>{06830257-F2AB-4BDE-9DD9-37352A4CEF5E}</x14:id>
        </ext>
      </extLst>
    </cfRule>
    <cfRule type="dataBar" priority="6">
      <dataBar>
        <cfvo type="min"/>
        <cfvo type="max"/>
        <color rgb="FF638EC6"/>
      </dataBar>
      <extLst>
        <ext xmlns:x14="http://schemas.microsoft.com/office/spreadsheetml/2009/9/main" uri="{B025F937-C7B1-47D3-B67F-A62EFF666E3E}">
          <x14:id>{1EAD3CAC-A17C-45D4-B848-3905A7EEF6C2}</x14:id>
        </ext>
      </extLst>
    </cfRule>
  </conditionalFormatting>
  <conditionalFormatting sqref="K4">
    <cfRule type="dataBar" priority="4">
      <dataBar>
        <cfvo type="num" val="0"/>
        <cfvo type="num" val="1"/>
        <color rgb="FF0070C0"/>
      </dataBar>
      <extLst>
        <ext xmlns:x14="http://schemas.microsoft.com/office/spreadsheetml/2009/9/main" uri="{B025F937-C7B1-47D3-B67F-A62EFF666E3E}">
          <x14:id>{EF1C1A08-476D-414D-9C57-7018B1247CB4}</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CFD9B9D1-5304-4A04-96B1-EEE548B641CE}">
            <x14:dataBar minLength="0" maxLength="100" gradient="0">
              <x14:cfvo type="num">
                <xm:f>0</xm:f>
              </x14:cfvo>
              <x14:cfvo type="num">
                <xm:f>1</xm:f>
              </x14:cfvo>
              <x14:negativeFillColor rgb="FFFF0000"/>
              <x14:axisColor rgb="FF000000"/>
            </x14:dataBar>
          </x14:cfRule>
          <x14:cfRule type="dataBar" id="{03F1FBB3-CE97-4B37-98BD-EC18694130F8}">
            <x14:dataBar minLength="0" maxLength="100" gradient="0">
              <x14:cfvo type="autoMin"/>
              <x14:cfvo type="autoMax"/>
              <x14:negativeFillColor rgb="FFFF0000"/>
              <x14:axisColor rgb="FF000000"/>
            </x14:dataBar>
          </x14:cfRule>
          <x14:cfRule type="dataBar" id="{DAA027B1-71D3-4FA0-BCBD-1EC16BC4BAF3}">
            <x14:dataBar minLength="0" maxLength="100" gradient="0">
              <x14:cfvo type="num">
                <xm:f>0</xm:f>
              </x14:cfvo>
              <x14:cfvo type="num">
                <xm:f>1</xm:f>
              </x14:cfvo>
              <x14:negativeFillColor rgb="FFFF0000"/>
              <x14:axisColor rgb="FF000000"/>
            </x14:dataBar>
          </x14:cfRule>
          <x14:cfRule type="dataBar" id="{06830257-F2AB-4BDE-9DD9-37352A4CEF5E}">
            <x14:dataBar minLength="0" maxLength="100" gradient="0">
              <x14:cfvo type="autoMin"/>
              <x14:cfvo type="autoMax"/>
              <x14:negativeFillColor rgb="FFFF0000"/>
              <x14:axisColor rgb="FF000000"/>
            </x14:dataBar>
          </x14:cfRule>
          <x14:cfRule type="dataBar" id="{1EAD3CAC-A17C-45D4-B848-3905A7EEF6C2}">
            <x14:dataBar minLength="0" maxLength="100" gradient="0">
              <x14:cfvo type="autoMin"/>
              <x14:cfvo type="autoMax"/>
              <x14:negativeFillColor rgb="FFFF0000"/>
              <x14:axisColor rgb="FF000000"/>
            </x14:dataBar>
          </x14:cfRule>
          <xm:sqref>K4:K20</xm:sqref>
        </x14:conditionalFormatting>
        <x14:conditionalFormatting xmlns:xm="http://schemas.microsoft.com/office/excel/2006/main">
          <x14:cfRule type="dataBar" id="{EF1C1A08-476D-414D-9C57-7018B1247CB4}">
            <x14:dataBar minLength="0" maxLength="100" gradient="0">
              <x14:cfvo type="num">
                <xm:f>0</xm:f>
              </x14:cfvo>
              <x14:cfvo type="num">
                <xm:f>1</xm:f>
              </x14:cfvo>
              <x14:negativeFillColor rgb="FFFF0000"/>
              <x14:axisColor rgb="FF000000"/>
            </x14:dataBar>
          </x14:cfRule>
          <xm:sqref>K4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institutions</vt:lpstr>
      <vt:lpstr>data</vt:lpstr>
      <vt:lpstr>salaries</vt:lpstr>
      <vt:lpstr>comments</vt:lpstr>
      <vt:lpstr>categories</vt:lpstr>
      <vt:lpstr>ranking</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dc:creator>
  <cp:lastModifiedBy>Peter Klátik</cp:lastModifiedBy>
  <dcterms:created xsi:type="dcterms:W3CDTF">2020-09-30T09:44:56Z</dcterms:created>
  <dcterms:modified xsi:type="dcterms:W3CDTF">2021-07-13T10:16:20Z</dcterms:modified>
</cp:coreProperties>
</file>