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6925"/>
  <workbookPr defaultThemeVersion="164011"/>
  <mc:AlternateContent xmlns:mc="http://schemas.openxmlformats.org/markup-compatibility/2006">
    <mc:Choice Requires="x15">
      <x15ac:absPath xmlns:x15ac="http://schemas.microsoft.com/office/spreadsheetml/2010/11/ac" url="C:\Users\Michal\Desktop\"/>
    </mc:Choice>
  </mc:AlternateContent>
  <bookViews>
    <workbookView xWindow="0" yWindow="0" windowWidth="20490" windowHeight="7530" activeTab="3"/>
  </bookViews>
  <sheets>
    <sheet name="Monitoring_eng" sheetId="3" r:id="rId1"/>
    <sheet name="Monitoring_ukr" sheetId="2" r:id="rId2"/>
    <sheet name="Results" sheetId="4" r:id="rId3"/>
    <sheet name="Categories" sheetId="5" r:id="rId4"/>
    <sheet name="Analysis" sheetId="7" r:id="rId5"/>
    <sheet name="Recommendations_indicators" sheetId="1" r:id="rId6"/>
  </sheets>
  <externalReferences>
    <externalReference r:id="rId7"/>
  </externalReferences>
  <definedNames>
    <definedName name="_xlnm._FilterDatabase" localSheetId="3" hidden="1">Categories!$C$1:$AR$1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5" l="1"/>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2" i="5"/>
  <c r="P53" i="5" l="1"/>
  <c r="H64" i="5" l="1"/>
  <c r="H63" i="5"/>
  <c r="H62" i="5"/>
  <c r="H61" i="5"/>
  <c r="H60" i="5"/>
  <c r="H59" i="5"/>
  <c r="H58" i="5"/>
  <c r="H57" i="5"/>
  <c r="H56" i="5"/>
  <c r="O53" i="5"/>
  <c r="N53" i="5"/>
  <c r="M53" i="5"/>
  <c r="L53" i="5"/>
  <c r="K53" i="5"/>
  <c r="J53" i="5"/>
  <c r="I53" i="5"/>
  <c r="H53" i="5"/>
  <c r="BQ1" i="4" l="1"/>
  <c r="BP1" i="4"/>
  <c r="BO1" i="4"/>
  <c r="BN1" i="4"/>
  <c r="BM1" i="4"/>
  <c r="BL1" i="4"/>
  <c r="BK1" i="4"/>
  <c r="BJ1" i="4"/>
  <c r="BI1" i="4"/>
  <c r="BH1" i="4"/>
  <c r="BG1" i="4"/>
  <c r="BF1" i="4"/>
  <c r="BE1" i="4"/>
  <c r="BD1" i="4"/>
  <c r="BC1" i="4"/>
  <c r="BB1" i="4"/>
  <c r="BA1" i="4"/>
  <c r="AZ1" i="4"/>
  <c r="AY1" i="4"/>
  <c r="AX1" i="4"/>
  <c r="AW1" i="4"/>
  <c r="AV1" i="4"/>
  <c r="AU1" i="4"/>
  <c r="AT1" i="4"/>
  <c r="AS1" i="4"/>
  <c r="AR1" i="4"/>
  <c r="AQ1" i="4"/>
  <c r="AP1" i="4"/>
  <c r="AO1" i="4"/>
  <c r="AN1" i="4"/>
  <c r="AM1" i="4"/>
  <c r="AL1" i="4"/>
  <c r="AK1" i="4"/>
  <c r="AJ1" i="4"/>
  <c r="AI1" i="4"/>
  <c r="AH1" i="4"/>
  <c r="AG1" i="4"/>
  <c r="AF1" i="4"/>
  <c r="AE1" i="4"/>
  <c r="AD1" i="4"/>
  <c r="AC1" i="4"/>
  <c r="AB1" i="4"/>
  <c r="AA1" i="4"/>
  <c r="Z1" i="4"/>
  <c r="Y1" i="4"/>
  <c r="X1" i="4"/>
  <c r="W1" i="4"/>
  <c r="V1" i="4"/>
  <c r="U1" i="4"/>
  <c r="T1" i="4"/>
  <c r="G81" i="4" l="1"/>
  <c r="H65" i="5" l="1"/>
  <c r="BK78" i="7" l="1"/>
  <c r="BJ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G78" i="7"/>
  <c r="F78" i="7"/>
  <c r="E78" i="7"/>
  <c r="D78" i="7"/>
  <c r="C78" i="7"/>
  <c r="BK77" i="7"/>
  <c r="BJ77" i="7"/>
  <c r="AZ77" i="7"/>
  <c r="AY77" i="7"/>
  <c r="AX77" i="7"/>
  <c r="AW77" i="7"/>
  <c r="AV77" i="7"/>
  <c r="AU77" i="7"/>
  <c r="AT77" i="7"/>
  <c r="AS77" i="7"/>
  <c r="AR77" i="7"/>
  <c r="AQ77" i="7"/>
  <c r="AP77" i="7"/>
  <c r="AO77" i="7"/>
  <c r="AN77" i="7"/>
  <c r="AM77" i="7"/>
  <c r="AL77" i="7"/>
  <c r="AK77" i="7"/>
  <c r="AJ77" i="7"/>
  <c r="AI77" i="7"/>
  <c r="AH77" i="7"/>
  <c r="AG77" i="7"/>
  <c r="AF77" i="7"/>
  <c r="AE77" i="7"/>
  <c r="AD77" i="7"/>
  <c r="AC77" i="7"/>
  <c r="AB77" i="7"/>
  <c r="AA77" i="7"/>
  <c r="Z77" i="7"/>
  <c r="Y77" i="7"/>
  <c r="X77" i="7"/>
  <c r="W77" i="7"/>
  <c r="V77" i="7"/>
  <c r="U77" i="7"/>
  <c r="T77" i="7"/>
  <c r="S77" i="7"/>
  <c r="R77" i="7"/>
  <c r="Q77" i="7"/>
  <c r="P77" i="7"/>
  <c r="O77" i="7"/>
  <c r="N77" i="7"/>
  <c r="M77" i="7"/>
  <c r="L77" i="7"/>
  <c r="K77" i="7"/>
  <c r="J77" i="7"/>
  <c r="I77" i="7"/>
  <c r="H77" i="7"/>
  <c r="G77" i="7"/>
  <c r="F77" i="7"/>
  <c r="E77" i="7"/>
  <c r="D77" i="7"/>
  <c r="C77" i="7"/>
  <c r="BK76" i="7"/>
  <c r="BJ76" i="7"/>
  <c r="AZ76" i="7"/>
  <c r="AY76" i="7"/>
  <c r="AX76" i="7"/>
  <c r="AW76" i="7"/>
  <c r="AV76" i="7"/>
  <c r="AU76" i="7"/>
  <c r="AT76" i="7"/>
  <c r="AS76" i="7"/>
  <c r="AR76" i="7"/>
  <c r="AQ76" i="7"/>
  <c r="AP76" i="7"/>
  <c r="AO76" i="7"/>
  <c r="AN76" i="7"/>
  <c r="AM76" i="7"/>
  <c r="AL76" i="7"/>
  <c r="AK76" i="7"/>
  <c r="AJ76" i="7"/>
  <c r="AI76" i="7"/>
  <c r="AH76" i="7"/>
  <c r="AG76" i="7"/>
  <c r="AF76" i="7"/>
  <c r="AE76" i="7"/>
  <c r="AD76" i="7"/>
  <c r="AC76" i="7"/>
  <c r="AB76" i="7"/>
  <c r="AA76" i="7"/>
  <c r="Z76" i="7"/>
  <c r="Y76" i="7"/>
  <c r="X76" i="7"/>
  <c r="W76" i="7"/>
  <c r="V76" i="7"/>
  <c r="U76" i="7"/>
  <c r="T76" i="7"/>
  <c r="S76" i="7"/>
  <c r="R76" i="7"/>
  <c r="Q76" i="7"/>
  <c r="P76" i="7"/>
  <c r="O76" i="7"/>
  <c r="N76" i="7"/>
  <c r="M76" i="7"/>
  <c r="L76" i="7"/>
  <c r="K76" i="7"/>
  <c r="J76" i="7"/>
  <c r="I76" i="7"/>
  <c r="H76" i="7"/>
  <c r="G76" i="7"/>
  <c r="F76" i="7"/>
  <c r="E76" i="7"/>
  <c r="D76" i="7"/>
  <c r="C76" i="7"/>
  <c r="BK75" i="7"/>
  <c r="BJ75" i="7"/>
  <c r="AZ75" i="7"/>
  <c r="AY75" i="7"/>
  <c r="AX75" i="7"/>
  <c r="AW75" i="7"/>
  <c r="AV75" i="7"/>
  <c r="AU75" i="7"/>
  <c r="AT75" i="7"/>
  <c r="AS75" i="7"/>
  <c r="AR75" i="7"/>
  <c r="AQ75" i="7"/>
  <c r="AP75" i="7"/>
  <c r="AO75" i="7"/>
  <c r="AN75" i="7"/>
  <c r="AM75" i="7"/>
  <c r="AL75" i="7"/>
  <c r="AK75" i="7"/>
  <c r="AJ75" i="7"/>
  <c r="AI75" i="7"/>
  <c r="AH75" i="7"/>
  <c r="AG75" i="7"/>
  <c r="AF75" i="7"/>
  <c r="AE75" i="7"/>
  <c r="AD75" i="7"/>
  <c r="AC75" i="7"/>
  <c r="AB75" i="7"/>
  <c r="AA75" i="7"/>
  <c r="Z75" i="7"/>
  <c r="Y75" i="7"/>
  <c r="X75" i="7"/>
  <c r="W75" i="7"/>
  <c r="V75" i="7"/>
  <c r="U75" i="7"/>
  <c r="T75" i="7"/>
  <c r="S75" i="7"/>
  <c r="R75" i="7"/>
  <c r="Q75" i="7"/>
  <c r="P75" i="7"/>
  <c r="O75" i="7"/>
  <c r="N75" i="7"/>
  <c r="M75" i="7"/>
  <c r="L75" i="7"/>
  <c r="K75" i="7"/>
  <c r="J75" i="7"/>
  <c r="I75" i="7"/>
  <c r="H75" i="7"/>
  <c r="G75" i="7"/>
  <c r="F75" i="7"/>
  <c r="E75" i="7"/>
  <c r="D75" i="7"/>
  <c r="C75" i="7"/>
  <c r="BK74" i="7"/>
  <c r="BJ74" i="7"/>
  <c r="AZ74" i="7"/>
  <c r="AY74" i="7"/>
  <c r="AX74" i="7"/>
  <c r="AW74" i="7"/>
  <c r="AV74" i="7"/>
  <c r="AU74" i="7"/>
  <c r="AT74" i="7"/>
  <c r="AS74" i="7"/>
  <c r="AR74" i="7"/>
  <c r="AQ74" i="7"/>
  <c r="AP74" i="7"/>
  <c r="AO74" i="7"/>
  <c r="AN74" i="7"/>
  <c r="AM74" i="7"/>
  <c r="AL74" i="7"/>
  <c r="AK74" i="7"/>
  <c r="AJ74" i="7"/>
  <c r="AI74" i="7"/>
  <c r="AH74" i="7"/>
  <c r="AG74" i="7"/>
  <c r="AF74" i="7"/>
  <c r="AE74" i="7"/>
  <c r="AD74" i="7"/>
  <c r="AC74" i="7"/>
  <c r="AB74" i="7"/>
  <c r="AA74" i="7"/>
  <c r="Z74" i="7"/>
  <c r="Y74" i="7"/>
  <c r="X74" i="7"/>
  <c r="W74" i="7"/>
  <c r="V74" i="7"/>
  <c r="U74" i="7"/>
  <c r="T74" i="7"/>
  <c r="S74" i="7"/>
  <c r="R74" i="7"/>
  <c r="Q74" i="7"/>
  <c r="P74" i="7"/>
  <c r="O74" i="7"/>
  <c r="N74" i="7"/>
  <c r="M74" i="7"/>
  <c r="L74" i="7"/>
  <c r="K74" i="7"/>
  <c r="J74" i="7"/>
  <c r="I74" i="7"/>
  <c r="H74" i="7"/>
  <c r="G74" i="7"/>
  <c r="F74" i="7"/>
  <c r="E74" i="7"/>
  <c r="D74" i="7"/>
  <c r="C74" i="7"/>
  <c r="BH74" i="7" s="1"/>
  <c r="BK73" i="7"/>
  <c r="BJ73" i="7"/>
  <c r="AZ73" i="7"/>
  <c r="AY73" i="7"/>
  <c r="AX73" i="7"/>
  <c r="AW73" i="7"/>
  <c r="AV73" i="7"/>
  <c r="AU73" i="7"/>
  <c r="AT73" i="7"/>
  <c r="AS73" i="7"/>
  <c r="AR73" i="7"/>
  <c r="AQ73" i="7"/>
  <c r="AP73" i="7"/>
  <c r="AO73" i="7"/>
  <c r="AN73" i="7"/>
  <c r="AM73" i="7"/>
  <c r="AL73" i="7"/>
  <c r="AK73" i="7"/>
  <c r="AJ73" i="7"/>
  <c r="AI73" i="7"/>
  <c r="AH73" i="7"/>
  <c r="AG73" i="7"/>
  <c r="AF73" i="7"/>
  <c r="AE73" i="7"/>
  <c r="AD73" i="7"/>
  <c r="AC73" i="7"/>
  <c r="AB73" i="7"/>
  <c r="AA73" i="7"/>
  <c r="Z73" i="7"/>
  <c r="Y73" i="7"/>
  <c r="X73" i="7"/>
  <c r="W73" i="7"/>
  <c r="V73" i="7"/>
  <c r="U73" i="7"/>
  <c r="T73" i="7"/>
  <c r="S73" i="7"/>
  <c r="R73" i="7"/>
  <c r="Q73" i="7"/>
  <c r="P73" i="7"/>
  <c r="O73" i="7"/>
  <c r="N73" i="7"/>
  <c r="M73" i="7"/>
  <c r="L73" i="7"/>
  <c r="K73" i="7"/>
  <c r="J73" i="7"/>
  <c r="I73" i="7"/>
  <c r="H73" i="7"/>
  <c r="G73" i="7"/>
  <c r="F73" i="7"/>
  <c r="E73" i="7"/>
  <c r="D73" i="7"/>
  <c r="C73" i="7"/>
  <c r="BH73" i="7" s="1"/>
  <c r="BK72" i="7"/>
  <c r="BJ72" i="7"/>
  <c r="AZ72" i="7"/>
  <c r="AY72" i="7"/>
  <c r="AX72" i="7"/>
  <c r="AW72" i="7"/>
  <c r="AV72" i="7"/>
  <c r="AU72" i="7"/>
  <c r="AT72" i="7"/>
  <c r="AS72" i="7"/>
  <c r="AR72" i="7"/>
  <c r="AQ72" i="7"/>
  <c r="AP72" i="7"/>
  <c r="AO72" i="7"/>
  <c r="AN72" i="7"/>
  <c r="AM72" i="7"/>
  <c r="AL72" i="7"/>
  <c r="AK72" i="7"/>
  <c r="AJ72" i="7"/>
  <c r="AI72" i="7"/>
  <c r="AH72" i="7"/>
  <c r="AG72" i="7"/>
  <c r="AF72" i="7"/>
  <c r="AE72" i="7"/>
  <c r="AD72" i="7"/>
  <c r="AC72" i="7"/>
  <c r="AB72" i="7"/>
  <c r="AA72" i="7"/>
  <c r="Z72" i="7"/>
  <c r="Y72" i="7"/>
  <c r="X72" i="7"/>
  <c r="W72" i="7"/>
  <c r="V72" i="7"/>
  <c r="U72" i="7"/>
  <c r="T72" i="7"/>
  <c r="S72" i="7"/>
  <c r="R72" i="7"/>
  <c r="Q72" i="7"/>
  <c r="P72" i="7"/>
  <c r="O72" i="7"/>
  <c r="N72" i="7"/>
  <c r="M72" i="7"/>
  <c r="L72" i="7"/>
  <c r="K72" i="7"/>
  <c r="J72" i="7"/>
  <c r="I72" i="7"/>
  <c r="H72" i="7"/>
  <c r="G72" i="7"/>
  <c r="F72" i="7"/>
  <c r="E72" i="7"/>
  <c r="D72" i="7"/>
  <c r="C72" i="7"/>
  <c r="BH72" i="7" s="1"/>
  <c r="BK71" i="7"/>
  <c r="BJ71" i="7"/>
  <c r="AZ71" i="7"/>
  <c r="AY71" i="7"/>
  <c r="AX71" i="7"/>
  <c r="AW71" i="7"/>
  <c r="AV71" i="7"/>
  <c r="AU71" i="7"/>
  <c r="AT71" i="7"/>
  <c r="AS71" i="7"/>
  <c r="AR71" i="7"/>
  <c r="AQ71" i="7"/>
  <c r="AP71" i="7"/>
  <c r="AO71" i="7"/>
  <c r="AN71" i="7"/>
  <c r="AM71" i="7"/>
  <c r="AL71" i="7"/>
  <c r="AK71" i="7"/>
  <c r="AJ71" i="7"/>
  <c r="AI71" i="7"/>
  <c r="AH71" i="7"/>
  <c r="AG71" i="7"/>
  <c r="AF71" i="7"/>
  <c r="AE71" i="7"/>
  <c r="AD71" i="7"/>
  <c r="AC71" i="7"/>
  <c r="AB71" i="7"/>
  <c r="AA71" i="7"/>
  <c r="Z71" i="7"/>
  <c r="Y71" i="7"/>
  <c r="X71" i="7"/>
  <c r="W71" i="7"/>
  <c r="V71" i="7"/>
  <c r="U71" i="7"/>
  <c r="T71" i="7"/>
  <c r="S71" i="7"/>
  <c r="R71" i="7"/>
  <c r="Q71" i="7"/>
  <c r="P71" i="7"/>
  <c r="O71" i="7"/>
  <c r="N71" i="7"/>
  <c r="M71" i="7"/>
  <c r="L71" i="7"/>
  <c r="K71" i="7"/>
  <c r="J71" i="7"/>
  <c r="I71" i="7"/>
  <c r="H71" i="7"/>
  <c r="G71" i="7"/>
  <c r="F71" i="7"/>
  <c r="E71" i="7"/>
  <c r="D71" i="7"/>
  <c r="C71" i="7"/>
  <c r="BH71" i="7" s="1"/>
  <c r="BK70" i="7"/>
  <c r="BJ70" i="7"/>
  <c r="AZ70" i="7"/>
  <c r="AY70" i="7"/>
  <c r="AX70" i="7"/>
  <c r="AW70" i="7"/>
  <c r="AV70" i="7"/>
  <c r="AU70" i="7"/>
  <c r="AT70" i="7"/>
  <c r="AS70" i="7"/>
  <c r="AR70" i="7"/>
  <c r="AQ70" i="7"/>
  <c r="AP70" i="7"/>
  <c r="AO70" i="7"/>
  <c r="AN70" i="7"/>
  <c r="AM70" i="7"/>
  <c r="AL70" i="7"/>
  <c r="AK70" i="7"/>
  <c r="AJ70" i="7"/>
  <c r="AI70" i="7"/>
  <c r="AH70" i="7"/>
  <c r="AG70" i="7"/>
  <c r="AF70" i="7"/>
  <c r="AE70" i="7"/>
  <c r="AD70" i="7"/>
  <c r="AC70" i="7"/>
  <c r="AB70" i="7"/>
  <c r="AA70" i="7"/>
  <c r="Z70" i="7"/>
  <c r="Y70" i="7"/>
  <c r="X70" i="7"/>
  <c r="W70" i="7"/>
  <c r="V70" i="7"/>
  <c r="U70" i="7"/>
  <c r="T70" i="7"/>
  <c r="S70" i="7"/>
  <c r="R70" i="7"/>
  <c r="Q70" i="7"/>
  <c r="P70" i="7"/>
  <c r="O70" i="7"/>
  <c r="N70" i="7"/>
  <c r="M70" i="7"/>
  <c r="L70" i="7"/>
  <c r="K70" i="7"/>
  <c r="J70" i="7"/>
  <c r="I70" i="7"/>
  <c r="H70" i="7"/>
  <c r="G70" i="7"/>
  <c r="F70" i="7"/>
  <c r="E70" i="7"/>
  <c r="D70" i="7"/>
  <c r="C70" i="7"/>
  <c r="BH70" i="7" s="1"/>
  <c r="BK69" i="7"/>
  <c r="BJ69" i="7"/>
  <c r="AZ69" i="7"/>
  <c r="AY69" i="7"/>
  <c r="AX69" i="7"/>
  <c r="AW69" i="7"/>
  <c r="AV69" i="7"/>
  <c r="AU69" i="7"/>
  <c r="AT69" i="7"/>
  <c r="AS69" i="7"/>
  <c r="AR69" i="7"/>
  <c r="AQ69" i="7"/>
  <c r="AP69" i="7"/>
  <c r="AO69" i="7"/>
  <c r="AN69" i="7"/>
  <c r="AM69" i="7"/>
  <c r="AL69" i="7"/>
  <c r="AK69" i="7"/>
  <c r="AJ69" i="7"/>
  <c r="AI69" i="7"/>
  <c r="AH69" i="7"/>
  <c r="AG69" i="7"/>
  <c r="AF69" i="7"/>
  <c r="AE69" i="7"/>
  <c r="AD69" i="7"/>
  <c r="AC69" i="7"/>
  <c r="AB69" i="7"/>
  <c r="AA69" i="7"/>
  <c r="Z69" i="7"/>
  <c r="Y69" i="7"/>
  <c r="X69" i="7"/>
  <c r="W69" i="7"/>
  <c r="V69" i="7"/>
  <c r="U69" i="7"/>
  <c r="T69" i="7"/>
  <c r="S69" i="7"/>
  <c r="R69" i="7"/>
  <c r="Q69" i="7"/>
  <c r="P69" i="7"/>
  <c r="O69" i="7"/>
  <c r="N69" i="7"/>
  <c r="M69" i="7"/>
  <c r="L69" i="7"/>
  <c r="K69" i="7"/>
  <c r="J69" i="7"/>
  <c r="I69" i="7"/>
  <c r="H69" i="7"/>
  <c r="G69" i="7"/>
  <c r="F69" i="7"/>
  <c r="E69" i="7"/>
  <c r="D69" i="7"/>
  <c r="C69" i="7"/>
  <c r="BH69" i="7" s="1"/>
  <c r="BK68" i="7"/>
  <c r="BJ68" i="7"/>
  <c r="AZ68" i="7"/>
  <c r="AY68" i="7"/>
  <c r="AX68" i="7"/>
  <c r="AW68" i="7"/>
  <c r="AV68" i="7"/>
  <c r="AU68" i="7"/>
  <c r="AT68" i="7"/>
  <c r="AS68" i="7"/>
  <c r="AR68" i="7"/>
  <c r="AQ68" i="7"/>
  <c r="AP68" i="7"/>
  <c r="AO68" i="7"/>
  <c r="AN68" i="7"/>
  <c r="AM68" i="7"/>
  <c r="AL68" i="7"/>
  <c r="AK68" i="7"/>
  <c r="AJ68" i="7"/>
  <c r="AI68" i="7"/>
  <c r="AH68" i="7"/>
  <c r="AG68" i="7"/>
  <c r="AF68" i="7"/>
  <c r="AE68" i="7"/>
  <c r="AD68" i="7"/>
  <c r="AC68" i="7"/>
  <c r="AB68" i="7"/>
  <c r="AA68" i="7"/>
  <c r="Z68" i="7"/>
  <c r="Y68" i="7"/>
  <c r="X68" i="7"/>
  <c r="W68" i="7"/>
  <c r="V68" i="7"/>
  <c r="U68" i="7"/>
  <c r="T68" i="7"/>
  <c r="S68" i="7"/>
  <c r="R68" i="7"/>
  <c r="Q68" i="7"/>
  <c r="P68" i="7"/>
  <c r="O68" i="7"/>
  <c r="N68" i="7"/>
  <c r="M68" i="7"/>
  <c r="L68" i="7"/>
  <c r="K68" i="7"/>
  <c r="J68" i="7"/>
  <c r="I68" i="7"/>
  <c r="H68" i="7"/>
  <c r="G68" i="7"/>
  <c r="F68" i="7"/>
  <c r="E68" i="7"/>
  <c r="D68" i="7"/>
  <c r="C68" i="7"/>
  <c r="BH68" i="7" s="1"/>
  <c r="BK67" i="7"/>
  <c r="BJ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G67" i="7"/>
  <c r="F67" i="7"/>
  <c r="E67" i="7"/>
  <c r="D67" i="7"/>
  <c r="C67" i="7"/>
  <c r="BH67" i="7" s="1"/>
  <c r="BK66" i="7"/>
  <c r="BJ66" i="7"/>
  <c r="AZ66" i="7"/>
  <c r="AY66" i="7"/>
  <c r="AX66" i="7"/>
  <c r="AW66" i="7"/>
  <c r="AV66" i="7"/>
  <c r="AU66" i="7"/>
  <c r="AT66" i="7"/>
  <c r="AS66" i="7"/>
  <c r="AR66" i="7"/>
  <c r="AQ66" i="7"/>
  <c r="AP66" i="7"/>
  <c r="AO66" i="7"/>
  <c r="AN66" i="7"/>
  <c r="AM66" i="7"/>
  <c r="AL66" i="7"/>
  <c r="AK66" i="7"/>
  <c r="AJ66" i="7"/>
  <c r="AI66" i="7"/>
  <c r="AH66" i="7"/>
  <c r="AG66" i="7"/>
  <c r="AF66" i="7"/>
  <c r="AE66" i="7"/>
  <c r="AD66" i="7"/>
  <c r="AC66" i="7"/>
  <c r="AB66" i="7"/>
  <c r="AA66" i="7"/>
  <c r="Z66" i="7"/>
  <c r="Y66" i="7"/>
  <c r="X66" i="7"/>
  <c r="W66" i="7"/>
  <c r="V66" i="7"/>
  <c r="U66" i="7"/>
  <c r="T66" i="7"/>
  <c r="S66" i="7"/>
  <c r="R66" i="7"/>
  <c r="Q66" i="7"/>
  <c r="P66" i="7"/>
  <c r="O66" i="7"/>
  <c r="N66" i="7"/>
  <c r="M66" i="7"/>
  <c r="L66" i="7"/>
  <c r="K66" i="7"/>
  <c r="J66" i="7"/>
  <c r="I66" i="7"/>
  <c r="H66" i="7"/>
  <c r="G66" i="7"/>
  <c r="F66" i="7"/>
  <c r="E66" i="7"/>
  <c r="D66" i="7"/>
  <c r="C66" i="7"/>
  <c r="BH66" i="7" s="1"/>
  <c r="BK65" i="7"/>
  <c r="BJ65" i="7"/>
  <c r="AZ65" i="7"/>
  <c r="AY65" i="7"/>
  <c r="AX65" i="7"/>
  <c r="AW65" i="7"/>
  <c r="AV65" i="7"/>
  <c r="AU65" i="7"/>
  <c r="AT65" i="7"/>
  <c r="AS65" i="7"/>
  <c r="AR65" i="7"/>
  <c r="AQ65" i="7"/>
  <c r="AP65" i="7"/>
  <c r="AO65" i="7"/>
  <c r="AN65" i="7"/>
  <c r="AM65" i="7"/>
  <c r="AL65" i="7"/>
  <c r="AK65" i="7"/>
  <c r="AJ65" i="7"/>
  <c r="AI65" i="7"/>
  <c r="AH65" i="7"/>
  <c r="AG65" i="7"/>
  <c r="AF65" i="7"/>
  <c r="AE65" i="7"/>
  <c r="AD65" i="7"/>
  <c r="AC65" i="7"/>
  <c r="AB65" i="7"/>
  <c r="AA65" i="7"/>
  <c r="Z65" i="7"/>
  <c r="Y65" i="7"/>
  <c r="X65" i="7"/>
  <c r="W65" i="7"/>
  <c r="V65" i="7"/>
  <c r="U65" i="7"/>
  <c r="T65" i="7"/>
  <c r="S65" i="7"/>
  <c r="R65" i="7"/>
  <c r="Q65" i="7"/>
  <c r="P65" i="7"/>
  <c r="O65" i="7"/>
  <c r="N65" i="7"/>
  <c r="M65" i="7"/>
  <c r="L65" i="7"/>
  <c r="K65" i="7"/>
  <c r="J65" i="7"/>
  <c r="I65" i="7"/>
  <c r="H65" i="7"/>
  <c r="G65" i="7"/>
  <c r="F65" i="7"/>
  <c r="E65" i="7"/>
  <c r="D65" i="7"/>
  <c r="C65" i="7"/>
  <c r="BH65" i="7" s="1"/>
  <c r="BK64" i="7"/>
  <c r="BJ64" i="7"/>
  <c r="AZ64" i="7"/>
  <c r="AY64" i="7"/>
  <c r="AX64" i="7"/>
  <c r="AW64" i="7"/>
  <c r="AV64" i="7"/>
  <c r="AU64" i="7"/>
  <c r="AT64" i="7"/>
  <c r="AS64" i="7"/>
  <c r="AR64" i="7"/>
  <c r="AQ64" i="7"/>
  <c r="AP64" i="7"/>
  <c r="AO64" i="7"/>
  <c r="AN64" i="7"/>
  <c r="AM64" i="7"/>
  <c r="AL64" i="7"/>
  <c r="AK64" i="7"/>
  <c r="AJ64" i="7"/>
  <c r="AI64" i="7"/>
  <c r="AH64" i="7"/>
  <c r="AG64" i="7"/>
  <c r="AF64" i="7"/>
  <c r="AE64" i="7"/>
  <c r="AD64" i="7"/>
  <c r="AC64" i="7"/>
  <c r="AB64" i="7"/>
  <c r="AA64" i="7"/>
  <c r="Z64" i="7"/>
  <c r="Y64" i="7"/>
  <c r="X64" i="7"/>
  <c r="W64" i="7"/>
  <c r="V64" i="7"/>
  <c r="U64" i="7"/>
  <c r="T64" i="7"/>
  <c r="S64" i="7"/>
  <c r="R64" i="7"/>
  <c r="Q64" i="7"/>
  <c r="P64" i="7"/>
  <c r="O64" i="7"/>
  <c r="N64" i="7"/>
  <c r="M64" i="7"/>
  <c r="L64" i="7"/>
  <c r="K64" i="7"/>
  <c r="J64" i="7"/>
  <c r="I64" i="7"/>
  <c r="H64" i="7"/>
  <c r="G64" i="7"/>
  <c r="F64" i="7"/>
  <c r="E64" i="7"/>
  <c r="D64" i="7"/>
  <c r="C64" i="7"/>
  <c r="BH64" i="7" s="1"/>
  <c r="BK63" i="7"/>
  <c r="BJ63" i="7"/>
  <c r="AZ63" i="7"/>
  <c r="AY63" i="7"/>
  <c r="AX63" i="7"/>
  <c r="AW63" i="7"/>
  <c r="AV63" i="7"/>
  <c r="AU63" i="7"/>
  <c r="AT63" i="7"/>
  <c r="AS63" i="7"/>
  <c r="AR63" i="7"/>
  <c r="AQ63" i="7"/>
  <c r="AP63" i="7"/>
  <c r="AO63" i="7"/>
  <c r="AN63" i="7"/>
  <c r="AM63" i="7"/>
  <c r="AL63" i="7"/>
  <c r="AK63" i="7"/>
  <c r="AJ63" i="7"/>
  <c r="AI63" i="7"/>
  <c r="AH63" i="7"/>
  <c r="AG63" i="7"/>
  <c r="AF63" i="7"/>
  <c r="AE63" i="7"/>
  <c r="AD63" i="7"/>
  <c r="AC63" i="7"/>
  <c r="AB63" i="7"/>
  <c r="AA63" i="7"/>
  <c r="Z63" i="7"/>
  <c r="Y63" i="7"/>
  <c r="X63" i="7"/>
  <c r="W63" i="7"/>
  <c r="V63" i="7"/>
  <c r="U63" i="7"/>
  <c r="T63" i="7"/>
  <c r="S63" i="7"/>
  <c r="R63" i="7"/>
  <c r="Q63" i="7"/>
  <c r="P63" i="7"/>
  <c r="O63" i="7"/>
  <c r="N63" i="7"/>
  <c r="M63" i="7"/>
  <c r="L63" i="7"/>
  <c r="K63" i="7"/>
  <c r="J63" i="7"/>
  <c r="I63" i="7"/>
  <c r="H63" i="7"/>
  <c r="G63" i="7"/>
  <c r="F63" i="7"/>
  <c r="E63" i="7"/>
  <c r="D63" i="7"/>
  <c r="C63" i="7"/>
  <c r="BH63" i="7" s="1"/>
  <c r="BK62" i="7"/>
  <c r="BJ62" i="7"/>
  <c r="AZ62" i="7"/>
  <c r="AY62" i="7"/>
  <c r="AX62" i="7"/>
  <c r="AW62" i="7"/>
  <c r="AV62" i="7"/>
  <c r="AU62" i="7"/>
  <c r="AT62" i="7"/>
  <c r="AS62" i="7"/>
  <c r="AR62" i="7"/>
  <c r="AQ62" i="7"/>
  <c r="AP62" i="7"/>
  <c r="AO62" i="7"/>
  <c r="AN62" i="7"/>
  <c r="AM62" i="7"/>
  <c r="AL62" i="7"/>
  <c r="AK62" i="7"/>
  <c r="AJ62" i="7"/>
  <c r="AI62" i="7"/>
  <c r="AH62" i="7"/>
  <c r="AG62" i="7"/>
  <c r="AF62" i="7"/>
  <c r="AE62" i="7"/>
  <c r="AD62" i="7"/>
  <c r="AC62" i="7"/>
  <c r="AB62" i="7"/>
  <c r="AA62" i="7"/>
  <c r="Z62" i="7"/>
  <c r="Y62" i="7"/>
  <c r="X62" i="7"/>
  <c r="W62" i="7"/>
  <c r="V62" i="7"/>
  <c r="U62" i="7"/>
  <c r="T62" i="7"/>
  <c r="S62" i="7"/>
  <c r="R62" i="7"/>
  <c r="Q62" i="7"/>
  <c r="P62" i="7"/>
  <c r="O62" i="7"/>
  <c r="N62" i="7"/>
  <c r="M62" i="7"/>
  <c r="L62" i="7"/>
  <c r="K62" i="7"/>
  <c r="J62" i="7"/>
  <c r="I62" i="7"/>
  <c r="H62" i="7"/>
  <c r="G62" i="7"/>
  <c r="F62" i="7"/>
  <c r="E62" i="7"/>
  <c r="D62" i="7"/>
  <c r="C62" i="7"/>
  <c r="BH62" i="7" s="1"/>
  <c r="BK61" i="7"/>
  <c r="BJ61" i="7"/>
  <c r="AZ61" i="7"/>
  <c r="AY61" i="7"/>
  <c r="AX61" i="7"/>
  <c r="AW61" i="7"/>
  <c r="AV61" i="7"/>
  <c r="AU61" i="7"/>
  <c r="AT61" i="7"/>
  <c r="AS61" i="7"/>
  <c r="AR61" i="7"/>
  <c r="AQ61" i="7"/>
  <c r="AP61" i="7"/>
  <c r="AO61" i="7"/>
  <c r="AN61" i="7"/>
  <c r="AM61" i="7"/>
  <c r="AL61" i="7"/>
  <c r="AK61" i="7"/>
  <c r="AJ61" i="7"/>
  <c r="AI61" i="7"/>
  <c r="AH61" i="7"/>
  <c r="AG61" i="7"/>
  <c r="AF61" i="7"/>
  <c r="AE61" i="7"/>
  <c r="AD61" i="7"/>
  <c r="AC61" i="7"/>
  <c r="AB61" i="7"/>
  <c r="AA61" i="7"/>
  <c r="Z61" i="7"/>
  <c r="Y61" i="7"/>
  <c r="X61" i="7"/>
  <c r="W61" i="7"/>
  <c r="V61" i="7"/>
  <c r="U61" i="7"/>
  <c r="T61" i="7"/>
  <c r="S61" i="7"/>
  <c r="R61" i="7"/>
  <c r="Q61" i="7"/>
  <c r="P61" i="7"/>
  <c r="O61" i="7"/>
  <c r="N61" i="7"/>
  <c r="M61" i="7"/>
  <c r="L61" i="7"/>
  <c r="K61" i="7"/>
  <c r="J61" i="7"/>
  <c r="I61" i="7"/>
  <c r="H61" i="7"/>
  <c r="G61" i="7"/>
  <c r="F61" i="7"/>
  <c r="E61" i="7"/>
  <c r="D61" i="7"/>
  <c r="C61" i="7"/>
  <c r="BH61" i="7" s="1"/>
  <c r="BK60" i="7"/>
  <c r="BJ60" i="7"/>
  <c r="AZ60" i="7"/>
  <c r="AY60" i="7"/>
  <c r="AX60" i="7"/>
  <c r="AW60" i="7"/>
  <c r="AV60" i="7"/>
  <c r="AU60" i="7"/>
  <c r="AT60" i="7"/>
  <c r="AS60" i="7"/>
  <c r="AR60" i="7"/>
  <c r="AQ60" i="7"/>
  <c r="AP60" i="7"/>
  <c r="AO60" i="7"/>
  <c r="AN60" i="7"/>
  <c r="AM60" i="7"/>
  <c r="AL60" i="7"/>
  <c r="AK60" i="7"/>
  <c r="AJ60" i="7"/>
  <c r="AI60" i="7"/>
  <c r="AH60" i="7"/>
  <c r="AG60" i="7"/>
  <c r="AF60" i="7"/>
  <c r="AE60" i="7"/>
  <c r="AD60" i="7"/>
  <c r="AC60" i="7"/>
  <c r="AB60" i="7"/>
  <c r="AA60" i="7"/>
  <c r="Z60" i="7"/>
  <c r="Y60" i="7"/>
  <c r="X60" i="7"/>
  <c r="W60" i="7"/>
  <c r="V60" i="7"/>
  <c r="U60" i="7"/>
  <c r="T60" i="7"/>
  <c r="S60" i="7"/>
  <c r="R60" i="7"/>
  <c r="Q60" i="7"/>
  <c r="P60" i="7"/>
  <c r="O60" i="7"/>
  <c r="N60" i="7"/>
  <c r="M60" i="7"/>
  <c r="L60" i="7"/>
  <c r="K60" i="7"/>
  <c r="J60" i="7"/>
  <c r="I60" i="7"/>
  <c r="H60" i="7"/>
  <c r="G60" i="7"/>
  <c r="F60" i="7"/>
  <c r="E60" i="7"/>
  <c r="D60" i="7"/>
  <c r="C60" i="7"/>
  <c r="BH60" i="7" s="1"/>
  <c r="BK59" i="7"/>
  <c r="BJ59" i="7"/>
  <c r="AZ59" i="7"/>
  <c r="AY59" i="7"/>
  <c r="AX59" i="7"/>
  <c r="AW59" i="7"/>
  <c r="AV59" i="7"/>
  <c r="AU59" i="7"/>
  <c r="AT59" i="7"/>
  <c r="AS59" i="7"/>
  <c r="AR59" i="7"/>
  <c r="AQ59" i="7"/>
  <c r="AP59" i="7"/>
  <c r="AO59" i="7"/>
  <c r="AN59" i="7"/>
  <c r="AM59" i="7"/>
  <c r="AL59" i="7"/>
  <c r="AK59" i="7"/>
  <c r="AJ59" i="7"/>
  <c r="AI59" i="7"/>
  <c r="AH59" i="7"/>
  <c r="AG59" i="7"/>
  <c r="AF59" i="7"/>
  <c r="AE59" i="7"/>
  <c r="AD59" i="7"/>
  <c r="AC59" i="7"/>
  <c r="AB59" i="7"/>
  <c r="AA59" i="7"/>
  <c r="Z59" i="7"/>
  <c r="Y59" i="7"/>
  <c r="X59" i="7"/>
  <c r="W59" i="7"/>
  <c r="V59" i="7"/>
  <c r="U59" i="7"/>
  <c r="T59" i="7"/>
  <c r="S59" i="7"/>
  <c r="R59" i="7"/>
  <c r="Q59" i="7"/>
  <c r="P59" i="7"/>
  <c r="O59" i="7"/>
  <c r="N59" i="7"/>
  <c r="M59" i="7"/>
  <c r="L59" i="7"/>
  <c r="K59" i="7"/>
  <c r="J59" i="7"/>
  <c r="I59" i="7"/>
  <c r="H59" i="7"/>
  <c r="G59" i="7"/>
  <c r="F59" i="7"/>
  <c r="E59" i="7"/>
  <c r="D59" i="7"/>
  <c r="C59" i="7"/>
  <c r="BH59" i="7" s="1"/>
  <c r="BK58" i="7"/>
  <c r="BJ58" i="7"/>
  <c r="AZ58" i="7"/>
  <c r="AY58" i="7"/>
  <c r="AX58" i="7"/>
  <c r="AW58" i="7"/>
  <c r="AV58" i="7"/>
  <c r="AU58" i="7"/>
  <c r="AT58" i="7"/>
  <c r="AS58" i="7"/>
  <c r="AR58" i="7"/>
  <c r="AQ58" i="7"/>
  <c r="AP58" i="7"/>
  <c r="AO58" i="7"/>
  <c r="AN58" i="7"/>
  <c r="AM58" i="7"/>
  <c r="AL58" i="7"/>
  <c r="AK58" i="7"/>
  <c r="AJ58" i="7"/>
  <c r="AI58" i="7"/>
  <c r="AH58" i="7"/>
  <c r="AG58" i="7"/>
  <c r="AF58" i="7"/>
  <c r="AE58" i="7"/>
  <c r="AD58" i="7"/>
  <c r="AC58" i="7"/>
  <c r="AB58" i="7"/>
  <c r="AA58" i="7"/>
  <c r="Z58" i="7"/>
  <c r="Y58" i="7"/>
  <c r="X58" i="7"/>
  <c r="W58" i="7"/>
  <c r="V58" i="7"/>
  <c r="U58" i="7"/>
  <c r="T58" i="7"/>
  <c r="S58" i="7"/>
  <c r="R58" i="7"/>
  <c r="Q58" i="7"/>
  <c r="P58" i="7"/>
  <c r="O58" i="7"/>
  <c r="N58" i="7"/>
  <c r="M58" i="7"/>
  <c r="L58" i="7"/>
  <c r="K58" i="7"/>
  <c r="J58" i="7"/>
  <c r="I58" i="7"/>
  <c r="H58" i="7"/>
  <c r="G58" i="7"/>
  <c r="F58" i="7"/>
  <c r="E58" i="7"/>
  <c r="D58" i="7"/>
  <c r="C58" i="7"/>
  <c r="BH58" i="7" s="1"/>
  <c r="BK57" i="7"/>
  <c r="BJ57" i="7"/>
  <c r="AZ57" i="7"/>
  <c r="AY57" i="7"/>
  <c r="AX57" i="7"/>
  <c r="AW57" i="7"/>
  <c r="AV57" i="7"/>
  <c r="AU57" i="7"/>
  <c r="AT57" i="7"/>
  <c r="AS57" i="7"/>
  <c r="AR57" i="7"/>
  <c r="AQ57" i="7"/>
  <c r="AP57" i="7"/>
  <c r="AO57" i="7"/>
  <c r="AN57" i="7"/>
  <c r="AM57" i="7"/>
  <c r="AL57" i="7"/>
  <c r="AK57" i="7"/>
  <c r="AJ57" i="7"/>
  <c r="AI57" i="7"/>
  <c r="AH57" i="7"/>
  <c r="AG57" i="7"/>
  <c r="AF57" i="7"/>
  <c r="AE57" i="7"/>
  <c r="AD57" i="7"/>
  <c r="AC57" i="7"/>
  <c r="AB57" i="7"/>
  <c r="AA57" i="7"/>
  <c r="Z57" i="7"/>
  <c r="Y57" i="7"/>
  <c r="X57" i="7"/>
  <c r="W57" i="7"/>
  <c r="V57" i="7"/>
  <c r="U57" i="7"/>
  <c r="T57" i="7"/>
  <c r="S57" i="7"/>
  <c r="R57" i="7"/>
  <c r="Q57" i="7"/>
  <c r="P57" i="7"/>
  <c r="O57" i="7"/>
  <c r="N57" i="7"/>
  <c r="M57" i="7"/>
  <c r="L57" i="7"/>
  <c r="K57" i="7"/>
  <c r="J57" i="7"/>
  <c r="I57" i="7"/>
  <c r="H57" i="7"/>
  <c r="G57" i="7"/>
  <c r="F57" i="7"/>
  <c r="E57" i="7"/>
  <c r="D57" i="7"/>
  <c r="C57" i="7"/>
  <c r="BH57" i="7" s="1"/>
  <c r="BK56" i="7"/>
  <c r="BJ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G56" i="7"/>
  <c r="F56" i="7"/>
  <c r="E56" i="7"/>
  <c r="D56" i="7"/>
  <c r="C56" i="7"/>
  <c r="BH56" i="7" s="1"/>
  <c r="BK55" i="7"/>
  <c r="BJ55" i="7"/>
  <c r="AZ55" i="7"/>
  <c r="AY55" i="7"/>
  <c r="AX55" i="7"/>
  <c r="AW55" i="7"/>
  <c r="AV55" i="7"/>
  <c r="AU55" i="7"/>
  <c r="AT55" i="7"/>
  <c r="AS55" i="7"/>
  <c r="AR55" i="7"/>
  <c r="AQ55" i="7"/>
  <c r="AP55" i="7"/>
  <c r="AO55" i="7"/>
  <c r="AN55" i="7"/>
  <c r="AM55" i="7"/>
  <c r="AL55" i="7"/>
  <c r="AK55" i="7"/>
  <c r="AJ55" i="7"/>
  <c r="AI55" i="7"/>
  <c r="AH55" i="7"/>
  <c r="AG55" i="7"/>
  <c r="AF55" i="7"/>
  <c r="AE55" i="7"/>
  <c r="AD55" i="7"/>
  <c r="AC55" i="7"/>
  <c r="AB55" i="7"/>
  <c r="AA55" i="7"/>
  <c r="Z55" i="7"/>
  <c r="Y55" i="7"/>
  <c r="X55" i="7"/>
  <c r="W55" i="7"/>
  <c r="V55" i="7"/>
  <c r="U55" i="7"/>
  <c r="T55" i="7"/>
  <c r="S55" i="7"/>
  <c r="R55" i="7"/>
  <c r="Q55" i="7"/>
  <c r="P55" i="7"/>
  <c r="O55" i="7"/>
  <c r="N55" i="7"/>
  <c r="M55" i="7"/>
  <c r="L55" i="7"/>
  <c r="K55" i="7"/>
  <c r="J55" i="7"/>
  <c r="I55" i="7"/>
  <c r="H55" i="7"/>
  <c r="G55" i="7"/>
  <c r="F55" i="7"/>
  <c r="E55" i="7"/>
  <c r="D55" i="7"/>
  <c r="C55" i="7"/>
  <c r="BH55" i="7" s="1"/>
  <c r="BK54" i="7"/>
  <c r="BJ54" i="7"/>
  <c r="AZ54" i="7"/>
  <c r="AY54" i="7"/>
  <c r="AX54" i="7"/>
  <c r="AW54" i="7"/>
  <c r="AV54" i="7"/>
  <c r="AU54" i="7"/>
  <c r="AT54" i="7"/>
  <c r="AS54" i="7"/>
  <c r="AR54" i="7"/>
  <c r="AQ54" i="7"/>
  <c r="AP54" i="7"/>
  <c r="AO54" i="7"/>
  <c r="AN54" i="7"/>
  <c r="AM54" i="7"/>
  <c r="AL54" i="7"/>
  <c r="AK54" i="7"/>
  <c r="AJ54" i="7"/>
  <c r="AI54" i="7"/>
  <c r="AH54" i="7"/>
  <c r="AG54" i="7"/>
  <c r="AF54" i="7"/>
  <c r="AE54" i="7"/>
  <c r="AD54" i="7"/>
  <c r="AC54" i="7"/>
  <c r="AB54" i="7"/>
  <c r="AA54" i="7"/>
  <c r="Z54" i="7"/>
  <c r="Y54" i="7"/>
  <c r="X54" i="7"/>
  <c r="W54" i="7"/>
  <c r="V54" i="7"/>
  <c r="U54" i="7"/>
  <c r="T54" i="7"/>
  <c r="S54" i="7"/>
  <c r="R54" i="7"/>
  <c r="Q54" i="7"/>
  <c r="P54" i="7"/>
  <c r="O54" i="7"/>
  <c r="N54" i="7"/>
  <c r="M54" i="7"/>
  <c r="L54" i="7"/>
  <c r="K54" i="7"/>
  <c r="J54" i="7"/>
  <c r="I54" i="7"/>
  <c r="H54" i="7"/>
  <c r="G54" i="7"/>
  <c r="F54" i="7"/>
  <c r="E54" i="7"/>
  <c r="D54" i="7"/>
  <c r="C54" i="7"/>
  <c r="BH54" i="7" s="1"/>
  <c r="BK53" i="7"/>
  <c r="BJ53" i="7"/>
  <c r="AZ53" i="7"/>
  <c r="AY53" i="7"/>
  <c r="AX53" i="7"/>
  <c r="AW53" i="7"/>
  <c r="AV53" i="7"/>
  <c r="AU53" i="7"/>
  <c r="AT53" i="7"/>
  <c r="AS53" i="7"/>
  <c r="AR53" i="7"/>
  <c r="AQ53" i="7"/>
  <c r="AP53" i="7"/>
  <c r="AO53" i="7"/>
  <c r="AN53"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C53" i="7"/>
  <c r="BH53" i="7" s="1"/>
  <c r="BK52" i="7"/>
  <c r="BJ52" i="7"/>
  <c r="AZ52" i="7"/>
  <c r="AY52" i="7"/>
  <c r="AX52" i="7"/>
  <c r="AW52" i="7"/>
  <c r="AV52" i="7"/>
  <c r="AU52" i="7"/>
  <c r="AT52" i="7"/>
  <c r="AS52" i="7"/>
  <c r="AR52" i="7"/>
  <c r="AQ52" i="7"/>
  <c r="AP52" i="7"/>
  <c r="AO52" i="7"/>
  <c r="AN52" i="7"/>
  <c r="AM52" i="7"/>
  <c r="AL52" i="7"/>
  <c r="AK52" i="7"/>
  <c r="AJ52" i="7"/>
  <c r="AI52" i="7"/>
  <c r="AH52" i="7"/>
  <c r="AG52" i="7"/>
  <c r="AF52" i="7"/>
  <c r="AE52" i="7"/>
  <c r="AD52" i="7"/>
  <c r="AC52" i="7"/>
  <c r="AB52" i="7"/>
  <c r="AA52" i="7"/>
  <c r="Z52" i="7"/>
  <c r="Y52" i="7"/>
  <c r="X52" i="7"/>
  <c r="W52" i="7"/>
  <c r="V52" i="7"/>
  <c r="U52" i="7"/>
  <c r="T52" i="7"/>
  <c r="S52" i="7"/>
  <c r="R52" i="7"/>
  <c r="Q52" i="7"/>
  <c r="P52" i="7"/>
  <c r="O52" i="7"/>
  <c r="N52" i="7"/>
  <c r="M52" i="7"/>
  <c r="L52" i="7"/>
  <c r="K52" i="7"/>
  <c r="J52" i="7"/>
  <c r="I52" i="7"/>
  <c r="H52" i="7"/>
  <c r="G52" i="7"/>
  <c r="F52" i="7"/>
  <c r="E52" i="7"/>
  <c r="D52" i="7"/>
  <c r="C52" i="7"/>
  <c r="BH52" i="7" s="1"/>
  <c r="BK51" i="7"/>
  <c r="BJ51" i="7"/>
  <c r="AZ51" i="7"/>
  <c r="AY51" i="7"/>
  <c r="AX51" i="7"/>
  <c r="AW51" i="7"/>
  <c r="AV51" i="7"/>
  <c r="AU51" i="7"/>
  <c r="AT51" i="7"/>
  <c r="AS51" i="7"/>
  <c r="AR51" i="7"/>
  <c r="AQ51" i="7"/>
  <c r="AP51" i="7"/>
  <c r="AO51" i="7"/>
  <c r="AN51" i="7"/>
  <c r="AM51" i="7"/>
  <c r="AL51" i="7"/>
  <c r="AK51" i="7"/>
  <c r="AJ51" i="7"/>
  <c r="AI51" i="7"/>
  <c r="AH51" i="7"/>
  <c r="AG51" i="7"/>
  <c r="AF51" i="7"/>
  <c r="AE51" i="7"/>
  <c r="AD51" i="7"/>
  <c r="AC51" i="7"/>
  <c r="AB51" i="7"/>
  <c r="AA51" i="7"/>
  <c r="Z51" i="7"/>
  <c r="Y51" i="7"/>
  <c r="X51" i="7"/>
  <c r="W51" i="7"/>
  <c r="V51" i="7"/>
  <c r="U51" i="7"/>
  <c r="T51" i="7"/>
  <c r="S51" i="7"/>
  <c r="R51" i="7"/>
  <c r="Q51" i="7"/>
  <c r="P51" i="7"/>
  <c r="O51" i="7"/>
  <c r="N51" i="7"/>
  <c r="M51" i="7"/>
  <c r="L51" i="7"/>
  <c r="K51" i="7"/>
  <c r="J51" i="7"/>
  <c r="I51" i="7"/>
  <c r="H51" i="7"/>
  <c r="G51" i="7"/>
  <c r="F51" i="7"/>
  <c r="E51" i="7"/>
  <c r="D51" i="7"/>
  <c r="C51" i="7"/>
  <c r="BH51" i="7" s="1"/>
  <c r="BK50" i="7"/>
  <c r="BJ50" i="7"/>
  <c r="AZ50" i="7"/>
  <c r="AY50" i="7"/>
  <c r="AX50" i="7"/>
  <c r="AW50" i="7"/>
  <c r="AV50" i="7"/>
  <c r="AU50" i="7"/>
  <c r="AT50" i="7"/>
  <c r="AS50" i="7"/>
  <c r="AR50" i="7"/>
  <c r="AQ50" i="7"/>
  <c r="AP50" i="7"/>
  <c r="AO50" i="7"/>
  <c r="AN50" i="7"/>
  <c r="AM50" i="7"/>
  <c r="AL50" i="7"/>
  <c r="AK50" i="7"/>
  <c r="AJ50" i="7"/>
  <c r="AI50" i="7"/>
  <c r="AH50" i="7"/>
  <c r="AG50" i="7"/>
  <c r="AF50" i="7"/>
  <c r="AE50" i="7"/>
  <c r="AD50" i="7"/>
  <c r="AC50" i="7"/>
  <c r="AB50" i="7"/>
  <c r="AA50" i="7"/>
  <c r="Z50" i="7"/>
  <c r="Y50" i="7"/>
  <c r="X50" i="7"/>
  <c r="W50" i="7"/>
  <c r="V50" i="7"/>
  <c r="U50" i="7"/>
  <c r="T50" i="7"/>
  <c r="S50" i="7"/>
  <c r="R50" i="7"/>
  <c r="Q50" i="7"/>
  <c r="P50" i="7"/>
  <c r="O50" i="7"/>
  <c r="N50" i="7"/>
  <c r="M50" i="7"/>
  <c r="L50" i="7"/>
  <c r="K50" i="7"/>
  <c r="J50" i="7"/>
  <c r="I50" i="7"/>
  <c r="H50" i="7"/>
  <c r="G50" i="7"/>
  <c r="F50" i="7"/>
  <c r="E50" i="7"/>
  <c r="D50" i="7"/>
  <c r="C50" i="7"/>
  <c r="BH50" i="7" s="1"/>
  <c r="BK49" i="7"/>
  <c r="BJ49" i="7"/>
  <c r="AZ49" i="7"/>
  <c r="AY49" i="7"/>
  <c r="AX49" i="7"/>
  <c r="AW49" i="7"/>
  <c r="AV49" i="7"/>
  <c r="AU49" i="7"/>
  <c r="AT49" i="7"/>
  <c r="AS49" i="7"/>
  <c r="AR49" i="7"/>
  <c r="AQ49" i="7"/>
  <c r="AP49" i="7"/>
  <c r="AO49" i="7"/>
  <c r="AN49" i="7"/>
  <c r="AM49" i="7"/>
  <c r="AL49" i="7"/>
  <c r="AK49" i="7"/>
  <c r="AJ49" i="7"/>
  <c r="AI49" i="7"/>
  <c r="AH49" i="7"/>
  <c r="AG49" i="7"/>
  <c r="AF49" i="7"/>
  <c r="AE49" i="7"/>
  <c r="AD49" i="7"/>
  <c r="AC49" i="7"/>
  <c r="AB49" i="7"/>
  <c r="AA49" i="7"/>
  <c r="Z49" i="7"/>
  <c r="Y49" i="7"/>
  <c r="X49" i="7"/>
  <c r="W49" i="7"/>
  <c r="V49" i="7"/>
  <c r="U49" i="7"/>
  <c r="T49" i="7"/>
  <c r="S49" i="7"/>
  <c r="R49" i="7"/>
  <c r="Q49" i="7"/>
  <c r="P49" i="7"/>
  <c r="O49" i="7"/>
  <c r="N49" i="7"/>
  <c r="M49" i="7"/>
  <c r="L49" i="7"/>
  <c r="K49" i="7"/>
  <c r="J49" i="7"/>
  <c r="I49" i="7"/>
  <c r="H49" i="7"/>
  <c r="G49" i="7"/>
  <c r="F49" i="7"/>
  <c r="E49" i="7"/>
  <c r="D49" i="7"/>
  <c r="C49" i="7"/>
  <c r="BH49" i="7" s="1"/>
  <c r="BK48" i="7"/>
  <c r="BJ48" i="7"/>
  <c r="AZ48" i="7"/>
  <c r="AY48" i="7"/>
  <c r="AX48" i="7"/>
  <c r="AW48" i="7"/>
  <c r="AV48" i="7"/>
  <c r="AU48" i="7"/>
  <c r="AT48" i="7"/>
  <c r="AS48" i="7"/>
  <c r="AR48" i="7"/>
  <c r="AQ48" i="7"/>
  <c r="AP48" i="7"/>
  <c r="AO48" i="7"/>
  <c r="AN48" i="7"/>
  <c r="AM48" i="7"/>
  <c r="AL48" i="7"/>
  <c r="AK48" i="7"/>
  <c r="AJ48" i="7"/>
  <c r="AI48" i="7"/>
  <c r="AH48" i="7"/>
  <c r="AG48" i="7"/>
  <c r="AF48" i="7"/>
  <c r="AE48" i="7"/>
  <c r="AD48" i="7"/>
  <c r="AC48" i="7"/>
  <c r="AB48" i="7"/>
  <c r="AA48" i="7"/>
  <c r="Z48" i="7"/>
  <c r="Y48" i="7"/>
  <c r="X48" i="7"/>
  <c r="W48" i="7"/>
  <c r="V48" i="7"/>
  <c r="U48" i="7"/>
  <c r="T48" i="7"/>
  <c r="S48" i="7"/>
  <c r="R48" i="7"/>
  <c r="Q48" i="7"/>
  <c r="P48" i="7"/>
  <c r="O48" i="7"/>
  <c r="N48" i="7"/>
  <c r="M48" i="7"/>
  <c r="L48" i="7"/>
  <c r="K48" i="7"/>
  <c r="J48" i="7"/>
  <c r="I48" i="7"/>
  <c r="H48" i="7"/>
  <c r="G48" i="7"/>
  <c r="F48" i="7"/>
  <c r="E48" i="7"/>
  <c r="D48" i="7"/>
  <c r="C48" i="7"/>
  <c r="BH48" i="7" s="1"/>
  <c r="BK47" i="7"/>
  <c r="BJ47" i="7"/>
  <c r="AZ47" i="7"/>
  <c r="AY47" i="7"/>
  <c r="AX47" i="7"/>
  <c r="AW47" i="7"/>
  <c r="AV47" i="7"/>
  <c r="AU47" i="7"/>
  <c r="AT47" i="7"/>
  <c r="AS47" i="7"/>
  <c r="AR47" i="7"/>
  <c r="AQ47" i="7"/>
  <c r="AP47" i="7"/>
  <c r="AO47" i="7"/>
  <c r="AN47" i="7"/>
  <c r="AM47" i="7"/>
  <c r="AL47" i="7"/>
  <c r="AK47" i="7"/>
  <c r="AJ47" i="7"/>
  <c r="AI47" i="7"/>
  <c r="AH47" i="7"/>
  <c r="AG47" i="7"/>
  <c r="AF47" i="7"/>
  <c r="AE47" i="7"/>
  <c r="AD47" i="7"/>
  <c r="AC47" i="7"/>
  <c r="AB47" i="7"/>
  <c r="AA47" i="7"/>
  <c r="Z47" i="7"/>
  <c r="Y47" i="7"/>
  <c r="X47" i="7"/>
  <c r="W47" i="7"/>
  <c r="V47" i="7"/>
  <c r="U47" i="7"/>
  <c r="T47" i="7"/>
  <c r="S47" i="7"/>
  <c r="R47" i="7"/>
  <c r="Q47" i="7"/>
  <c r="P47" i="7"/>
  <c r="O47" i="7"/>
  <c r="N47" i="7"/>
  <c r="M47" i="7"/>
  <c r="L47" i="7"/>
  <c r="K47" i="7"/>
  <c r="J47" i="7"/>
  <c r="I47" i="7"/>
  <c r="H47" i="7"/>
  <c r="G47" i="7"/>
  <c r="F47" i="7"/>
  <c r="E47" i="7"/>
  <c r="D47" i="7"/>
  <c r="C47" i="7"/>
  <c r="BH47" i="7" s="1"/>
  <c r="BK46" i="7"/>
  <c r="BJ46" i="7"/>
  <c r="AZ46" i="7"/>
  <c r="AY46" i="7"/>
  <c r="AX46" i="7"/>
  <c r="AW46" i="7"/>
  <c r="AV46" i="7"/>
  <c r="AU46" i="7"/>
  <c r="AT46" i="7"/>
  <c r="AS46" i="7"/>
  <c r="AR46" i="7"/>
  <c r="AQ46" i="7"/>
  <c r="AP46" i="7"/>
  <c r="AO46" i="7"/>
  <c r="AN46"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C46" i="7"/>
  <c r="BH46" i="7" s="1"/>
  <c r="BK45" i="7"/>
  <c r="BJ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G45" i="7"/>
  <c r="F45" i="7"/>
  <c r="E45" i="7"/>
  <c r="D45" i="7"/>
  <c r="C45" i="7"/>
  <c r="BH45" i="7" s="1"/>
  <c r="BK44" i="7"/>
  <c r="BJ44" i="7"/>
  <c r="AZ44" i="7"/>
  <c r="AY44" i="7"/>
  <c r="AX44" i="7"/>
  <c r="AW44" i="7"/>
  <c r="AV44" i="7"/>
  <c r="AU44" i="7"/>
  <c r="AT44" i="7"/>
  <c r="AS44" i="7"/>
  <c r="AR44" i="7"/>
  <c r="AQ44" i="7"/>
  <c r="AP44" i="7"/>
  <c r="AO44" i="7"/>
  <c r="AN44" i="7"/>
  <c r="AM44" i="7"/>
  <c r="AL44" i="7"/>
  <c r="AK44" i="7"/>
  <c r="AJ44" i="7"/>
  <c r="AI44" i="7"/>
  <c r="AH44" i="7"/>
  <c r="AG44" i="7"/>
  <c r="AF44" i="7"/>
  <c r="AE44" i="7"/>
  <c r="AD44" i="7"/>
  <c r="AC44" i="7"/>
  <c r="AB44" i="7"/>
  <c r="AA44" i="7"/>
  <c r="Z44" i="7"/>
  <c r="Y44" i="7"/>
  <c r="X44" i="7"/>
  <c r="W44" i="7"/>
  <c r="V44" i="7"/>
  <c r="U44" i="7"/>
  <c r="T44" i="7"/>
  <c r="S44" i="7"/>
  <c r="R44" i="7"/>
  <c r="Q44" i="7"/>
  <c r="P44" i="7"/>
  <c r="O44" i="7"/>
  <c r="N44" i="7"/>
  <c r="M44" i="7"/>
  <c r="L44" i="7"/>
  <c r="K44" i="7"/>
  <c r="J44" i="7"/>
  <c r="I44" i="7"/>
  <c r="H44" i="7"/>
  <c r="G44" i="7"/>
  <c r="F44" i="7"/>
  <c r="E44" i="7"/>
  <c r="D44" i="7"/>
  <c r="C44" i="7"/>
  <c r="BH44" i="7" s="1"/>
  <c r="BK43" i="7"/>
  <c r="BJ43" i="7"/>
  <c r="AZ43" i="7"/>
  <c r="AY43" i="7"/>
  <c r="AX43" i="7"/>
  <c r="AW43" i="7"/>
  <c r="AV43" i="7"/>
  <c r="AU43" i="7"/>
  <c r="AT43" i="7"/>
  <c r="AS43" i="7"/>
  <c r="AR43" i="7"/>
  <c r="AQ43" i="7"/>
  <c r="AP43" i="7"/>
  <c r="AO43" i="7"/>
  <c r="AN43" i="7"/>
  <c r="AM43" i="7"/>
  <c r="AL43" i="7"/>
  <c r="AK43" i="7"/>
  <c r="AJ43" i="7"/>
  <c r="AI43" i="7"/>
  <c r="AH43" i="7"/>
  <c r="AG43" i="7"/>
  <c r="AF43" i="7"/>
  <c r="AE43" i="7"/>
  <c r="AD43" i="7"/>
  <c r="AC43" i="7"/>
  <c r="AB43" i="7"/>
  <c r="AA43" i="7"/>
  <c r="Z43" i="7"/>
  <c r="Y43" i="7"/>
  <c r="X43" i="7"/>
  <c r="W43" i="7"/>
  <c r="V43" i="7"/>
  <c r="U43" i="7"/>
  <c r="T43" i="7"/>
  <c r="S43" i="7"/>
  <c r="R43" i="7"/>
  <c r="Q43" i="7"/>
  <c r="P43" i="7"/>
  <c r="O43" i="7"/>
  <c r="N43" i="7"/>
  <c r="M43" i="7"/>
  <c r="L43" i="7"/>
  <c r="K43" i="7"/>
  <c r="J43" i="7"/>
  <c r="I43" i="7"/>
  <c r="H43" i="7"/>
  <c r="G43" i="7"/>
  <c r="F43" i="7"/>
  <c r="E43" i="7"/>
  <c r="D43" i="7"/>
  <c r="C43" i="7"/>
  <c r="BH43" i="7" s="1"/>
  <c r="BK42" i="7"/>
  <c r="BJ42" i="7"/>
  <c r="AZ42" i="7"/>
  <c r="AY42" i="7"/>
  <c r="AX42" i="7"/>
  <c r="AW42" i="7"/>
  <c r="AV42" i="7"/>
  <c r="AU42" i="7"/>
  <c r="AT42" i="7"/>
  <c r="AS42" i="7"/>
  <c r="AR42" i="7"/>
  <c r="AQ42" i="7"/>
  <c r="AP42" i="7"/>
  <c r="AO42" i="7"/>
  <c r="AN42" i="7"/>
  <c r="AM42" i="7"/>
  <c r="AL42" i="7"/>
  <c r="AK42" i="7"/>
  <c r="AJ42" i="7"/>
  <c r="AI42" i="7"/>
  <c r="AH42" i="7"/>
  <c r="AG42" i="7"/>
  <c r="AF42" i="7"/>
  <c r="AE42" i="7"/>
  <c r="AD42" i="7"/>
  <c r="AC42" i="7"/>
  <c r="AB42" i="7"/>
  <c r="AA42" i="7"/>
  <c r="Z42" i="7"/>
  <c r="Y42" i="7"/>
  <c r="X42" i="7"/>
  <c r="W42" i="7"/>
  <c r="V42" i="7"/>
  <c r="U42" i="7"/>
  <c r="T42" i="7"/>
  <c r="S42" i="7"/>
  <c r="R42" i="7"/>
  <c r="Q42" i="7"/>
  <c r="P42" i="7"/>
  <c r="O42" i="7"/>
  <c r="N42" i="7"/>
  <c r="M42" i="7"/>
  <c r="L42" i="7"/>
  <c r="K42" i="7"/>
  <c r="J42" i="7"/>
  <c r="I42" i="7"/>
  <c r="H42" i="7"/>
  <c r="G42" i="7"/>
  <c r="F42" i="7"/>
  <c r="E42" i="7"/>
  <c r="D42" i="7"/>
  <c r="C42" i="7"/>
  <c r="BH42" i="7" s="1"/>
  <c r="BK41" i="7"/>
  <c r="BJ41" i="7"/>
  <c r="AZ41" i="7"/>
  <c r="AY41" i="7"/>
  <c r="AX41" i="7"/>
  <c r="AW41" i="7"/>
  <c r="AV41" i="7"/>
  <c r="AU41" i="7"/>
  <c r="AT41" i="7"/>
  <c r="AS41" i="7"/>
  <c r="AR41" i="7"/>
  <c r="AQ41" i="7"/>
  <c r="AP41" i="7"/>
  <c r="AO41" i="7"/>
  <c r="AN41" i="7"/>
  <c r="AM41" i="7"/>
  <c r="AL41" i="7"/>
  <c r="AK41" i="7"/>
  <c r="AJ41" i="7"/>
  <c r="AI41" i="7"/>
  <c r="AH41" i="7"/>
  <c r="AG41" i="7"/>
  <c r="AF41" i="7"/>
  <c r="AE41" i="7"/>
  <c r="AD41" i="7"/>
  <c r="AC41" i="7"/>
  <c r="AB41" i="7"/>
  <c r="AA41" i="7"/>
  <c r="Z41" i="7"/>
  <c r="Y41" i="7"/>
  <c r="X41" i="7"/>
  <c r="W41" i="7"/>
  <c r="V41" i="7"/>
  <c r="U41" i="7"/>
  <c r="T41" i="7"/>
  <c r="S41" i="7"/>
  <c r="R41" i="7"/>
  <c r="Q41" i="7"/>
  <c r="P41" i="7"/>
  <c r="O41" i="7"/>
  <c r="N41" i="7"/>
  <c r="M41" i="7"/>
  <c r="L41" i="7"/>
  <c r="K41" i="7"/>
  <c r="J41" i="7"/>
  <c r="I41" i="7"/>
  <c r="H41" i="7"/>
  <c r="G41" i="7"/>
  <c r="F41" i="7"/>
  <c r="E41" i="7"/>
  <c r="D41" i="7"/>
  <c r="C41" i="7"/>
  <c r="BH41" i="7" s="1"/>
  <c r="BK40" i="7"/>
  <c r="BJ40" i="7"/>
  <c r="AZ40" i="7"/>
  <c r="AY40" i="7"/>
  <c r="AX40" i="7"/>
  <c r="AW40" i="7"/>
  <c r="AV40" i="7"/>
  <c r="AU40" i="7"/>
  <c r="AT40" i="7"/>
  <c r="AS40" i="7"/>
  <c r="AR40" i="7"/>
  <c r="AQ40" i="7"/>
  <c r="AP40" i="7"/>
  <c r="AO40" i="7"/>
  <c r="AN40" i="7"/>
  <c r="AM40" i="7"/>
  <c r="AL40" i="7"/>
  <c r="AK40" i="7"/>
  <c r="AJ40" i="7"/>
  <c r="AI40" i="7"/>
  <c r="AH40" i="7"/>
  <c r="AG40" i="7"/>
  <c r="AF40" i="7"/>
  <c r="AE40" i="7"/>
  <c r="AD40" i="7"/>
  <c r="AC40" i="7"/>
  <c r="AB40" i="7"/>
  <c r="AA40" i="7"/>
  <c r="Z40" i="7"/>
  <c r="Y40" i="7"/>
  <c r="X40" i="7"/>
  <c r="W40" i="7"/>
  <c r="V40" i="7"/>
  <c r="U40" i="7"/>
  <c r="T40" i="7"/>
  <c r="S40" i="7"/>
  <c r="R40" i="7"/>
  <c r="Q40" i="7"/>
  <c r="P40" i="7"/>
  <c r="O40" i="7"/>
  <c r="N40" i="7"/>
  <c r="M40" i="7"/>
  <c r="L40" i="7"/>
  <c r="K40" i="7"/>
  <c r="J40" i="7"/>
  <c r="I40" i="7"/>
  <c r="H40" i="7"/>
  <c r="G40" i="7"/>
  <c r="F40" i="7"/>
  <c r="E40" i="7"/>
  <c r="D40" i="7"/>
  <c r="C40" i="7"/>
  <c r="BH40" i="7" s="1"/>
  <c r="BK39" i="7"/>
  <c r="BJ39" i="7"/>
  <c r="AZ39" i="7"/>
  <c r="AY39" i="7"/>
  <c r="AX39" i="7"/>
  <c r="AW39" i="7"/>
  <c r="AV39" i="7"/>
  <c r="AU39" i="7"/>
  <c r="AT39" i="7"/>
  <c r="AS39" i="7"/>
  <c r="AR39" i="7"/>
  <c r="AQ39" i="7"/>
  <c r="AP39" i="7"/>
  <c r="AO39" i="7"/>
  <c r="AN39" i="7"/>
  <c r="AM39" i="7"/>
  <c r="AL39" i="7"/>
  <c r="AK39" i="7"/>
  <c r="AJ39" i="7"/>
  <c r="AI39" i="7"/>
  <c r="AH39" i="7"/>
  <c r="AG39" i="7"/>
  <c r="AF39" i="7"/>
  <c r="AE39" i="7"/>
  <c r="AD39" i="7"/>
  <c r="AC39" i="7"/>
  <c r="AB39" i="7"/>
  <c r="AA39" i="7"/>
  <c r="Z39" i="7"/>
  <c r="Y39" i="7"/>
  <c r="X39" i="7"/>
  <c r="W39" i="7"/>
  <c r="V39" i="7"/>
  <c r="U39" i="7"/>
  <c r="T39" i="7"/>
  <c r="S39" i="7"/>
  <c r="R39" i="7"/>
  <c r="Q39" i="7"/>
  <c r="P39" i="7"/>
  <c r="O39" i="7"/>
  <c r="N39" i="7"/>
  <c r="M39" i="7"/>
  <c r="L39" i="7"/>
  <c r="K39" i="7"/>
  <c r="J39" i="7"/>
  <c r="I39" i="7"/>
  <c r="H39" i="7"/>
  <c r="G39" i="7"/>
  <c r="F39" i="7"/>
  <c r="E39" i="7"/>
  <c r="D39" i="7"/>
  <c r="C39" i="7"/>
  <c r="BH39" i="7" s="1"/>
  <c r="BK38" i="7"/>
  <c r="BJ38" i="7"/>
  <c r="AZ38" i="7"/>
  <c r="AY38" i="7"/>
  <c r="AX38" i="7"/>
  <c r="AW38" i="7"/>
  <c r="AV38" i="7"/>
  <c r="AU38" i="7"/>
  <c r="AT38" i="7"/>
  <c r="AS38" i="7"/>
  <c r="AR38" i="7"/>
  <c r="AQ38" i="7"/>
  <c r="AP38" i="7"/>
  <c r="AO38" i="7"/>
  <c r="AN38" i="7"/>
  <c r="AM38" i="7"/>
  <c r="AL38" i="7"/>
  <c r="AK38" i="7"/>
  <c r="AJ38" i="7"/>
  <c r="AI38" i="7"/>
  <c r="AH38" i="7"/>
  <c r="AG38" i="7"/>
  <c r="AF38" i="7"/>
  <c r="AE38" i="7"/>
  <c r="AD38" i="7"/>
  <c r="AC38" i="7"/>
  <c r="AB38" i="7"/>
  <c r="AA38" i="7"/>
  <c r="Z38" i="7"/>
  <c r="Y38" i="7"/>
  <c r="X38" i="7"/>
  <c r="W38" i="7"/>
  <c r="V38" i="7"/>
  <c r="U38" i="7"/>
  <c r="T38" i="7"/>
  <c r="S38" i="7"/>
  <c r="R38" i="7"/>
  <c r="Q38" i="7"/>
  <c r="P38" i="7"/>
  <c r="O38" i="7"/>
  <c r="N38" i="7"/>
  <c r="M38" i="7"/>
  <c r="L38" i="7"/>
  <c r="K38" i="7"/>
  <c r="J38" i="7"/>
  <c r="I38" i="7"/>
  <c r="H38" i="7"/>
  <c r="G38" i="7"/>
  <c r="F38" i="7"/>
  <c r="E38" i="7"/>
  <c r="D38" i="7"/>
  <c r="C38" i="7"/>
  <c r="BH38" i="7" s="1"/>
  <c r="BK37" i="7"/>
  <c r="BJ37" i="7"/>
  <c r="AZ37" i="7"/>
  <c r="AY37" i="7"/>
  <c r="AX37" i="7"/>
  <c r="AW37" i="7"/>
  <c r="AV37" i="7"/>
  <c r="AU37" i="7"/>
  <c r="AT37" i="7"/>
  <c r="AS37" i="7"/>
  <c r="AR37" i="7"/>
  <c r="AQ37" i="7"/>
  <c r="AP37" i="7"/>
  <c r="AO37" i="7"/>
  <c r="AN37" i="7"/>
  <c r="AM37" i="7"/>
  <c r="AL37" i="7"/>
  <c r="AK37" i="7"/>
  <c r="AJ37" i="7"/>
  <c r="AI37" i="7"/>
  <c r="AH37" i="7"/>
  <c r="AG37" i="7"/>
  <c r="AF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C37" i="7"/>
  <c r="BH37" i="7" s="1"/>
  <c r="BK36" i="7"/>
  <c r="BJ36" i="7"/>
  <c r="AZ36" i="7"/>
  <c r="AY36" i="7"/>
  <c r="AX36" i="7"/>
  <c r="AW36" i="7"/>
  <c r="AV36" i="7"/>
  <c r="AU36" i="7"/>
  <c r="AT36" i="7"/>
  <c r="AS36" i="7"/>
  <c r="AR36" i="7"/>
  <c r="AQ36" i="7"/>
  <c r="AP36" i="7"/>
  <c r="AO36" i="7"/>
  <c r="AN36" i="7"/>
  <c r="AM36" i="7"/>
  <c r="AL36" i="7"/>
  <c r="AK36" i="7"/>
  <c r="AJ36" i="7"/>
  <c r="AI36" i="7"/>
  <c r="AH36" i="7"/>
  <c r="AG36" i="7"/>
  <c r="AF36" i="7"/>
  <c r="AE36" i="7"/>
  <c r="AD36" i="7"/>
  <c r="AC36" i="7"/>
  <c r="AB36" i="7"/>
  <c r="AA36" i="7"/>
  <c r="Z36" i="7"/>
  <c r="Y36" i="7"/>
  <c r="X36" i="7"/>
  <c r="W36" i="7"/>
  <c r="V36" i="7"/>
  <c r="U36" i="7"/>
  <c r="T36" i="7"/>
  <c r="S36" i="7"/>
  <c r="R36" i="7"/>
  <c r="Q36" i="7"/>
  <c r="P36" i="7"/>
  <c r="O36" i="7"/>
  <c r="N36" i="7"/>
  <c r="M36" i="7"/>
  <c r="L36" i="7"/>
  <c r="K36" i="7"/>
  <c r="J36" i="7"/>
  <c r="I36" i="7"/>
  <c r="H36" i="7"/>
  <c r="G36" i="7"/>
  <c r="F36" i="7"/>
  <c r="E36" i="7"/>
  <c r="D36" i="7"/>
  <c r="C36" i="7"/>
  <c r="BH36" i="7" s="1"/>
  <c r="BK35" i="7"/>
  <c r="BJ35" i="7"/>
  <c r="AZ35" i="7"/>
  <c r="AY35" i="7"/>
  <c r="AX35" i="7"/>
  <c r="AW35" i="7"/>
  <c r="AV35" i="7"/>
  <c r="AU35" i="7"/>
  <c r="AT35" i="7"/>
  <c r="AS35" i="7"/>
  <c r="AR35" i="7"/>
  <c r="AQ35" i="7"/>
  <c r="AP35" i="7"/>
  <c r="AO35" i="7"/>
  <c r="AN35" i="7"/>
  <c r="AM35" i="7"/>
  <c r="AL35" i="7"/>
  <c r="AK35" i="7"/>
  <c r="AJ35" i="7"/>
  <c r="AI35" i="7"/>
  <c r="AH35" i="7"/>
  <c r="AG35" i="7"/>
  <c r="AF35" i="7"/>
  <c r="AE35" i="7"/>
  <c r="AD35" i="7"/>
  <c r="AC35" i="7"/>
  <c r="AB35" i="7"/>
  <c r="AA35" i="7"/>
  <c r="Z35" i="7"/>
  <c r="Y35" i="7"/>
  <c r="X35" i="7"/>
  <c r="W35" i="7"/>
  <c r="V35" i="7"/>
  <c r="U35" i="7"/>
  <c r="T35" i="7"/>
  <c r="S35" i="7"/>
  <c r="R35" i="7"/>
  <c r="Q35" i="7"/>
  <c r="P35" i="7"/>
  <c r="O35" i="7"/>
  <c r="N35" i="7"/>
  <c r="M35" i="7"/>
  <c r="L35" i="7"/>
  <c r="K35" i="7"/>
  <c r="J35" i="7"/>
  <c r="I35" i="7"/>
  <c r="H35" i="7"/>
  <c r="G35" i="7"/>
  <c r="F35" i="7"/>
  <c r="E35" i="7"/>
  <c r="D35" i="7"/>
  <c r="C35" i="7"/>
  <c r="BH35" i="7" s="1"/>
  <c r="BK34" i="7"/>
  <c r="BJ34" i="7"/>
  <c r="AZ34" i="7"/>
  <c r="AY34" i="7"/>
  <c r="AX34" i="7"/>
  <c r="AW34" i="7"/>
  <c r="AV34" i="7"/>
  <c r="AU34" i="7"/>
  <c r="AT34" i="7"/>
  <c r="AS34" i="7"/>
  <c r="AR34" i="7"/>
  <c r="AQ34" i="7"/>
  <c r="AP34" i="7"/>
  <c r="AO34" i="7"/>
  <c r="AN34" i="7"/>
  <c r="AM34" i="7"/>
  <c r="AL34" i="7"/>
  <c r="AK34" i="7"/>
  <c r="AJ34" i="7"/>
  <c r="AI34" i="7"/>
  <c r="AH34" i="7"/>
  <c r="AG34" i="7"/>
  <c r="AF34" i="7"/>
  <c r="AE34" i="7"/>
  <c r="AD34" i="7"/>
  <c r="AC34" i="7"/>
  <c r="AB34" i="7"/>
  <c r="AA34" i="7"/>
  <c r="Z34" i="7"/>
  <c r="Y34" i="7"/>
  <c r="X34" i="7"/>
  <c r="W34" i="7"/>
  <c r="V34" i="7"/>
  <c r="U34" i="7"/>
  <c r="T34" i="7"/>
  <c r="S34" i="7"/>
  <c r="R34" i="7"/>
  <c r="Q34" i="7"/>
  <c r="P34" i="7"/>
  <c r="O34" i="7"/>
  <c r="N34" i="7"/>
  <c r="M34" i="7"/>
  <c r="L34" i="7"/>
  <c r="K34" i="7"/>
  <c r="J34" i="7"/>
  <c r="I34" i="7"/>
  <c r="H34" i="7"/>
  <c r="G34" i="7"/>
  <c r="F34" i="7"/>
  <c r="E34" i="7"/>
  <c r="D34" i="7"/>
  <c r="C34" i="7"/>
  <c r="BH34" i="7" s="1"/>
  <c r="BK33" i="7"/>
  <c r="BJ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G33" i="7"/>
  <c r="F33" i="7"/>
  <c r="E33" i="7"/>
  <c r="D33" i="7"/>
  <c r="C33" i="7"/>
  <c r="BH33" i="7" s="1"/>
  <c r="BK32" i="7"/>
  <c r="BJ32" i="7"/>
  <c r="AZ32" i="7"/>
  <c r="AY32" i="7"/>
  <c r="AX32" i="7"/>
  <c r="AW32" i="7"/>
  <c r="AV32" i="7"/>
  <c r="AU32" i="7"/>
  <c r="AT32" i="7"/>
  <c r="AS32" i="7"/>
  <c r="AR32" i="7"/>
  <c r="AQ32" i="7"/>
  <c r="AP32" i="7"/>
  <c r="AO32" i="7"/>
  <c r="AN32" i="7"/>
  <c r="AM32" i="7"/>
  <c r="AL32" i="7"/>
  <c r="AK32" i="7"/>
  <c r="AJ32" i="7"/>
  <c r="AI32" i="7"/>
  <c r="AH32" i="7"/>
  <c r="AG32" i="7"/>
  <c r="AF32" i="7"/>
  <c r="AE32" i="7"/>
  <c r="AD32" i="7"/>
  <c r="AC32" i="7"/>
  <c r="AB32" i="7"/>
  <c r="AA32" i="7"/>
  <c r="Z32" i="7"/>
  <c r="Y32" i="7"/>
  <c r="X32" i="7"/>
  <c r="W32" i="7"/>
  <c r="V32" i="7"/>
  <c r="U32" i="7"/>
  <c r="T32" i="7"/>
  <c r="S32" i="7"/>
  <c r="R32" i="7"/>
  <c r="Q32" i="7"/>
  <c r="P32" i="7"/>
  <c r="O32" i="7"/>
  <c r="N32" i="7"/>
  <c r="M32" i="7"/>
  <c r="L32" i="7"/>
  <c r="K32" i="7"/>
  <c r="J32" i="7"/>
  <c r="I32" i="7"/>
  <c r="H32" i="7"/>
  <c r="G32" i="7"/>
  <c r="F32" i="7"/>
  <c r="E32" i="7"/>
  <c r="D32" i="7"/>
  <c r="C32" i="7"/>
  <c r="BH32" i="7" s="1"/>
  <c r="BK31" i="7"/>
  <c r="BJ31" i="7"/>
  <c r="AZ31" i="7"/>
  <c r="AY31" i="7"/>
  <c r="AX31" i="7"/>
  <c r="AW31" i="7"/>
  <c r="AV31" i="7"/>
  <c r="AU31" i="7"/>
  <c r="AT31" i="7"/>
  <c r="AS31" i="7"/>
  <c r="AR31" i="7"/>
  <c r="AQ31" i="7"/>
  <c r="AP31" i="7"/>
  <c r="AO31" i="7"/>
  <c r="AN31" i="7"/>
  <c r="AM31" i="7"/>
  <c r="AL31" i="7"/>
  <c r="AK31" i="7"/>
  <c r="AJ31" i="7"/>
  <c r="AI31" i="7"/>
  <c r="AH31" i="7"/>
  <c r="AG31" i="7"/>
  <c r="AF31" i="7"/>
  <c r="AE31" i="7"/>
  <c r="AD31" i="7"/>
  <c r="AC31" i="7"/>
  <c r="AB31" i="7"/>
  <c r="AA31" i="7"/>
  <c r="Z31" i="7"/>
  <c r="Y31" i="7"/>
  <c r="X31" i="7"/>
  <c r="W31" i="7"/>
  <c r="V31" i="7"/>
  <c r="U31" i="7"/>
  <c r="T31" i="7"/>
  <c r="S31" i="7"/>
  <c r="R31" i="7"/>
  <c r="Q31" i="7"/>
  <c r="P31" i="7"/>
  <c r="O31" i="7"/>
  <c r="N31" i="7"/>
  <c r="M31" i="7"/>
  <c r="L31" i="7"/>
  <c r="K31" i="7"/>
  <c r="J31" i="7"/>
  <c r="I31" i="7"/>
  <c r="H31" i="7"/>
  <c r="G31" i="7"/>
  <c r="F31" i="7"/>
  <c r="E31" i="7"/>
  <c r="D31" i="7"/>
  <c r="C31" i="7"/>
  <c r="BH31" i="7" s="1"/>
  <c r="BK30" i="7"/>
  <c r="BJ30" i="7"/>
  <c r="AZ30" i="7"/>
  <c r="AY30" i="7"/>
  <c r="AX30" i="7"/>
  <c r="AW30" i="7"/>
  <c r="AV30" i="7"/>
  <c r="AU30" i="7"/>
  <c r="AT30" i="7"/>
  <c r="AS30" i="7"/>
  <c r="AR30" i="7"/>
  <c r="AQ30" i="7"/>
  <c r="AP30" i="7"/>
  <c r="AO30" i="7"/>
  <c r="AN30" i="7"/>
  <c r="AM30" i="7"/>
  <c r="AL30" i="7"/>
  <c r="AK30" i="7"/>
  <c r="AJ30" i="7"/>
  <c r="AI30" i="7"/>
  <c r="AH30" i="7"/>
  <c r="AG30" i="7"/>
  <c r="AF30" i="7"/>
  <c r="AE30" i="7"/>
  <c r="AD30" i="7"/>
  <c r="AC30" i="7"/>
  <c r="AB30" i="7"/>
  <c r="AA30" i="7"/>
  <c r="Z30" i="7"/>
  <c r="Y30" i="7"/>
  <c r="X30" i="7"/>
  <c r="W30" i="7"/>
  <c r="V30" i="7"/>
  <c r="U30" i="7"/>
  <c r="T30" i="7"/>
  <c r="S30" i="7"/>
  <c r="R30" i="7"/>
  <c r="Q30" i="7"/>
  <c r="P30" i="7"/>
  <c r="O30" i="7"/>
  <c r="N30" i="7"/>
  <c r="M30" i="7"/>
  <c r="L30" i="7"/>
  <c r="K30" i="7"/>
  <c r="J30" i="7"/>
  <c r="I30" i="7"/>
  <c r="H30" i="7"/>
  <c r="G30" i="7"/>
  <c r="F30" i="7"/>
  <c r="E30" i="7"/>
  <c r="D30" i="7"/>
  <c r="C30" i="7"/>
  <c r="BH30" i="7" s="1"/>
  <c r="BK29" i="7"/>
  <c r="BJ29" i="7"/>
  <c r="AZ29" i="7"/>
  <c r="AY29" i="7"/>
  <c r="AX29" i="7"/>
  <c r="AW29" i="7"/>
  <c r="AV29" i="7"/>
  <c r="AU29" i="7"/>
  <c r="AT29" i="7"/>
  <c r="AS29" i="7"/>
  <c r="AR29" i="7"/>
  <c r="AQ29" i="7"/>
  <c r="AP29" i="7"/>
  <c r="AO29" i="7"/>
  <c r="AN29" i="7"/>
  <c r="AM29" i="7"/>
  <c r="AL29" i="7"/>
  <c r="AK29" i="7"/>
  <c r="AJ29" i="7"/>
  <c r="AI29" i="7"/>
  <c r="AH29" i="7"/>
  <c r="AG29" i="7"/>
  <c r="AF29" i="7"/>
  <c r="AE29" i="7"/>
  <c r="AD29" i="7"/>
  <c r="AC29" i="7"/>
  <c r="AB29" i="7"/>
  <c r="AA29" i="7"/>
  <c r="Z29" i="7"/>
  <c r="Y29" i="7"/>
  <c r="X29" i="7"/>
  <c r="W29" i="7"/>
  <c r="V29" i="7"/>
  <c r="U29" i="7"/>
  <c r="T29" i="7"/>
  <c r="S29" i="7"/>
  <c r="R29" i="7"/>
  <c r="Q29" i="7"/>
  <c r="P29" i="7"/>
  <c r="O29" i="7"/>
  <c r="N29" i="7"/>
  <c r="M29" i="7"/>
  <c r="L29" i="7"/>
  <c r="K29" i="7"/>
  <c r="J29" i="7"/>
  <c r="I29" i="7"/>
  <c r="H29" i="7"/>
  <c r="G29" i="7"/>
  <c r="F29" i="7"/>
  <c r="E29" i="7"/>
  <c r="D29" i="7"/>
  <c r="C29" i="7"/>
  <c r="BH29" i="7" s="1"/>
  <c r="BK28" i="7"/>
  <c r="BJ28" i="7"/>
  <c r="AZ28" i="7"/>
  <c r="AY28" i="7"/>
  <c r="AX28" i="7"/>
  <c r="AW28" i="7"/>
  <c r="AV28" i="7"/>
  <c r="AU28" i="7"/>
  <c r="AT28" i="7"/>
  <c r="AS28" i="7"/>
  <c r="AR28" i="7"/>
  <c r="AQ28" i="7"/>
  <c r="AP28" i="7"/>
  <c r="AO28" i="7"/>
  <c r="AN28" i="7"/>
  <c r="AM28" i="7"/>
  <c r="AL28" i="7"/>
  <c r="AK28" i="7"/>
  <c r="AJ28" i="7"/>
  <c r="AI28" i="7"/>
  <c r="AH28" i="7"/>
  <c r="AG28" i="7"/>
  <c r="AF28" i="7"/>
  <c r="AE28" i="7"/>
  <c r="AD28" i="7"/>
  <c r="AC28" i="7"/>
  <c r="AB28" i="7"/>
  <c r="AA28" i="7"/>
  <c r="Z28" i="7"/>
  <c r="Y28" i="7"/>
  <c r="X28" i="7"/>
  <c r="W28" i="7"/>
  <c r="V28" i="7"/>
  <c r="U28" i="7"/>
  <c r="T28" i="7"/>
  <c r="S28" i="7"/>
  <c r="R28" i="7"/>
  <c r="Q28" i="7"/>
  <c r="P28" i="7"/>
  <c r="O28" i="7"/>
  <c r="N28" i="7"/>
  <c r="M28" i="7"/>
  <c r="L28" i="7"/>
  <c r="K28" i="7"/>
  <c r="J28" i="7"/>
  <c r="I28" i="7"/>
  <c r="H28" i="7"/>
  <c r="G28" i="7"/>
  <c r="F28" i="7"/>
  <c r="E28" i="7"/>
  <c r="D28" i="7"/>
  <c r="C28" i="7"/>
  <c r="BH28" i="7" s="1"/>
  <c r="BK27" i="7"/>
  <c r="BJ27" i="7"/>
  <c r="AZ27" i="7"/>
  <c r="AY27" i="7"/>
  <c r="AX27" i="7"/>
  <c r="AW27" i="7"/>
  <c r="AV27" i="7"/>
  <c r="AU27" i="7"/>
  <c r="AT27" i="7"/>
  <c r="AS27" i="7"/>
  <c r="AR27" i="7"/>
  <c r="AQ27" i="7"/>
  <c r="AP27" i="7"/>
  <c r="AO27" i="7"/>
  <c r="AN27" i="7"/>
  <c r="AM27" i="7"/>
  <c r="AL27" i="7"/>
  <c r="AK27" i="7"/>
  <c r="AJ27" i="7"/>
  <c r="AI27" i="7"/>
  <c r="AH27" i="7"/>
  <c r="AG27" i="7"/>
  <c r="AF27" i="7"/>
  <c r="AE27" i="7"/>
  <c r="AD27" i="7"/>
  <c r="AC27" i="7"/>
  <c r="AB27" i="7"/>
  <c r="AA27" i="7"/>
  <c r="Z27" i="7"/>
  <c r="Y27" i="7"/>
  <c r="X27" i="7"/>
  <c r="W27" i="7"/>
  <c r="V27" i="7"/>
  <c r="U27" i="7"/>
  <c r="T27" i="7"/>
  <c r="S27" i="7"/>
  <c r="R27" i="7"/>
  <c r="Q27" i="7"/>
  <c r="P27" i="7"/>
  <c r="O27" i="7"/>
  <c r="N27" i="7"/>
  <c r="M27" i="7"/>
  <c r="L27" i="7"/>
  <c r="K27" i="7"/>
  <c r="J27" i="7"/>
  <c r="I27" i="7"/>
  <c r="H27" i="7"/>
  <c r="G27" i="7"/>
  <c r="F27" i="7"/>
  <c r="E27" i="7"/>
  <c r="D27" i="7"/>
  <c r="C27" i="7"/>
  <c r="BH27" i="7" s="1"/>
  <c r="BK26" i="7"/>
  <c r="BJ26" i="7"/>
  <c r="AZ26" i="7"/>
  <c r="AY26" i="7"/>
  <c r="AX26" i="7"/>
  <c r="AW26" i="7"/>
  <c r="AV26" i="7"/>
  <c r="AU26" i="7"/>
  <c r="AT26" i="7"/>
  <c r="AS26" i="7"/>
  <c r="AR26" i="7"/>
  <c r="AQ26" i="7"/>
  <c r="AP26" i="7"/>
  <c r="AO26" i="7"/>
  <c r="AN26" i="7"/>
  <c r="AM26" i="7"/>
  <c r="AL26" i="7"/>
  <c r="AK26" i="7"/>
  <c r="AJ26" i="7"/>
  <c r="AI26" i="7"/>
  <c r="AH26" i="7"/>
  <c r="AG26" i="7"/>
  <c r="AF26" i="7"/>
  <c r="AE26" i="7"/>
  <c r="AD26" i="7"/>
  <c r="AC26" i="7"/>
  <c r="AB26" i="7"/>
  <c r="AA26" i="7"/>
  <c r="Z26" i="7"/>
  <c r="Y26" i="7"/>
  <c r="X26" i="7"/>
  <c r="W26" i="7"/>
  <c r="V26" i="7"/>
  <c r="U26" i="7"/>
  <c r="T26" i="7"/>
  <c r="S26" i="7"/>
  <c r="R26" i="7"/>
  <c r="Q26" i="7"/>
  <c r="P26" i="7"/>
  <c r="O26" i="7"/>
  <c r="N26" i="7"/>
  <c r="M26" i="7"/>
  <c r="L26" i="7"/>
  <c r="K26" i="7"/>
  <c r="J26" i="7"/>
  <c r="I26" i="7"/>
  <c r="H26" i="7"/>
  <c r="G26" i="7"/>
  <c r="F26" i="7"/>
  <c r="E26" i="7"/>
  <c r="D26" i="7"/>
  <c r="C26" i="7"/>
  <c r="BH26" i="7" s="1"/>
  <c r="BK25" i="7"/>
  <c r="BJ25" i="7"/>
  <c r="AZ25" i="7"/>
  <c r="AY25" i="7"/>
  <c r="AX25" i="7"/>
  <c r="AW25" i="7"/>
  <c r="AV25" i="7"/>
  <c r="AU25" i="7"/>
  <c r="AT25" i="7"/>
  <c r="AS25" i="7"/>
  <c r="AR25" i="7"/>
  <c r="AQ25" i="7"/>
  <c r="AP25" i="7"/>
  <c r="AO25" i="7"/>
  <c r="AN25" i="7"/>
  <c r="AM25" i="7"/>
  <c r="AL25" i="7"/>
  <c r="AK25" i="7"/>
  <c r="AJ25" i="7"/>
  <c r="AI25" i="7"/>
  <c r="AH25"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D25" i="7"/>
  <c r="C25" i="7"/>
  <c r="BH25" i="7" s="1"/>
  <c r="BK24" i="7"/>
  <c r="BJ24" i="7"/>
  <c r="AZ24" i="7"/>
  <c r="AY24" i="7"/>
  <c r="AX24" i="7"/>
  <c r="AW24" i="7"/>
  <c r="AV24" i="7"/>
  <c r="AU24" i="7"/>
  <c r="AT24" i="7"/>
  <c r="AS24" i="7"/>
  <c r="AR24" i="7"/>
  <c r="AQ24"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C24" i="7"/>
  <c r="BH24" i="7" s="1"/>
  <c r="BK23" i="7"/>
  <c r="BJ23" i="7"/>
  <c r="AZ23" i="7"/>
  <c r="AY23" i="7"/>
  <c r="AX23" i="7"/>
  <c r="AW23" i="7"/>
  <c r="AV23" i="7"/>
  <c r="AU23" i="7"/>
  <c r="AT23" i="7"/>
  <c r="AS23" i="7"/>
  <c r="AR23" i="7"/>
  <c r="AQ23"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C23" i="7"/>
  <c r="BH23" i="7" s="1"/>
  <c r="BK22" i="7"/>
  <c r="BJ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H22" i="7"/>
  <c r="G22" i="7"/>
  <c r="F22" i="7"/>
  <c r="E22" i="7"/>
  <c r="D22" i="7"/>
  <c r="C22" i="7"/>
  <c r="BH22" i="7" s="1"/>
  <c r="BK21" i="7"/>
  <c r="BJ21" i="7"/>
  <c r="AZ21" i="7"/>
  <c r="AY21" i="7"/>
  <c r="AX21" i="7"/>
  <c r="AW21" i="7"/>
  <c r="AV21" i="7"/>
  <c r="AU21" i="7"/>
  <c r="AT21" i="7"/>
  <c r="AS21" i="7"/>
  <c r="AR21" i="7"/>
  <c r="AQ21" i="7"/>
  <c r="AP21" i="7"/>
  <c r="AO21" i="7"/>
  <c r="AN21" i="7"/>
  <c r="AM21" i="7"/>
  <c r="AL21" i="7"/>
  <c r="AK21" i="7"/>
  <c r="AJ21" i="7"/>
  <c r="AI21" i="7"/>
  <c r="AH21" i="7"/>
  <c r="AG21" i="7"/>
  <c r="AF21" i="7"/>
  <c r="AE21" i="7"/>
  <c r="AD21" i="7"/>
  <c r="AC21" i="7"/>
  <c r="AB21" i="7"/>
  <c r="AA21" i="7"/>
  <c r="Z21" i="7"/>
  <c r="Y21" i="7"/>
  <c r="X21" i="7"/>
  <c r="W21" i="7"/>
  <c r="V21" i="7"/>
  <c r="U21" i="7"/>
  <c r="T21" i="7"/>
  <c r="S21" i="7"/>
  <c r="R21" i="7"/>
  <c r="Q21" i="7"/>
  <c r="P21" i="7"/>
  <c r="O21" i="7"/>
  <c r="N21" i="7"/>
  <c r="M21" i="7"/>
  <c r="L21" i="7"/>
  <c r="K21" i="7"/>
  <c r="J21" i="7"/>
  <c r="I21" i="7"/>
  <c r="H21" i="7"/>
  <c r="G21" i="7"/>
  <c r="F21" i="7"/>
  <c r="E21" i="7"/>
  <c r="D21" i="7"/>
  <c r="C21" i="7"/>
  <c r="BH21" i="7" s="1"/>
  <c r="BK20" i="7"/>
  <c r="BJ20" i="7"/>
  <c r="AZ20" i="7"/>
  <c r="AY20" i="7"/>
  <c r="AX20" i="7"/>
  <c r="AW20" i="7"/>
  <c r="AV20" i="7"/>
  <c r="AU20" i="7"/>
  <c r="AT20" i="7"/>
  <c r="AS20" i="7"/>
  <c r="AR20" i="7"/>
  <c r="AQ20" i="7"/>
  <c r="AP20" i="7"/>
  <c r="AO20" i="7"/>
  <c r="AN20" i="7"/>
  <c r="AM20" i="7"/>
  <c r="AL20" i="7"/>
  <c r="AK20" i="7"/>
  <c r="AJ20" i="7"/>
  <c r="AI20" i="7"/>
  <c r="AH20" i="7"/>
  <c r="AG20" i="7"/>
  <c r="AF20" i="7"/>
  <c r="AE20" i="7"/>
  <c r="AD20" i="7"/>
  <c r="AC20" i="7"/>
  <c r="AB20" i="7"/>
  <c r="AA20" i="7"/>
  <c r="Z20" i="7"/>
  <c r="Y20" i="7"/>
  <c r="X20" i="7"/>
  <c r="W20" i="7"/>
  <c r="V20" i="7"/>
  <c r="U20" i="7"/>
  <c r="T20" i="7"/>
  <c r="S20" i="7"/>
  <c r="R20" i="7"/>
  <c r="Q20" i="7"/>
  <c r="P20" i="7"/>
  <c r="O20" i="7"/>
  <c r="N20" i="7"/>
  <c r="M20" i="7"/>
  <c r="L20" i="7"/>
  <c r="K20" i="7"/>
  <c r="J20" i="7"/>
  <c r="I20" i="7"/>
  <c r="H20" i="7"/>
  <c r="G20" i="7"/>
  <c r="F20" i="7"/>
  <c r="E20" i="7"/>
  <c r="D20" i="7"/>
  <c r="C20" i="7"/>
  <c r="BH20" i="7" s="1"/>
  <c r="BK19" i="7"/>
  <c r="BJ19" i="7"/>
  <c r="AZ19" i="7"/>
  <c r="AY19" i="7"/>
  <c r="AX19" i="7"/>
  <c r="AW19" i="7"/>
  <c r="AV19" i="7"/>
  <c r="AU19" i="7"/>
  <c r="AT19" i="7"/>
  <c r="AS19" i="7"/>
  <c r="AR19" i="7"/>
  <c r="AQ19" i="7"/>
  <c r="AP19" i="7"/>
  <c r="AO19" i="7"/>
  <c r="AN19" i="7"/>
  <c r="AM19" i="7"/>
  <c r="AL19" i="7"/>
  <c r="AK19" i="7"/>
  <c r="AJ19" i="7"/>
  <c r="AI19" i="7"/>
  <c r="AH19" i="7"/>
  <c r="AG19" i="7"/>
  <c r="AF19" i="7"/>
  <c r="AE19" i="7"/>
  <c r="AD19" i="7"/>
  <c r="AC19" i="7"/>
  <c r="AB19" i="7"/>
  <c r="AA19" i="7"/>
  <c r="Z19" i="7"/>
  <c r="Y19" i="7"/>
  <c r="X19" i="7"/>
  <c r="W19" i="7"/>
  <c r="V19" i="7"/>
  <c r="U19" i="7"/>
  <c r="T19" i="7"/>
  <c r="S19" i="7"/>
  <c r="R19" i="7"/>
  <c r="Q19" i="7"/>
  <c r="P19" i="7"/>
  <c r="O19" i="7"/>
  <c r="N19" i="7"/>
  <c r="M19" i="7"/>
  <c r="L19" i="7"/>
  <c r="K19" i="7"/>
  <c r="J19" i="7"/>
  <c r="I19" i="7"/>
  <c r="H19" i="7"/>
  <c r="G19" i="7"/>
  <c r="F19" i="7"/>
  <c r="E19" i="7"/>
  <c r="D19" i="7"/>
  <c r="C19" i="7"/>
  <c r="BH19" i="7" s="1"/>
  <c r="BK18" i="7"/>
  <c r="BJ18" i="7"/>
  <c r="AZ18" i="7"/>
  <c r="AY18" i="7"/>
  <c r="AX18" i="7"/>
  <c r="AW18" i="7"/>
  <c r="AV18" i="7"/>
  <c r="AU18" i="7"/>
  <c r="AT18" i="7"/>
  <c r="AS18" i="7"/>
  <c r="AR18" i="7"/>
  <c r="AQ18" i="7"/>
  <c r="AP18" i="7"/>
  <c r="AO18" i="7"/>
  <c r="AN18" i="7"/>
  <c r="AM18" i="7"/>
  <c r="AL18" i="7"/>
  <c r="AK18" i="7"/>
  <c r="AJ18" i="7"/>
  <c r="AI18" i="7"/>
  <c r="AH18" i="7"/>
  <c r="AG18" i="7"/>
  <c r="AF18" i="7"/>
  <c r="AE18" i="7"/>
  <c r="AD18" i="7"/>
  <c r="AC18" i="7"/>
  <c r="AB18" i="7"/>
  <c r="AA18" i="7"/>
  <c r="Z18" i="7"/>
  <c r="Y18" i="7"/>
  <c r="X18" i="7"/>
  <c r="W18" i="7"/>
  <c r="V18" i="7"/>
  <c r="U18" i="7"/>
  <c r="T18" i="7"/>
  <c r="S18" i="7"/>
  <c r="R18" i="7"/>
  <c r="Q18" i="7"/>
  <c r="P18" i="7"/>
  <c r="O18" i="7"/>
  <c r="N18" i="7"/>
  <c r="M18" i="7"/>
  <c r="L18" i="7"/>
  <c r="K18" i="7"/>
  <c r="J18" i="7"/>
  <c r="I18" i="7"/>
  <c r="H18" i="7"/>
  <c r="G18" i="7"/>
  <c r="F18" i="7"/>
  <c r="E18" i="7"/>
  <c r="D18" i="7"/>
  <c r="C18" i="7"/>
  <c r="BH18" i="7" s="1"/>
  <c r="BK17" i="7"/>
  <c r="BJ17" i="7"/>
  <c r="AZ17" i="7"/>
  <c r="AY17" i="7"/>
  <c r="AX17" i="7"/>
  <c r="AW17" i="7"/>
  <c r="AV17" i="7"/>
  <c r="AU17" i="7"/>
  <c r="AT17" i="7"/>
  <c r="AS17" i="7"/>
  <c r="AR17" i="7"/>
  <c r="AQ17" i="7"/>
  <c r="AP17" i="7"/>
  <c r="AO17" i="7"/>
  <c r="AN17" i="7"/>
  <c r="AM17" i="7"/>
  <c r="AL17" i="7"/>
  <c r="AK17" i="7"/>
  <c r="AJ17" i="7"/>
  <c r="AI17" i="7"/>
  <c r="AH17" i="7"/>
  <c r="AG17" i="7"/>
  <c r="AF17" i="7"/>
  <c r="AE17" i="7"/>
  <c r="AD17" i="7"/>
  <c r="AC17" i="7"/>
  <c r="AB17" i="7"/>
  <c r="AA17" i="7"/>
  <c r="Z17" i="7"/>
  <c r="Y17" i="7"/>
  <c r="X17" i="7"/>
  <c r="W17" i="7"/>
  <c r="V17" i="7"/>
  <c r="U17" i="7"/>
  <c r="T17" i="7"/>
  <c r="S17" i="7"/>
  <c r="R17" i="7"/>
  <c r="Q17" i="7"/>
  <c r="P17" i="7"/>
  <c r="O17" i="7"/>
  <c r="N17" i="7"/>
  <c r="M17" i="7"/>
  <c r="L17" i="7"/>
  <c r="K17" i="7"/>
  <c r="J17" i="7"/>
  <c r="I17" i="7"/>
  <c r="H17" i="7"/>
  <c r="G17" i="7"/>
  <c r="F17" i="7"/>
  <c r="E17" i="7"/>
  <c r="D17" i="7"/>
  <c r="C17" i="7"/>
  <c r="BH17" i="7" s="1"/>
  <c r="BK16" i="7"/>
  <c r="BJ16" i="7"/>
  <c r="AZ16" i="7"/>
  <c r="AY16" i="7"/>
  <c r="AX16" i="7"/>
  <c r="AW16" i="7"/>
  <c r="AV16" i="7"/>
  <c r="AU16" i="7"/>
  <c r="AT16" i="7"/>
  <c r="AS16" i="7"/>
  <c r="AR16" i="7"/>
  <c r="AQ16" i="7"/>
  <c r="AP16" i="7"/>
  <c r="AO16" i="7"/>
  <c r="AN16" i="7"/>
  <c r="AM16" i="7"/>
  <c r="AL16" i="7"/>
  <c r="AK16" i="7"/>
  <c r="AJ16" i="7"/>
  <c r="AI16" i="7"/>
  <c r="AH16" i="7"/>
  <c r="AG16" i="7"/>
  <c r="AF16" i="7"/>
  <c r="AE16" i="7"/>
  <c r="AD16" i="7"/>
  <c r="AC16" i="7"/>
  <c r="AB16" i="7"/>
  <c r="AA16" i="7"/>
  <c r="Z16" i="7"/>
  <c r="Y16" i="7"/>
  <c r="X16" i="7"/>
  <c r="W16" i="7"/>
  <c r="V16" i="7"/>
  <c r="U16" i="7"/>
  <c r="T16" i="7"/>
  <c r="S16" i="7"/>
  <c r="R16" i="7"/>
  <c r="Q16" i="7"/>
  <c r="P16" i="7"/>
  <c r="O16" i="7"/>
  <c r="N16" i="7"/>
  <c r="M16" i="7"/>
  <c r="L16" i="7"/>
  <c r="K16" i="7"/>
  <c r="J16" i="7"/>
  <c r="I16" i="7"/>
  <c r="H16" i="7"/>
  <c r="G16" i="7"/>
  <c r="F16" i="7"/>
  <c r="E16" i="7"/>
  <c r="D16" i="7"/>
  <c r="C16" i="7"/>
  <c r="BH16" i="7" s="1"/>
  <c r="BK15" i="7"/>
  <c r="BJ15" i="7"/>
  <c r="AZ15" i="7"/>
  <c r="AY15" i="7"/>
  <c r="AX15" i="7"/>
  <c r="AW15" i="7"/>
  <c r="AV15" i="7"/>
  <c r="AU15" i="7"/>
  <c r="AT15" i="7"/>
  <c r="AS15" i="7"/>
  <c r="AR15" i="7"/>
  <c r="AQ15" i="7"/>
  <c r="AP15" i="7"/>
  <c r="AO15" i="7"/>
  <c r="AN15" i="7"/>
  <c r="AM15" i="7"/>
  <c r="AL15" i="7"/>
  <c r="AK15" i="7"/>
  <c r="AJ15" i="7"/>
  <c r="AI15" i="7"/>
  <c r="AH15" i="7"/>
  <c r="AG15" i="7"/>
  <c r="AF15" i="7"/>
  <c r="AE15" i="7"/>
  <c r="AD15" i="7"/>
  <c r="AC15" i="7"/>
  <c r="AB15" i="7"/>
  <c r="AA15" i="7"/>
  <c r="Z15" i="7"/>
  <c r="Y15" i="7"/>
  <c r="X15" i="7"/>
  <c r="W15" i="7"/>
  <c r="V15" i="7"/>
  <c r="U15" i="7"/>
  <c r="T15" i="7"/>
  <c r="S15" i="7"/>
  <c r="R15" i="7"/>
  <c r="Q15" i="7"/>
  <c r="P15" i="7"/>
  <c r="O15" i="7"/>
  <c r="N15" i="7"/>
  <c r="M15" i="7"/>
  <c r="L15" i="7"/>
  <c r="K15" i="7"/>
  <c r="J15" i="7"/>
  <c r="I15" i="7"/>
  <c r="H15" i="7"/>
  <c r="G15" i="7"/>
  <c r="F15" i="7"/>
  <c r="E15" i="7"/>
  <c r="D15" i="7"/>
  <c r="C15" i="7"/>
  <c r="BH15" i="7" s="1"/>
  <c r="BK14" i="7"/>
  <c r="BJ14" i="7"/>
  <c r="AZ14" i="7"/>
  <c r="AY14" i="7"/>
  <c r="AX14" i="7"/>
  <c r="AW14" i="7"/>
  <c r="AV14" i="7"/>
  <c r="AU14" i="7"/>
  <c r="AT14" i="7"/>
  <c r="AS14" i="7"/>
  <c r="AR14" i="7"/>
  <c r="AQ14" i="7"/>
  <c r="AP14" i="7"/>
  <c r="AO14" i="7"/>
  <c r="AN14" i="7"/>
  <c r="AM14" i="7"/>
  <c r="AL14" i="7"/>
  <c r="AK14" i="7"/>
  <c r="AJ14" i="7"/>
  <c r="AI14" i="7"/>
  <c r="AH14" i="7"/>
  <c r="AG14" i="7"/>
  <c r="AF14" i="7"/>
  <c r="AE14" i="7"/>
  <c r="AD14" i="7"/>
  <c r="AC14" i="7"/>
  <c r="AB14" i="7"/>
  <c r="AA14" i="7"/>
  <c r="Z14" i="7"/>
  <c r="Y14" i="7"/>
  <c r="X14" i="7"/>
  <c r="W14" i="7"/>
  <c r="V14" i="7"/>
  <c r="U14" i="7"/>
  <c r="T14" i="7"/>
  <c r="S14" i="7"/>
  <c r="R14" i="7"/>
  <c r="Q14" i="7"/>
  <c r="P14" i="7"/>
  <c r="O14" i="7"/>
  <c r="N14" i="7"/>
  <c r="M14" i="7"/>
  <c r="L14" i="7"/>
  <c r="K14" i="7"/>
  <c r="J14" i="7"/>
  <c r="I14" i="7"/>
  <c r="H14" i="7"/>
  <c r="G14" i="7"/>
  <c r="F14" i="7"/>
  <c r="E14" i="7"/>
  <c r="D14" i="7"/>
  <c r="C14" i="7"/>
  <c r="BH14" i="7" s="1"/>
  <c r="BK13" i="7"/>
  <c r="BJ13" i="7"/>
  <c r="AZ13" i="7"/>
  <c r="AY13" i="7"/>
  <c r="AX13" i="7"/>
  <c r="AW13" i="7"/>
  <c r="AV13" i="7"/>
  <c r="AU13" i="7"/>
  <c r="AT13" i="7"/>
  <c r="AS13" i="7"/>
  <c r="AR13" i="7"/>
  <c r="AQ13" i="7"/>
  <c r="AP13" i="7"/>
  <c r="AO13" i="7"/>
  <c r="AN13" i="7"/>
  <c r="AM13" i="7"/>
  <c r="AL13" i="7"/>
  <c r="AK13" i="7"/>
  <c r="AJ13" i="7"/>
  <c r="AI13" i="7"/>
  <c r="AH13" i="7"/>
  <c r="AG13" i="7"/>
  <c r="AF13" i="7"/>
  <c r="AE13" i="7"/>
  <c r="AD13" i="7"/>
  <c r="AC13" i="7"/>
  <c r="AB13" i="7"/>
  <c r="AA13" i="7"/>
  <c r="Z13" i="7"/>
  <c r="Y13" i="7"/>
  <c r="X13" i="7"/>
  <c r="W13" i="7"/>
  <c r="V13" i="7"/>
  <c r="U13" i="7"/>
  <c r="T13" i="7"/>
  <c r="S13" i="7"/>
  <c r="R13" i="7"/>
  <c r="Q13" i="7"/>
  <c r="P13" i="7"/>
  <c r="O13" i="7"/>
  <c r="N13" i="7"/>
  <c r="M13" i="7"/>
  <c r="L13" i="7"/>
  <c r="K13" i="7"/>
  <c r="J13" i="7"/>
  <c r="I13" i="7"/>
  <c r="H13" i="7"/>
  <c r="G13" i="7"/>
  <c r="F13" i="7"/>
  <c r="E13" i="7"/>
  <c r="D13" i="7"/>
  <c r="C13" i="7"/>
  <c r="BH13" i="7" s="1"/>
  <c r="BK12" i="7"/>
  <c r="BJ12" i="7"/>
  <c r="AZ12" i="7"/>
  <c r="AY12" i="7"/>
  <c r="AX12" i="7"/>
  <c r="AW12" i="7"/>
  <c r="AV12" i="7"/>
  <c r="AU12" i="7"/>
  <c r="AT12" i="7"/>
  <c r="AS12" i="7"/>
  <c r="AR12" i="7"/>
  <c r="AQ12" i="7"/>
  <c r="AP12" i="7"/>
  <c r="AO12" i="7"/>
  <c r="AN12" i="7"/>
  <c r="AM12" i="7"/>
  <c r="AL12" i="7"/>
  <c r="AK12" i="7"/>
  <c r="AJ12" i="7"/>
  <c r="AI12" i="7"/>
  <c r="AH12" i="7"/>
  <c r="AG12" i="7"/>
  <c r="AF12" i="7"/>
  <c r="AE12" i="7"/>
  <c r="AD12" i="7"/>
  <c r="AC12" i="7"/>
  <c r="AB12" i="7"/>
  <c r="AA12" i="7"/>
  <c r="Z12" i="7"/>
  <c r="Y12" i="7"/>
  <c r="X12" i="7"/>
  <c r="W12" i="7"/>
  <c r="V12" i="7"/>
  <c r="U12" i="7"/>
  <c r="T12" i="7"/>
  <c r="S12" i="7"/>
  <c r="R12" i="7"/>
  <c r="Q12" i="7"/>
  <c r="P12" i="7"/>
  <c r="O12" i="7"/>
  <c r="N12" i="7"/>
  <c r="M12" i="7"/>
  <c r="L12" i="7"/>
  <c r="K12" i="7"/>
  <c r="J12" i="7"/>
  <c r="I12" i="7"/>
  <c r="H12" i="7"/>
  <c r="G12" i="7"/>
  <c r="F12" i="7"/>
  <c r="E12" i="7"/>
  <c r="D12" i="7"/>
  <c r="C12" i="7"/>
  <c r="BH12" i="7" s="1"/>
  <c r="BK11" i="7"/>
  <c r="BJ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G11" i="7"/>
  <c r="F11" i="7"/>
  <c r="E11" i="7"/>
  <c r="D11" i="7"/>
  <c r="C11" i="7"/>
  <c r="BH11" i="7" s="1"/>
  <c r="BK10" i="7"/>
  <c r="BJ10" i="7"/>
  <c r="AZ10" i="7"/>
  <c r="AY10" i="7"/>
  <c r="AX10" i="7"/>
  <c r="AW10" i="7"/>
  <c r="AV10" i="7"/>
  <c r="AU10" i="7"/>
  <c r="AT10" i="7"/>
  <c r="AS10" i="7"/>
  <c r="AR10" i="7"/>
  <c r="AQ10" i="7"/>
  <c r="AP10" i="7"/>
  <c r="AO10" i="7"/>
  <c r="AN10" i="7"/>
  <c r="AM10" i="7"/>
  <c r="AL10" i="7"/>
  <c r="AK10" i="7"/>
  <c r="AJ10" i="7"/>
  <c r="AI10" i="7"/>
  <c r="AH10" i="7"/>
  <c r="AG10" i="7"/>
  <c r="AF10" i="7"/>
  <c r="AE10" i="7"/>
  <c r="AD10" i="7"/>
  <c r="AC10" i="7"/>
  <c r="AB10" i="7"/>
  <c r="AA10" i="7"/>
  <c r="Z10" i="7"/>
  <c r="Y10" i="7"/>
  <c r="X10" i="7"/>
  <c r="W10" i="7"/>
  <c r="V10" i="7"/>
  <c r="U10" i="7"/>
  <c r="T10" i="7"/>
  <c r="S10" i="7"/>
  <c r="R10" i="7"/>
  <c r="Q10" i="7"/>
  <c r="P10" i="7"/>
  <c r="O10" i="7"/>
  <c r="N10" i="7"/>
  <c r="M10" i="7"/>
  <c r="L10" i="7"/>
  <c r="K10" i="7"/>
  <c r="J10" i="7"/>
  <c r="I10" i="7"/>
  <c r="H10" i="7"/>
  <c r="G10" i="7"/>
  <c r="F10" i="7"/>
  <c r="E10" i="7"/>
  <c r="D10" i="7"/>
  <c r="C10" i="7"/>
  <c r="BH10" i="7" s="1"/>
  <c r="BK9" i="7"/>
  <c r="BJ9" i="7"/>
  <c r="AZ9" i="7"/>
  <c r="AY9" i="7"/>
  <c r="AX9" i="7"/>
  <c r="AW9" i="7"/>
  <c r="AV9" i="7"/>
  <c r="AU9" i="7"/>
  <c r="AT9" i="7"/>
  <c r="AS9" i="7"/>
  <c r="AR9" i="7"/>
  <c r="AQ9" i="7"/>
  <c r="AP9" i="7"/>
  <c r="AO9" i="7"/>
  <c r="AN9" i="7"/>
  <c r="AM9" i="7"/>
  <c r="AL9" i="7"/>
  <c r="AK9" i="7"/>
  <c r="AJ9" i="7"/>
  <c r="AI9" i="7"/>
  <c r="AH9" i="7"/>
  <c r="AG9" i="7"/>
  <c r="AF9" i="7"/>
  <c r="AE9" i="7"/>
  <c r="AD9" i="7"/>
  <c r="AC9" i="7"/>
  <c r="AB9" i="7"/>
  <c r="AA9" i="7"/>
  <c r="Z9" i="7"/>
  <c r="Y9" i="7"/>
  <c r="X9" i="7"/>
  <c r="W9" i="7"/>
  <c r="V9" i="7"/>
  <c r="U9" i="7"/>
  <c r="T9" i="7"/>
  <c r="S9" i="7"/>
  <c r="R9" i="7"/>
  <c r="Q9" i="7"/>
  <c r="P9" i="7"/>
  <c r="O9" i="7"/>
  <c r="N9" i="7"/>
  <c r="M9" i="7"/>
  <c r="L9" i="7"/>
  <c r="K9" i="7"/>
  <c r="J9" i="7"/>
  <c r="I9" i="7"/>
  <c r="H9" i="7"/>
  <c r="G9" i="7"/>
  <c r="F9" i="7"/>
  <c r="E9" i="7"/>
  <c r="D9" i="7"/>
  <c r="C9" i="7"/>
  <c r="BH9" i="7" s="1"/>
  <c r="BK8" i="7"/>
  <c r="BJ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G8" i="7"/>
  <c r="F8" i="7"/>
  <c r="E8" i="7"/>
  <c r="D8" i="7"/>
  <c r="C8" i="7"/>
  <c r="BH8" i="7" s="1"/>
  <c r="BK7" i="7"/>
  <c r="BJ7" i="7"/>
  <c r="AZ7" i="7"/>
  <c r="AY7" i="7"/>
  <c r="AX7" i="7"/>
  <c r="AW7" i="7"/>
  <c r="AV7" i="7"/>
  <c r="AU7" i="7"/>
  <c r="AT7" i="7"/>
  <c r="AS7" i="7"/>
  <c r="AR7" i="7"/>
  <c r="AQ7" i="7"/>
  <c r="AP7" i="7"/>
  <c r="AO7" i="7"/>
  <c r="AN7" i="7"/>
  <c r="AM7" i="7"/>
  <c r="AL7" i="7"/>
  <c r="AK7" i="7"/>
  <c r="AJ7" i="7"/>
  <c r="AI7" i="7"/>
  <c r="AH7" i="7"/>
  <c r="AG7" i="7"/>
  <c r="AF7" i="7"/>
  <c r="AE7" i="7"/>
  <c r="AD7" i="7"/>
  <c r="AC7" i="7"/>
  <c r="AB7" i="7"/>
  <c r="AA7" i="7"/>
  <c r="Z7" i="7"/>
  <c r="Y7" i="7"/>
  <c r="X7" i="7"/>
  <c r="W7" i="7"/>
  <c r="V7" i="7"/>
  <c r="U7" i="7"/>
  <c r="T7" i="7"/>
  <c r="S7" i="7"/>
  <c r="R7" i="7"/>
  <c r="Q7" i="7"/>
  <c r="P7" i="7"/>
  <c r="O7" i="7"/>
  <c r="N7" i="7"/>
  <c r="M7" i="7"/>
  <c r="L7" i="7"/>
  <c r="K7" i="7"/>
  <c r="J7" i="7"/>
  <c r="I7" i="7"/>
  <c r="H7" i="7"/>
  <c r="G7" i="7"/>
  <c r="F7" i="7"/>
  <c r="E7" i="7"/>
  <c r="D7" i="7"/>
  <c r="C7" i="7"/>
  <c r="BH7" i="7" s="1"/>
  <c r="BK6" i="7"/>
  <c r="BJ6" i="7"/>
  <c r="AZ6" i="7"/>
  <c r="AY6" i="7"/>
  <c r="AX6" i="7"/>
  <c r="AW6" i="7"/>
  <c r="AV6" i="7"/>
  <c r="AU6" i="7"/>
  <c r="AT6" i="7"/>
  <c r="AS6" i="7"/>
  <c r="AR6" i="7"/>
  <c r="AQ6" i="7"/>
  <c r="AP6" i="7"/>
  <c r="AO6" i="7"/>
  <c r="AN6" i="7"/>
  <c r="AM6" i="7"/>
  <c r="AL6" i="7"/>
  <c r="AK6" i="7"/>
  <c r="AJ6" i="7"/>
  <c r="AI6" i="7"/>
  <c r="AH6" i="7"/>
  <c r="AG6" i="7"/>
  <c r="AF6" i="7"/>
  <c r="AE6" i="7"/>
  <c r="AD6" i="7"/>
  <c r="AC6" i="7"/>
  <c r="AB6" i="7"/>
  <c r="AA6" i="7"/>
  <c r="Z6" i="7"/>
  <c r="Y6" i="7"/>
  <c r="X6" i="7"/>
  <c r="W6" i="7"/>
  <c r="V6" i="7"/>
  <c r="U6" i="7"/>
  <c r="T6" i="7"/>
  <c r="S6" i="7"/>
  <c r="R6" i="7"/>
  <c r="Q6" i="7"/>
  <c r="P6" i="7"/>
  <c r="O6" i="7"/>
  <c r="N6" i="7"/>
  <c r="M6" i="7"/>
  <c r="L6" i="7"/>
  <c r="K6" i="7"/>
  <c r="J6" i="7"/>
  <c r="I6" i="7"/>
  <c r="H6" i="7"/>
  <c r="G6" i="7"/>
  <c r="F6" i="7"/>
  <c r="E6" i="7"/>
  <c r="D6" i="7"/>
  <c r="C6" i="7"/>
  <c r="BH6" i="7" s="1"/>
  <c r="BK5" i="7"/>
  <c r="BJ5" i="7"/>
  <c r="AZ5" i="7"/>
  <c r="AY5" i="7"/>
  <c r="AX5" i="7"/>
  <c r="AW5" i="7"/>
  <c r="AV5" i="7"/>
  <c r="AU5" i="7"/>
  <c r="AT5" i="7"/>
  <c r="AS5" i="7"/>
  <c r="AR5" i="7"/>
  <c r="AQ5" i="7"/>
  <c r="AP5" i="7"/>
  <c r="AO5" i="7"/>
  <c r="AN5" i="7"/>
  <c r="AM5" i="7"/>
  <c r="AL5" i="7"/>
  <c r="AK5" i="7"/>
  <c r="AJ5" i="7"/>
  <c r="AI5" i="7"/>
  <c r="AH5" i="7"/>
  <c r="AG5" i="7"/>
  <c r="AF5" i="7"/>
  <c r="AE5" i="7"/>
  <c r="AD5" i="7"/>
  <c r="AC5" i="7"/>
  <c r="AB5" i="7"/>
  <c r="AA5" i="7"/>
  <c r="Z5" i="7"/>
  <c r="Y5" i="7"/>
  <c r="X5" i="7"/>
  <c r="W5" i="7"/>
  <c r="V5" i="7"/>
  <c r="U5" i="7"/>
  <c r="T5" i="7"/>
  <c r="S5" i="7"/>
  <c r="R5" i="7"/>
  <c r="Q5" i="7"/>
  <c r="P5" i="7"/>
  <c r="O5" i="7"/>
  <c r="N5" i="7"/>
  <c r="M5" i="7"/>
  <c r="L5" i="7"/>
  <c r="K5" i="7"/>
  <c r="J5" i="7"/>
  <c r="I5" i="7"/>
  <c r="H5" i="7"/>
  <c r="G5" i="7"/>
  <c r="F5" i="7"/>
  <c r="E5" i="7"/>
  <c r="D5" i="7"/>
  <c r="C5" i="7"/>
  <c r="BH5" i="7" s="1"/>
  <c r="BK4" i="7"/>
  <c r="BJ4" i="7"/>
  <c r="AZ4" i="7"/>
  <c r="AY4" i="7"/>
  <c r="AX4" i="7"/>
  <c r="AW4" i="7"/>
  <c r="AV4" i="7"/>
  <c r="AU4" i="7"/>
  <c r="AT4" i="7"/>
  <c r="AS4" i="7"/>
  <c r="AR4" i="7"/>
  <c r="AQ4" i="7"/>
  <c r="AP4" i="7"/>
  <c r="AO4" i="7"/>
  <c r="AN4" i="7"/>
  <c r="AM4" i="7"/>
  <c r="AL4" i="7"/>
  <c r="AK4" i="7"/>
  <c r="AJ4" i="7"/>
  <c r="AI4" i="7"/>
  <c r="AH4" i="7"/>
  <c r="AG4" i="7"/>
  <c r="AF4" i="7"/>
  <c r="AE4" i="7"/>
  <c r="AD4" i="7"/>
  <c r="AC4" i="7"/>
  <c r="AB4" i="7"/>
  <c r="AA4" i="7"/>
  <c r="Z4" i="7"/>
  <c r="Y4" i="7"/>
  <c r="X4" i="7"/>
  <c r="W4" i="7"/>
  <c r="V4" i="7"/>
  <c r="U4" i="7"/>
  <c r="T4" i="7"/>
  <c r="S4" i="7"/>
  <c r="R4" i="7"/>
  <c r="Q4" i="7"/>
  <c r="P4" i="7"/>
  <c r="O4" i="7"/>
  <c r="N4" i="7"/>
  <c r="M4" i="7"/>
  <c r="L4" i="7"/>
  <c r="K4" i="7"/>
  <c r="J4" i="7"/>
  <c r="I4" i="7"/>
  <c r="H4" i="7"/>
  <c r="G4" i="7"/>
  <c r="F4" i="7"/>
  <c r="E4" i="7"/>
  <c r="D4" i="7"/>
  <c r="C4" i="7"/>
  <c r="BH4" i="7" s="1"/>
  <c r="BK3" i="7"/>
  <c r="BJ3" i="7"/>
  <c r="AZ3" i="7"/>
  <c r="AY3" i="7"/>
  <c r="AX3" i="7"/>
  <c r="AW3" i="7"/>
  <c r="AV3" i="7"/>
  <c r="AU3" i="7"/>
  <c r="AT3" i="7"/>
  <c r="AS3" i="7"/>
  <c r="AR3" i="7"/>
  <c r="AQ3" i="7"/>
  <c r="AP3" i="7"/>
  <c r="AO3" i="7"/>
  <c r="AN3" i="7"/>
  <c r="AM3" i="7"/>
  <c r="AL3" i="7"/>
  <c r="AK3" i="7"/>
  <c r="AJ3" i="7"/>
  <c r="AI3" i="7"/>
  <c r="AH3" i="7"/>
  <c r="AG3" i="7"/>
  <c r="AF3" i="7"/>
  <c r="AE3" i="7"/>
  <c r="AD3" i="7"/>
  <c r="AC3" i="7"/>
  <c r="AB3" i="7"/>
  <c r="AA3" i="7"/>
  <c r="Z3" i="7"/>
  <c r="Y3" i="7"/>
  <c r="X3" i="7"/>
  <c r="W3" i="7"/>
  <c r="V3" i="7"/>
  <c r="U3" i="7"/>
  <c r="T3" i="7"/>
  <c r="S3" i="7"/>
  <c r="R3" i="7"/>
  <c r="Q3" i="7"/>
  <c r="P3" i="7"/>
  <c r="O3" i="7"/>
  <c r="N3" i="7"/>
  <c r="M3" i="7"/>
  <c r="L3" i="7"/>
  <c r="K3" i="7"/>
  <c r="J3" i="7"/>
  <c r="I3" i="7"/>
  <c r="H3" i="7"/>
  <c r="G3" i="7"/>
  <c r="F3" i="7"/>
  <c r="E3" i="7"/>
  <c r="D3" i="7"/>
  <c r="C3" i="7"/>
  <c r="BH3" i="7" s="1"/>
  <c r="BK2" i="7"/>
  <c r="BJ2" i="7"/>
  <c r="AZ2" i="7"/>
  <c r="AY2" i="7"/>
  <c r="AX2" i="7"/>
  <c r="AW2" i="7"/>
  <c r="AV2" i="7"/>
  <c r="AU2" i="7"/>
  <c r="AT2" i="7"/>
  <c r="AS2" i="7"/>
  <c r="AR2" i="7"/>
  <c r="AQ2" i="7"/>
  <c r="AP2" i="7"/>
  <c r="AO2" i="7"/>
  <c r="AN2" i="7"/>
  <c r="AM2" i="7"/>
  <c r="AL2" i="7"/>
  <c r="AK2" i="7"/>
  <c r="AJ2" i="7"/>
  <c r="AI2" i="7"/>
  <c r="AH2" i="7"/>
  <c r="AG2" i="7"/>
  <c r="AF2" i="7"/>
  <c r="AE2" i="7"/>
  <c r="AD2" i="7"/>
  <c r="AC2" i="7"/>
  <c r="AB2" i="7"/>
  <c r="AA2" i="7"/>
  <c r="Z2" i="7"/>
  <c r="Y2" i="7"/>
  <c r="X2" i="7"/>
  <c r="W2" i="7"/>
  <c r="V2" i="7"/>
  <c r="U2" i="7"/>
  <c r="T2" i="7"/>
  <c r="S2" i="7"/>
  <c r="R2" i="7"/>
  <c r="Q2" i="7"/>
  <c r="P2" i="7"/>
  <c r="O2" i="7"/>
  <c r="N2" i="7"/>
  <c r="M2" i="7"/>
  <c r="L2" i="7"/>
  <c r="K2" i="7"/>
  <c r="J2" i="7"/>
  <c r="I2" i="7"/>
  <c r="H2" i="7"/>
  <c r="G2" i="7"/>
  <c r="F2" i="7"/>
  <c r="E2" i="7"/>
  <c r="D2" i="7"/>
  <c r="C2" i="7"/>
  <c r="BH2" i="7" s="1"/>
  <c r="AZ1" i="7"/>
  <c r="AY1" i="7"/>
  <c r="AX1" i="7"/>
  <c r="AW1" i="7"/>
  <c r="AV1" i="7"/>
  <c r="AU1" i="7"/>
  <c r="AT1" i="7"/>
  <c r="AS1" i="7"/>
  <c r="AR1" i="7"/>
  <c r="AQ1" i="7"/>
  <c r="AP1" i="7"/>
  <c r="AO1" i="7"/>
  <c r="AN1" i="7"/>
  <c r="AM1" i="7"/>
  <c r="AL1" i="7"/>
  <c r="AK1" i="7"/>
  <c r="AJ1" i="7"/>
  <c r="AI1" i="7"/>
  <c r="AH1" i="7"/>
  <c r="AG1" i="7"/>
  <c r="AF1" i="7"/>
  <c r="AE1" i="7"/>
  <c r="AD1" i="7"/>
  <c r="AC1" i="7"/>
  <c r="AB1" i="7"/>
  <c r="AA1" i="7"/>
  <c r="Z1" i="7"/>
  <c r="Y1" i="7"/>
  <c r="X1" i="7"/>
  <c r="W1" i="7"/>
  <c r="V1" i="7"/>
  <c r="U1" i="7"/>
  <c r="T1" i="7"/>
  <c r="S1" i="7"/>
  <c r="R1" i="7"/>
  <c r="Q1" i="7"/>
  <c r="P1" i="7"/>
  <c r="O1" i="7"/>
  <c r="N1" i="7"/>
  <c r="M1" i="7"/>
  <c r="L1" i="7"/>
  <c r="K1" i="7"/>
  <c r="J1" i="7"/>
  <c r="I1" i="7"/>
  <c r="H1" i="7"/>
  <c r="G1" i="7"/>
  <c r="F1" i="7"/>
  <c r="E1" i="7"/>
  <c r="D1" i="7"/>
  <c r="C1" i="7"/>
  <c r="BH75" i="7" l="1"/>
  <c r="BH76" i="7"/>
  <c r="BH77" i="7"/>
  <c r="BH78" i="7"/>
  <c r="BP26" i="7"/>
  <c r="CA21" i="7"/>
  <c r="CB26" i="7"/>
  <c r="BP61" i="7"/>
  <c r="BF64" i="7"/>
  <c r="CA65" i="7"/>
  <c r="BR76" i="7"/>
  <c r="CB9" i="7"/>
  <c r="BD36" i="7"/>
  <c r="BM36" i="7" s="1"/>
  <c r="BO36" i="7" s="1"/>
  <c r="BP42" i="7"/>
  <c r="BP77" i="7"/>
  <c r="BP66" i="7"/>
  <c r="BP74" i="7"/>
  <c r="BY43" i="7"/>
  <c r="BP3" i="7"/>
  <c r="BZ12" i="7"/>
  <c r="BX37" i="7"/>
  <c r="BB47" i="7"/>
  <c r="BY48" i="7"/>
  <c r="BY56" i="7"/>
  <c r="BP58" i="7"/>
  <c r="BP67" i="7"/>
  <c r="BP68" i="7"/>
  <c r="BS69" i="7"/>
  <c r="BR70" i="7"/>
  <c r="BP71" i="7"/>
  <c r="BP72" i="7"/>
  <c r="CB73" i="7"/>
  <c r="BZ77" i="7"/>
  <c r="BF9" i="7"/>
  <c r="BP22" i="7"/>
  <c r="BP4" i="7"/>
  <c r="BP5" i="7"/>
  <c r="BB12" i="7"/>
  <c r="BP46" i="7"/>
  <c r="BP50" i="7"/>
  <c r="CA57" i="7"/>
  <c r="BD61" i="7"/>
  <c r="BM61" i="7" s="1"/>
  <c r="BO61" i="7" s="1"/>
  <c r="BP70" i="7"/>
  <c r="BP76" i="7"/>
  <c r="BP78" i="7"/>
  <c r="BS44" i="7"/>
  <c r="CB65" i="7"/>
  <c r="BB8" i="7"/>
  <c r="BX17" i="7"/>
  <c r="BP18" i="7"/>
  <c r="CB19" i="7"/>
  <c r="BP14" i="7"/>
  <c r="BD21" i="7"/>
  <c r="BM21" i="7" s="1"/>
  <c r="BO21" i="7" s="1"/>
  <c r="BP28" i="7"/>
  <c r="BP31" i="7"/>
  <c r="BR32" i="7"/>
  <c r="CA37" i="7"/>
  <c r="BP38" i="7"/>
  <c r="BP43" i="7"/>
  <c r="CA45" i="7"/>
  <c r="BP49" i="7"/>
  <c r="BZ53" i="7"/>
  <c r="BP54" i="7"/>
  <c r="BP55" i="7"/>
  <c r="BS56" i="7"/>
  <c r="BR57" i="7"/>
  <c r="BX58" i="7"/>
  <c r="BP59" i="7"/>
  <c r="BP60" i="7"/>
  <c r="BB2" i="7"/>
  <c r="BB6" i="7"/>
  <c r="BP6" i="7"/>
  <c r="BR14" i="7"/>
  <c r="BZ15" i="7"/>
  <c r="BP24" i="7"/>
  <c r="BD10" i="7"/>
  <c r="BM10" i="7" s="1"/>
  <c r="BO10" i="7" s="1"/>
  <c r="BP10" i="7"/>
  <c r="BF39" i="7"/>
  <c r="BP39" i="7"/>
  <c r="BP40" i="7"/>
  <c r="BY40" i="7"/>
  <c r="BP2" i="7"/>
  <c r="CA29" i="7"/>
  <c r="BD29" i="7"/>
  <c r="BM29" i="7" s="1"/>
  <c r="BO29" i="7" s="1"/>
  <c r="BP29" i="7"/>
  <c r="BS33" i="7"/>
  <c r="BP33" i="7"/>
  <c r="BF34" i="7"/>
  <c r="BP34" i="7"/>
  <c r="CB34" i="7"/>
  <c r="BQ34" i="7"/>
  <c r="BF5" i="7"/>
  <c r="CB5" i="7"/>
  <c r="BP7" i="7"/>
  <c r="BP8" i="7"/>
  <c r="BP9" i="7"/>
  <c r="BD12" i="7"/>
  <c r="BM12" i="7" s="1"/>
  <c r="BO12" i="7" s="1"/>
  <c r="BP13" i="7"/>
  <c r="BF16" i="7"/>
  <c r="BP16" i="7"/>
  <c r="BZ16" i="7"/>
  <c r="BD16" i="7"/>
  <c r="BM16" i="7" s="1"/>
  <c r="BO16" i="7" s="1"/>
  <c r="BR16" i="7"/>
  <c r="BP17" i="7"/>
  <c r="BP20" i="7"/>
  <c r="BD20" i="7"/>
  <c r="BM20" i="7" s="1"/>
  <c r="BO20" i="7" s="1"/>
  <c r="BD30" i="7"/>
  <c r="BM30" i="7" s="1"/>
  <c r="BO30" i="7" s="1"/>
  <c r="BP30" i="7"/>
  <c r="BP35" i="7"/>
  <c r="BP36" i="7"/>
  <c r="BX56" i="7"/>
  <c r="BZ61" i="7"/>
  <c r="BQ64" i="7"/>
  <c r="BP62" i="7"/>
  <c r="CA11" i="7"/>
  <c r="BX11" i="7"/>
  <c r="BD14" i="7"/>
  <c r="BM14" i="7" s="1"/>
  <c r="BO14" i="7" s="1"/>
  <c r="BZ18" i="7"/>
  <c r="BX21" i="7"/>
  <c r="BF23" i="7"/>
  <c r="BS25" i="7"/>
  <c r="BX25" i="7"/>
  <c r="BZ26" i="7"/>
  <c r="BS27" i="7"/>
  <c r="BF29" i="7"/>
  <c r="BB30" i="7"/>
  <c r="BB34" i="7"/>
  <c r="BB36" i="7"/>
  <c r="BF41" i="7"/>
  <c r="BQ41" i="7"/>
  <c r="BF43" i="7"/>
  <c r="CA46" i="7"/>
  <c r="BD47" i="7"/>
  <c r="BM47" i="7" s="1"/>
  <c r="BO47" i="7" s="1"/>
  <c r="BZ48" i="7"/>
  <c r="CA48" i="7"/>
  <c r="BB51" i="7"/>
  <c r="CB52" i="7"/>
  <c r="BR55" i="7"/>
  <c r="BY57" i="7"/>
  <c r="BR64" i="7"/>
  <c r="CA69" i="7"/>
  <c r="BZ70" i="7"/>
  <c r="CA75" i="7"/>
  <c r="BB76" i="7"/>
  <c r="BD76" i="7"/>
  <c r="BM76" i="7" s="1"/>
  <c r="BO76" i="7" s="1"/>
  <c r="BZ76" i="7"/>
  <c r="BR78" i="7"/>
  <c r="BP73" i="7"/>
  <c r="BP69" i="7"/>
  <c r="BP65" i="7"/>
  <c r="BP57" i="7"/>
  <c r="BP53" i="7"/>
  <c r="BP45" i="7"/>
  <c r="BP41" i="7"/>
  <c r="BP37" i="7"/>
  <c r="BP25" i="7"/>
  <c r="BP21" i="7"/>
  <c r="BS43" i="7"/>
  <c r="BF48" i="7"/>
  <c r="BF69" i="7"/>
  <c r="BD8" i="7"/>
  <c r="BM8" i="7" s="1"/>
  <c r="BO8" i="7" s="1"/>
  <c r="BD4" i="7"/>
  <c r="BM4" i="7" s="1"/>
  <c r="BO4" i="7" s="1"/>
  <c r="CB11" i="7"/>
  <c r="BF12" i="7"/>
  <c r="CA15" i="7"/>
  <c r="BB16" i="7"/>
  <c r="BD18" i="7"/>
  <c r="BM18" i="7" s="1"/>
  <c r="BO18" i="7" s="1"/>
  <c r="BB20" i="7"/>
  <c r="BF26" i="7"/>
  <c r="BQ26" i="7"/>
  <c r="BR27" i="7"/>
  <c r="BF37" i="7"/>
  <c r="BY41" i="7"/>
  <c r="BF47" i="7"/>
  <c r="CA49" i="7"/>
  <c r="BQ49" i="7"/>
  <c r="CB50" i="7"/>
  <c r="BZ55" i="7"/>
  <c r="BF55" i="7"/>
  <c r="BQ56" i="7"/>
  <c r="BQ57" i="7"/>
  <c r="CA60" i="7"/>
  <c r="BZ60" i="7"/>
  <c r="BF61" i="7"/>
  <c r="BD64" i="7"/>
  <c r="BM64" i="7" s="1"/>
  <c r="BO64" i="7" s="1"/>
  <c r="BS65" i="7"/>
  <c r="CB69" i="7"/>
  <c r="CB75" i="7"/>
  <c r="BX75" i="7"/>
  <c r="CA77" i="7"/>
  <c r="BB78" i="7"/>
  <c r="BL78" i="7" s="1"/>
  <c r="BN78" i="7" s="1"/>
  <c r="BD78" i="7"/>
  <c r="BM78" i="7" s="1"/>
  <c r="BO78" i="7" s="1"/>
  <c r="BP64" i="7"/>
  <c r="BP56" i="7"/>
  <c r="BP52" i="7"/>
  <c r="BP48" i="7"/>
  <c r="BP44" i="7"/>
  <c r="BP32" i="7"/>
  <c r="BP12" i="7"/>
  <c r="BB4" i="7"/>
  <c r="CA3" i="7"/>
  <c r="BB10" i="7"/>
  <c r="BZ10" i="7"/>
  <c r="BR12" i="7"/>
  <c r="BZ13" i="7"/>
  <c r="CB15" i="7"/>
  <c r="BX15" i="7"/>
  <c r="CA19" i="7"/>
  <c r="BX19" i="7"/>
  <c r="BZ20" i="7"/>
  <c r="BF21" i="7"/>
  <c r="BB26" i="7"/>
  <c r="BF27" i="7"/>
  <c r="CB27" i="7"/>
  <c r="BX29" i="7"/>
  <c r="BZ34" i="7"/>
  <c r="BD37" i="7"/>
  <c r="BM37" i="7" s="1"/>
  <c r="BO37" i="7" s="1"/>
  <c r="BD41" i="7"/>
  <c r="BM41" i="7" s="1"/>
  <c r="BO41" i="7" s="1"/>
  <c r="BD57" i="7"/>
  <c r="BM57" i="7" s="1"/>
  <c r="BO57" i="7" s="1"/>
  <c r="CA63" i="7"/>
  <c r="BS63" i="7"/>
  <c r="BZ75" i="7"/>
  <c r="BF76" i="7"/>
  <c r="BX77" i="7"/>
  <c r="BP75" i="7"/>
  <c r="BP63" i="7"/>
  <c r="BP51" i="7"/>
  <c r="BP47" i="7"/>
  <c r="BP27" i="7"/>
  <c r="BP23" i="7"/>
  <c r="BP19" i="7"/>
  <c r="BP15" i="7"/>
  <c r="BP11" i="7"/>
  <c r="BL2" i="7"/>
  <c r="BN2" i="7" s="1"/>
  <c r="BL6" i="7"/>
  <c r="BN6" i="7" s="1"/>
  <c r="BL8" i="7"/>
  <c r="BN8" i="7" s="1"/>
  <c r="BL30" i="7"/>
  <c r="BN30" i="7" s="1"/>
  <c r="BZ3" i="7"/>
  <c r="BX3" i="7"/>
  <c r="CB4" i="7"/>
  <c r="BX4" i="7"/>
  <c r="CA4" i="7"/>
  <c r="BS4" i="7"/>
  <c r="BQ4" i="7"/>
  <c r="BY4" i="7"/>
  <c r="BD6" i="7"/>
  <c r="BM6" i="7" s="1"/>
  <c r="BO6" i="7" s="1"/>
  <c r="BD7" i="7"/>
  <c r="BM7" i="7" s="1"/>
  <c r="BO7" i="7" s="1"/>
  <c r="BY7" i="7"/>
  <c r="BQ7" i="7"/>
  <c r="BB7" i="7"/>
  <c r="BZ7" i="7"/>
  <c r="BX7" i="7"/>
  <c r="CB8" i="7"/>
  <c r="BX8" i="7"/>
  <c r="CA8" i="7"/>
  <c r="BS8" i="7"/>
  <c r="BQ8" i="7"/>
  <c r="BY8" i="7"/>
  <c r="CB24" i="7"/>
  <c r="BQ24" i="7"/>
  <c r="BD24" i="7"/>
  <c r="BM24" i="7" s="1"/>
  <c r="BO24" i="7" s="1"/>
  <c r="BB24" i="7"/>
  <c r="CA35" i="7"/>
  <c r="BD35" i="7"/>
  <c r="BM35" i="7" s="1"/>
  <c r="BO35" i="7" s="1"/>
  <c r="BB38" i="7"/>
  <c r="BY39" i="7"/>
  <c r="BQ39" i="7"/>
  <c r="BX39" i="7"/>
  <c r="BS39" i="7"/>
  <c r="CB39" i="7"/>
  <c r="BR39" i="7"/>
  <c r="CA39" i="7"/>
  <c r="BZ39" i="7"/>
  <c r="CA42" i="7"/>
  <c r="BF42" i="7"/>
  <c r="BY42" i="7"/>
  <c r="BS42" i="7"/>
  <c r="BB42" i="7"/>
  <c r="BX42" i="7"/>
  <c r="BF2" i="7"/>
  <c r="BS3" i="7"/>
  <c r="BR4" i="7"/>
  <c r="BZ4" i="7"/>
  <c r="BF6" i="7"/>
  <c r="BS7" i="7"/>
  <c r="CA7" i="7"/>
  <c r="BR8" i="7"/>
  <c r="BZ8" i="7"/>
  <c r="BF10" i="7"/>
  <c r="BZ11" i="7"/>
  <c r="CA13" i="7"/>
  <c r="BX13" i="7"/>
  <c r="BB14" i="7"/>
  <c r="BY16" i="7"/>
  <c r="BQ16" i="7"/>
  <c r="CB16" i="7"/>
  <c r="BX16" i="7"/>
  <c r="CA16" i="7"/>
  <c r="BS16" i="7"/>
  <c r="BF18" i="7"/>
  <c r="BZ19" i="7"/>
  <c r="BD22" i="7"/>
  <c r="BM22" i="7" s="1"/>
  <c r="BO22" i="7" s="1"/>
  <c r="BR24" i="7"/>
  <c r="BF31" i="7"/>
  <c r="CB32" i="7"/>
  <c r="BQ32" i="7"/>
  <c r="BD32" i="7"/>
  <c r="BM32" i="7" s="1"/>
  <c r="BO32" i="7" s="1"/>
  <c r="BB32" i="7"/>
  <c r="CB35" i="7"/>
  <c r="BX36" i="7"/>
  <c r="BZ36" i="7"/>
  <c r="CA38" i="7"/>
  <c r="BS38" i="7"/>
  <c r="BX38" i="7"/>
  <c r="BR38" i="7"/>
  <c r="CB38" i="7"/>
  <c r="BQ38" i="7"/>
  <c r="BZ38" i="7"/>
  <c r="BY38" i="7"/>
  <c r="BZ42" i="7"/>
  <c r="CB47" i="7"/>
  <c r="BX47" i="7"/>
  <c r="BY47" i="7"/>
  <c r="BS47" i="7"/>
  <c r="BR47" i="7"/>
  <c r="CA47" i="7"/>
  <c r="BQ47" i="7"/>
  <c r="BZ47" i="7"/>
  <c r="BD2" i="7"/>
  <c r="BM2" i="7" s="1"/>
  <c r="BO2" i="7" s="1"/>
  <c r="BD3" i="7"/>
  <c r="BM3" i="7" s="1"/>
  <c r="BO3" i="7" s="1"/>
  <c r="BY3" i="7"/>
  <c r="BQ3" i="7"/>
  <c r="BB3" i="7"/>
  <c r="BY18" i="7"/>
  <c r="BQ18" i="7"/>
  <c r="CB18" i="7"/>
  <c r="BX18" i="7"/>
  <c r="CA18" i="7"/>
  <c r="BS18" i="7"/>
  <c r="BX28" i="7"/>
  <c r="BZ28" i="7"/>
  <c r="CB2" i="7"/>
  <c r="BX2" i="7"/>
  <c r="BS2" i="7"/>
  <c r="CA2" i="7"/>
  <c r="BQ2" i="7"/>
  <c r="BY2" i="7"/>
  <c r="BF3" i="7"/>
  <c r="CB3" i="7"/>
  <c r="BD5" i="7"/>
  <c r="BM5" i="7" s="1"/>
  <c r="BO5" i="7" s="1"/>
  <c r="BY5" i="7"/>
  <c r="BQ5" i="7"/>
  <c r="BB5" i="7"/>
  <c r="BZ5" i="7"/>
  <c r="BX5" i="7"/>
  <c r="CB6" i="7"/>
  <c r="BX6" i="7"/>
  <c r="CA6" i="7"/>
  <c r="BS6" i="7"/>
  <c r="BQ6" i="7"/>
  <c r="BY6" i="7"/>
  <c r="BF7" i="7"/>
  <c r="CB7" i="7"/>
  <c r="BL12" i="7"/>
  <c r="BN12" i="7" s="1"/>
  <c r="BZ17" i="7"/>
  <c r="BB22" i="7"/>
  <c r="BY23" i="7"/>
  <c r="BQ23" i="7"/>
  <c r="BX23" i="7"/>
  <c r="BS23" i="7"/>
  <c r="CB23" i="7"/>
  <c r="BR23" i="7"/>
  <c r="CA23" i="7"/>
  <c r="BZ23" i="7"/>
  <c r="BX24" i="7"/>
  <c r="BQ40" i="7"/>
  <c r="BD40" i="7"/>
  <c r="BM40" i="7" s="1"/>
  <c r="BO40" i="7" s="1"/>
  <c r="BB40" i="7"/>
  <c r="CB17" i="7"/>
  <c r="CA30" i="7"/>
  <c r="BS30" i="7"/>
  <c r="BX30" i="7"/>
  <c r="BR30" i="7"/>
  <c r="CB30" i="7"/>
  <c r="BQ30" i="7"/>
  <c r="BZ30" i="7"/>
  <c r="BY30" i="7"/>
  <c r="BB33" i="7"/>
  <c r="CB33" i="7"/>
  <c r="BR33" i="7"/>
  <c r="BF33" i="7"/>
  <c r="BD33" i="7"/>
  <c r="BM33" i="7" s="1"/>
  <c r="BO33" i="7" s="1"/>
  <c r="BD9" i="7"/>
  <c r="BM9" i="7" s="1"/>
  <c r="BO9" i="7" s="1"/>
  <c r="BY9" i="7"/>
  <c r="BQ9" i="7"/>
  <c r="BB9" i="7"/>
  <c r="BZ9" i="7"/>
  <c r="BX9" i="7"/>
  <c r="BY10" i="7"/>
  <c r="CB10" i="7"/>
  <c r="BX10" i="7"/>
  <c r="CA10" i="7"/>
  <c r="BS10" i="7"/>
  <c r="BQ10" i="7"/>
  <c r="CB13" i="7"/>
  <c r="BY14" i="7"/>
  <c r="BQ14" i="7"/>
  <c r="CB14" i="7"/>
  <c r="BX14" i="7"/>
  <c r="CA14" i="7"/>
  <c r="BS14" i="7"/>
  <c r="BR2" i="7"/>
  <c r="BZ2" i="7"/>
  <c r="BF4" i="7"/>
  <c r="BS5" i="7"/>
  <c r="CA5" i="7"/>
  <c r="BR6" i="7"/>
  <c r="BZ6" i="7"/>
  <c r="BF8" i="7"/>
  <c r="BS9" i="7"/>
  <c r="CA9" i="7"/>
  <c r="BR10" i="7"/>
  <c r="BY12" i="7"/>
  <c r="BQ12" i="7"/>
  <c r="CB12" i="7"/>
  <c r="BX12" i="7"/>
  <c r="CA12" i="7"/>
  <c r="BS12" i="7"/>
  <c r="BF14" i="7"/>
  <c r="BZ14" i="7"/>
  <c r="CA17" i="7"/>
  <c r="BB18" i="7"/>
  <c r="BI18" i="7" s="1"/>
  <c r="BR18" i="7"/>
  <c r="BX20" i="7"/>
  <c r="CA22" i="7"/>
  <c r="BS22" i="7"/>
  <c r="BX22" i="7"/>
  <c r="BR22" i="7"/>
  <c r="CB22" i="7"/>
  <c r="BQ22" i="7"/>
  <c r="BZ22" i="7"/>
  <c r="BY22" i="7"/>
  <c r="BB25" i="7"/>
  <c r="CB25" i="7"/>
  <c r="BR25" i="7"/>
  <c r="BF25" i="7"/>
  <c r="BD25" i="7"/>
  <c r="BM25" i="7" s="1"/>
  <c r="BO25" i="7" s="1"/>
  <c r="CA27" i="7"/>
  <c r="BD27" i="7"/>
  <c r="BM27" i="7" s="1"/>
  <c r="BO27" i="7" s="1"/>
  <c r="BB28" i="7"/>
  <c r="BD28" i="7"/>
  <c r="BM28" i="7" s="1"/>
  <c r="BO28" i="7" s="1"/>
  <c r="BY31" i="7"/>
  <c r="BQ31" i="7"/>
  <c r="BX31" i="7"/>
  <c r="BS31" i="7"/>
  <c r="CB31" i="7"/>
  <c r="BR31" i="7"/>
  <c r="CA31" i="7"/>
  <c r="BZ31" i="7"/>
  <c r="BX32" i="7"/>
  <c r="BX33" i="7"/>
  <c r="BF35" i="7"/>
  <c r="BR35" i="7"/>
  <c r="BD38" i="7"/>
  <c r="BM38" i="7" s="1"/>
  <c r="BO38" i="7" s="1"/>
  <c r="BR40" i="7"/>
  <c r="CB41" i="7"/>
  <c r="BX41" i="7"/>
  <c r="BR41" i="7"/>
  <c r="CA41" i="7"/>
  <c r="BZ41" i="7"/>
  <c r="BS41" i="7"/>
  <c r="BB11" i="7"/>
  <c r="BQ11" i="7"/>
  <c r="BY11" i="7"/>
  <c r="BB13" i="7"/>
  <c r="BQ13" i="7"/>
  <c r="BY13" i="7"/>
  <c r="BB17" i="7"/>
  <c r="BQ17" i="7"/>
  <c r="BY17" i="7"/>
  <c r="BB19" i="7"/>
  <c r="BQ19" i="7"/>
  <c r="BY19" i="7"/>
  <c r="BQ20" i="7"/>
  <c r="CA24" i="7"/>
  <c r="BS24" i="7"/>
  <c r="BY25" i="7"/>
  <c r="BQ25" i="7"/>
  <c r="BX26" i="7"/>
  <c r="BF28" i="7"/>
  <c r="CB28" i="7"/>
  <c r="CB29" i="7"/>
  <c r="BD31" i="7"/>
  <c r="BM31" i="7" s="1"/>
  <c r="BO31" i="7" s="1"/>
  <c r="BR34" i="7"/>
  <c r="BB35" i="7"/>
  <c r="BI35" i="7" s="1"/>
  <c r="BX35" i="7"/>
  <c r="BF36" i="7"/>
  <c r="BQ36" i="7"/>
  <c r="CB36" i="7"/>
  <c r="BR37" i="7"/>
  <c r="CB37" i="7"/>
  <c r="BD39" i="7"/>
  <c r="BM39" i="7" s="1"/>
  <c r="BO39" i="7" s="1"/>
  <c r="BZ40" i="7"/>
  <c r="BX40" i="7"/>
  <c r="BS40" i="7"/>
  <c r="CA40" i="7"/>
  <c r="BB41" i="7"/>
  <c r="BI41" i="7" s="1"/>
  <c r="BF52" i="7"/>
  <c r="CA52" i="7"/>
  <c r="BB53" i="7"/>
  <c r="CA53" i="7"/>
  <c r="BF54" i="7"/>
  <c r="BS54" i="7"/>
  <c r="BS55" i="7"/>
  <c r="CA58" i="7"/>
  <c r="BS58" i="7"/>
  <c r="BF59" i="7"/>
  <c r="BD59" i="7"/>
  <c r="BM59" i="7" s="1"/>
  <c r="BO59" i="7" s="1"/>
  <c r="BB59" i="7"/>
  <c r="BI59" i="7" s="1"/>
  <c r="BL51" i="7"/>
  <c r="BN51" i="7" s="1"/>
  <c r="BB54" i="7"/>
  <c r="CA54" i="7"/>
  <c r="BB15" i="7"/>
  <c r="BI15" i="7" s="1"/>
  <c r="BQ15" i="7"/>
  <c r="BY15" i="7"/>
  <c r="BF20" i="7"/>
  <c r="CB20" i="7"/>
  <c r="BR21" i="7"/>
  <c r="CB21" i="7"/>
  <c r="BD23" i="7"/>
  <c r="BM23" i="7" s="1"/>
  <c r="BO23" i="7" s="1"/>
  <c r="BY24" i="7"/>
  <c r="BZ25" i="7"/>
  <c r="BR26" i="7"/>
  <c r="BB27" i="7"/>
  <c r="BI27" i="7" s="1"/>
  <c r="BX27" i="7"/>
  <c r="BQ28" i="7"/>
  <c r="BR29" i="7"/>
  <c r="CA32" i="7"/>
  <c r="BS32" i="7"/>
  <c r="BY32" i="7"/>
  <c r="BY33" i="7"/>
  <c r="BQ33" i="7"/>
  <c r="BZ33" i="7"/>
  <c r="BX34" i="7"/>
  <c r="BS35" i="7"/>
  <c r="BX44" i="7"/>
  <c r="BD45" i="7"/>
  <c r="BM45" i="7" s="1"/>
  <c r="BO45" i="7" s="1"/>
  <c r="BF46" i="7"/>
  <c r="BR3" i="7"/>
  <c r="BR5" i="7"/>
  <c r="BR7" i="7"/>
  <c r="BR9" i="7"/>
  <c r="BD11" i="7"/>
  <c r="BM11" i="7" s="1"/>
  <c r="BO11" i="7" s="1"/>
  <c r="BR11" i="7"/>
  <c r="BD13" i="7"/>
  <c r="BM13" i="7" s="1"/>
  <c r="BO13" i="7" s="1"/>
  <c r="BR13" i="7"/>
  <c r="BD15" i="7"/>
  <c r="BM15" i="7" s="1"/>
  <c r="BO15" i="7" s="1"/>
  <c r="BR15" i="7"/>
  <c r="BD17" i="7"/>
  <c r="BM17" i="7" s="1"/>
  <c r="BO17" i="7" s="1"/>
  <c r="BR17" i="7"/>
  <c r="BD19" i="7"/>
  <c r="BM19" i="7" s="1"/>
  <c r="BO19" i="7" s="1"/>
  <c r="BR19" i="7"/>
  <c r="BR20" i="7"/>
  <c r="BB21" i="7"/>
  <c r="BI21" i="7" s="1"/>
  <c r="BS21" i="7"/>
  <c r="BF22" i="7"/>
  <c r="BZ24" i="7"/>
  <c r="CA25" i="7"/>
  <c r="CA26" i="7"/>
  <c r="BS26" i="7"/>
  <c r="BY26" i="7"/>
  <c r="BY27" i="7"/>
  <c r="BQ27" i="7"/>
  <c r="BZ27" i="7"/>
  <c r="BR28" i="7"/>
  <c r="BB29" i="7"/>
  <c r="BI29" i="7" s="1"/>
  <c r="BS29" i="7"/>
  <c r="BF30" i="7"/>
  <c r="BZ32" i="7"/>
  <c r="CA33" i="7"/>
  <c r="CA34" i="7"/>
  <c r="BS34" i="7"/>
  <c r="BY34" i="7"/>
  <c r="BY35" i="7"/>
  <c r="BQ35" i="7"/>
  <c r="BZ35" i="7"/>
  <c r="BR36" i="7"/>
  <c r="BB37" i="7"/>
  <c r="BI37" i="7" s="1"/>
  <c r="BS37" i="7"/>
  <c r="BF38" i="7"/>
  <c r="CB40" i="7"/>
  <c r="BD43" i="7"/>
  <c r="BM43" i="7" s="1"/>
  <c r="BO43" i="7" s="1"/>
  <c r="BB43" i="7"/>
  <c r="BI43" i="7" s="1"/>
  <c r="BR43" i="7"/>
  <c r="BD44" i="7"/>
  <c r="BM44" i="7" s="1"/>
  <c r="BO44" i="7" s="1"/>
  <c r="CA44" i="7"/>
  <c r="BF44" i="7"/>
  <c r="BY44" i="7"/>
  <c r="BB44" i="7"/>
  <c r="BI44" i="7" s="1"/>
  <c r="BQ44" i="7"/>
  <c r="CB44" i="7"/>
  <c r="BF45" i="7"/>
  <c r="BQ45" i="7"/>
  <c r="BB48" i="7"/>
  <c r="BY49" i="7"/>
  <c r="BR49" i="7"/>
  <c r="BD49" i="7"/>
  <c r="BM49" i="7" s="1"/>
  <c r="BO49" i="7" s="1"/>
  <c r="BB49" i="7"/>
  <c r="BD50" i="7"/>
  <c r="BM50" i="7" s="1"/>
  <c r="BO50" i="7" s="1"/>
  <c r="BY50" i="7"/>
  <c r="BB50" i="7"/>
  <c r="BI50" i="7" s="1"/>
  <c r="CA50" i="7"/>
  <c r="BS50" i="7"/>
  <c r="BX50" i="7"/>
  <c r="BQ50" i="7"/>
  <c r="BF50" i="7"/>
  <c r="BD51" i="7"/>
  <c r="BM51" i="7" s="1"/>
  <c r="BO51" i="7" s="1"/>
  <c r="CA51" i="7"/>
  <c r="BD53" i="7"/>
  <c r="BM53" i="7" s="1"/>
  <c r="BO53" i="7" s="1"/>
  <c r="BS53" i="7"/>
  <c r="BY55" i="7"/>
  <c r="BB56" i="7"/>
  <c r="BF58" i="7"/>
  <c r="BQ58" i="7"/>
  <c r="BF11" i="7"/>
  <c r="BS11" i="7"/>
  <c r="BF13" i="7"/>
  <c r="BS13" i="7"/>
  <c r="BF15" i="7"/>
  <c r="BS15" i="7"/>
  <c r="BF17" i="7"/>
  <c r="BS17" i="7"/>
  <c r="BF19" i="7"/>
  <c r="BS19" i="7"/>
  <c r="CA20" i="7"/>
  <c r="BS20" i="7"/>
  <c r="BY20" i="7"/>
  <c r="BY21" i="7"/>
  <c r="BQ21" i="7"/>
  <c r="BZ21" i="7"/>
  <c r="BB23" i="7"/>
  <c r="BI23" i="7" s="1"/>
  <c r="BF24" i="7"/>
  <c r="BD26" i="7"/>
  <c r="BM26" i="7" s="1"/>
  <c r="BO26" i="7" s="1"/>
  <c r="CA28" i="7"/>
  <c r="BS28" i="7"/>
  <c r="BY28" i="7"/>
  <c r="BY29" i="7"/>
  <c r="BQ29" i="7"/>
  <c r="BZ29" i="7"/>
  <c r="BB31" i="7"/>
  <c r="BI31" i="7" s="1"/>
  <c r="BF32" i="7"/>
  <c r="BD34" i="7"/>
  <c r="BM34" i="7" s="1"/>
  <c r="BO34" i="7" s="1"/>
  <c r="CA36" i="7"/>
  <c r="BS36" i="7"/>
  <c r="BY36" i="7"/>
  <c r="BY37" i="7"/>
  <c r="BQ37" i="7"/>
  <c r="BZ37" i="7"/>
  <c r="BB39" i="7"/>
  <c r="BI39" i="7" s="1"/>
  <c r="BF40" i="7"/>
  <c r="BB45" i="7"/>
  <c r="BY45" i="7"/>
  <c r="BS45" i="7"/>
  <c r="BR45" i="7"/>
  <c r="BD46" i="7"/>
  <c r="BM46" i="7" s="1"/>
  <c r="BO46" i="7" s="1"/>
  <c r="BY46" i="7"/>
  <c r="BB46" i="7"/>
  <c r="BI46" i="7" s="1"/>
  <c r="BX46" i="7"/>
  <c r="BS46" i="7"/>
  <c r="BQ46" i="7"/>
  <c r="CB46" i="7"/>
  <c r="BF51" i="7"/>
  <c r="BD52" i="7"/>
  <c r="BM52" i="7" s="1"/>
  <c r="BO52" i="7" s="1"/>
  <c r="BX52" i="7"/>
  <c r="BS52" i="7"/>
  <c r="BY52" i="7"/>
  <c r="BQ52" i="7"/>
  <c r="BB52" i="7"/>
  <c r="BI52" i="7" s="1"/>
  <c r="BX54" i="7"/>
  <c r="BY54" i="7"/>
  <c r="BB55" i="7"/>
  <c r="CB59" i="7"/>
  <c r="BX59" i="7"/>
  <c r="BY59" i="7"/>
  <c r="BS59" i="7"/>
  <c r="BR59" i="7"/>
  <c r="CA59" i="7"/>
  <c r="BQ59" i="7"/>
  <c r="BZ59" i="7"/>
  <c r="CA62" i="7"/>
  <c r="BF62" i="7"/>
  <c r="BS62" i="7"/>
  <c r="BY62" i="7"/>
  <c r="BX62" i="7"/>
  <c r="BB62" i="7"/>
  <c r="CB43" i="7"/>
  <c r="BX43" i="7"/>
  <c r="BZ43" i="7"/>
  <c r="BZ44" i="7"/>
  <c r="BD48" i="7"/>
  <c r="BM48" i="7" s="1"/>
  <c r="BO48" i="7" s="1"/>
  <c r="BQ48" i="7"/>
  <c r="CB48" i="7"/>
  <c r="CB51" i="7"/>
  <c r="BX51" i="7"/>
  <c r="BY51" i="7"/>
  <c r="BS51" i="7"/>
  <c r="BQ51" i="7"/>
  <c r="BZ52" i="7"/>
  <c r="BF53" i="7"/>
  <c r="BD55" i="7"/>
  <c r="BM55" i="7" s="1"/>
  <c r="BO55" i="7" s="1"/>
  <c r="BD56" i="7"/>
  <c r="BM56" i="7" s="1"/>
  <c r="BO56" i="7" s="1"/>
  <c r="CA56" i="7"/>
  <c r="BF56" i="7"/>
  <c r="CB56" i="7"/>
  <c r="BF57" i="7"/>
  <c r="BS57" i="7"/>
  <c r="BB60" i="7"/>
  <c r="BY60" i="7"/>
  <c r="BB61" i="7"/>
  <c r="BI61" i="7" s="1"/>
  <c r="BY61" i="7"/>
  <c r="BF63" i="7"/>
  <c r="CB64" i="7"/>
  <c r="BX64" i="7"/>
  <c r="CA64" i="7"/>
  <c r="BS64" i="7"/>
  <c r="BY64" i="7"/>
  <c r="BZ64" i="7"/>
  <c r="BR66" i="7"/>
  <c r="BZ66" i="7"/>
  <c r="BD66" i="7"/>
  <c r="BM66" i="7" s="1"/>
  <c r="BO66" i="7" s="1"/>
  <c r="BB66" i="7"/>
  <c r="BD68" i="7"/>
  <c r="BM68" i="7" s="1"/>
  <c r="BO68" i="7" s="1"/>
  <c r="BZ68" i="7"/>
  <c r="BQ68" i="7"/>
  <c r="BB68" i="7"/>
  <c r="BI68" i="7" s="1"/>
  <c r="BY68" i="7"/>
  <c r="BD71" i="7"/>
  <c r="BM71" i="7" s="1"/>
  <c r="BO71" i="7" s="1"/>
  <c r="BB71" i="7"/>
  <c r="BI71" i="7" s="1"/>
  <c r="CB71" i="7"/>
  <c r="BF71" i="7"/>
  <c r="BS71" i="7"/>
  <c r="CA71" i="7"/>
  <c r="BX71" i="7"/>
  <c r="BD42" i="7"/>
  <c r="BM42" i="7" s="1"/>
  <c r="BO42" i="7" s="1"/>
  <c r="BQ42" i="7"/>
  <c r="CB42" i="7"/>
  <c r="BQ43" i="7"/>
  <c r="CA43" i="7"/>
  <c r="CB45" i="7"/>
  <c r="BX45" i="7"/>
  <c r="BZ45" i="7"/>
  <c r="BZ46" i="7"/>
  <c r="BS48" i="7"/>
  <c r="BX48" i="7"/>
  <c r="BF49" i="7"/>
  <c r="BS49" i="7"/>
  <c r="BR51" i="7"/>
  <c r="BZ51" i="7"/>
  <c r="CB53" i="7"/>
  <c r="BX53" i="7"/>
  <c r="BR53" i="7"/>
  <c r="BQ53" i="7"/>
  <c r="BY53" i="7"/>
  <c r="BZ54" i="7"/>
  <c r="CB55" i="7"/>
  <c r="BX55" i="7"/>
  <c r="CA55" i="7"/>
  <c r="BQ55" i="7"/>
  <c r="BZ56" i="7"/>
  <c r="BB57" i="7"/>
  <c r="BD58" i="7"/>
  <c r="BM58" i="7" s="1"/>
  <c r="BO58" i="7" s="1"/>
  <c r="BY58" i="7"/>
  <c r="BB58" i="7"/>
  <c r="CB58" i="7"/>
  <c r="BF60" i="7"/>
  <c r="BS67" i="7"/>
  <c r="CA67" i="7"/>
  <c r="BX67" i="7"/>
  <c r="CB61" i="7"/>
  <c r="BX61" i="7"/>
  <c r="BR61" i="7"/>
  <c r="CA61" i="7"/>
  <c r="BQ61" i="7"/>
  <c r="BS61" i="7"/>
  <c r="BZ62" i="7"/>
  <c r="BD63" i="7"/>
  <c r="BM63" i="7" s="1"/>
  <c r="BO63" i="7" s="1"/>
  <c r="BB63" i="7"/>
  <c r="BI63" i="7" s="1"/>
  <c r="BR63" i="7"/>
  <c r="BD74" i="7"/>
  <c r="BM74" i="7" s="1"/>
  <c r="BO74" i="7" s="1"/>
  <c r="BZ74" i="7"/>
  <c r="BB70" i="7"/>
  <c r="BD72" i="7"/>
  <c r="BM72" i="7" s="1"/>
  <c r="BO72" i="7" s="1"/>
  <c r="BB72" i="7"/>
  <c r="BQ72" i="7"/>
  <c r="BF74" i="7"/>
  <c r="BD60" i="7"/>
  <c r="BM60" i="7" s="1"/>
  <c r="BO60" i="7" s="1"/>
  <c r="BQ60" i="7"/>
  <c r="CB60" i="7"/>
  <c r="BZ63" i="7"/>
  <c r="BY63" i="7"/>
  <c r="CB63" i="7"/>
  <c r="BF66" i="7"/>
  <c r="BZ67" i="7"/>
  <c r="BF68" i="7"/>
  <c r="CB68" i="7"/>
  <c r="BX68" i="7"/>
  <c r="CA68" i="7"/>
  <c r="BS68" i="7"/>
  <c r="BR68" i="7"/>
  <c r="BD70" i="7"/>
  <c r="BM70" i="7" s="1"/>
  <c r="BO70" i="7" s="1"/>
  <c r="CB72" i="7"/>
  <c r="BX72" i="7"/>
  <c r="CA72" i="7"/>
  <c r="BS72" i="7"/>
  <c r="BZ72" i="7"/>
  <c r="BR72" i="7"/>
  <c r="BF73" i="7"/>
  <c r="BS73" i="7"/>
  <c r="CB49" i="7"/>
  <c r="BX49" i="7"/>
  <c r="BZ49" i="7"/>
  <c r="BZ50" i="7"/>
  <c r="BD54" i="7"/>
  <c r="BM54" i="7" s="1"/>
  <c r="BO54" i="7" s="1"/>
  <c r="BQ54" i="7"/>
  <c r="CB54" i="7"/>
  <c r="CB57" i="7"/>
  <c r="BX57" i="7"/>
  <c r="BZ57" i="7"/>
  <c r="BZ58" i="7"/>
  <c r="BS60" i="7"/>
  <c r="BX60" i="7"/>
  <c r="BD62" i="7"/>
  <c r="BM62" i="7" s="1"/>
  <c r="BO62" i="7" s="1"/>
  <c r="BQ62" i="7"/>
  <c r="CB62" i="7"/>
  <c r="BQ63" i="7"/>
  <c r="BX63" i="7"/>
  <c r="BB64" i="7"/>
  <c r="BI64" i="7" s="1"/>
  <c r="BF65" i="7"/>
  <c r="BD67" i="7"/>
  <c r="BM67" i="7" s="1"/>
  <c r="BO67" i="7" s="1"/>
  <c r="BB67" i="7"/>
  <c r="CB67" i="7"/>
  <c r="BF67" i="7"/>
  <c r="BF70" i="7"/>
  <c r="BZ71" i="7"/>
  <c r="BF72" i="7"/>
  <c r="BY72" i="7"/>
  <c r="BY74" i="7"/>
  <c r="BQ74" i="7"/>
  <c r="CB74" i="7"/>
  <c r="BX74" i="7"/>
  <c r="CA74" i="7"/>
  <c r="BS74" i="7"/>
  <c r="BR74" i="7"/>
  <c r="CB77" i="7"/>
  <c r="BY78" i="7"/>
  <c r="BQ78" i="7"/>
  <c r="CB78" i="7"/>
  <c r="BX78" i="7"/>
  <c r="CA78" i="7"/>
  <c r="BS78" i="7"/>
  <c r="BR42" i="7"/>
  <c r="BR44" i="7"/>
  <c r="BR46" i="7"/>
  <c r="BR48" i="7"/>
  <c r="BR50" i="7"/>
  <c r="BR52" i="7"/>
  <c r="BR54" i="7"/>
  <c r="BR56" i="7"/>
  <c r="BR58" i="7"/>
  <c r="BR60" i="7"/>
  <c r="BR62" i="7"/>
  <c r="BD65" i="7"/>
  <c r="BM65" i="7" s="1"/>
  <c r="BO65" i="7" s="1"/>
  <c r="BB65" i="7"/>
  <c r="BZ65" i="7"/>
  <c r="BX65" i="7"/>
  <c r="CB66" i="7"/>
  <c r="BX66" i="7"/>
  <c r="CA66" i="7"/>
  <c r="BS66" i="7"/>
  <c r="BQ66" i="7"/>
  <c r="BY66" i="7"/>
  <c r="BD69" i="7"/>
  <c r="BM69" i="7" s="1"/>
  <c r="BO69" i="7" s="1"/>
  <c r="BB69" i="7"/>
  <c r="BI69" i="7" s="1"/>
  <c r="BZ69" i="7"/>
  <c r="BX69" i="7"/>
  <c r="CB70" i="7"/>
  <c r="BX70" i="7"/>
  <c r="CA70" i="7"/>
  <c r="BS70" i="7"/>
  <c r="BQ70" i="7"/>
  <c r="BY70" i="7"/>
  <c r="CA73" i="7"/>
  <c r="BD73" i="7"/>
  <c r="BM73" i="7" s="1"/>
  <c r="BO73" i="7" s="1"/>
  <c r="BB73" i="7"/>
  <c r="BI73" i="7" s="1"/>
  <c r="BZ73" i="7"/>
  <c r="BX73" i="7"/>
  <c r="BB74" i="7"/>
  <c r="BI74" i="7" s="1"/>
  <c r="BY76" i="7"/>
  <c r="BQ76" i="7"/>
  <c r="CB76" i="7"/>
  <c r="BX76" i="7"/>
  <c r="CA76" i="7"/>
  <c r="BS76" i="7"/>
  <c r="BF78" i="7"/>
  <c r="BZ78" i="7"/>
  <c r="BQ65" i="7"/>
  <c r="BY65" i="7"/>
  <c r="BQ67" i="7"/>
  <c r="BY67" i="7"/>
  <c r="BQ69" i="7"/>
  <c r="BY69" i="7"/>
  <c r="BQ71" i="7"/>
  <c r="BY71" i="7"/>
  <c r="BQ73" i="7"/>
  <c r="BY73" i="7"/>
  <c r="BB75" i="7"/>
  <c r="BQ75" i="7"/>
  <c r="BY75" i="7"/>
  <c r="BB77" i="7"/>
  <c r="BI77" i="7" s="1"/>
  <c r="BQ77" i="7"/>
  <c r="BY77" i="7"/>
  <c r="BR65" i="7"/>
  <c r="BR67" i="7"/>
  <c r="BR69" i="7"/>
  <c r="BR71" i="7"/>
  <c r="BR73" i="7"/>
  <c r="BD75" i="7"/>
  <c r="BM75" i="7" s="1"/>
  <c r="BO75" i="7" s="1"/>
  <c r="BR75" i="7"/>
  <c r="BD77" i="7"/>
  <c r="BM77" i="7" s="1"/>
  <c r="BO77" i="7" s="1"/>
  <c r="BR77" i="7"/>
  <c r="BF75" i="7"/>
  <c r="BS75" i="7"/>
  <c r="BF77" i="7"/>
  <c r="BS77" i="7"/>
  <c r="BI70" i="7" l="1"/>
  <c r="BI66" i="7"/>
  <c r="BI62" i="7"/>
  <c r="BI13" i="7"/>
  <c r="BI25" i="7"/>
  <c r="BL34" i="7"/>
  <c r="BN34" i="7" s="1"/>
  <c r="BI34" i="7"/>
  <c r="BI6" i="7"/>
  <c r="BI57" i="7"/>
  <c r="BI56" i="7"/>
  <c r="BI53" i="7"/>
  <c r="BI17" i="7"/>
  <c r="BI28" i="7"/>
  <c r="BI40" i="7"/>
  <c r="BI22" i="7"/>
  <c r="BI42" i="7"/>
  <c r="BI24" i="7"/>
  <c r="BI7" i="7"/>
  <c r="BI10" i="7"/>
  <c r="BL16" i="7"/>
  <c r="BN16" i="7" s="1"/>
  <c r="BI16" i="7"/>
  <c r="BI30" i="7"/>
  <c r="BI12" i="7"/>
  <c r="BL47" i="7"/>
  <c r="BN47" i="7" s="1"/>
  <c r="BI47" i="7"/>
  <c r="BI65" i="7"/>
  <c r="BI72" i="7"/>
  <c r="BI58" i="7"/>
  <c r="BI60" i="7"/>
  <c r="BI55" i="7"/>
  <c r="BI45" i="7"/>
  <c r="BI54" i="7"/>
  <c r="BI19" i="7"/>
  <c r="BI5" i="7"/>
  <c r="BI3" i="7"/>
  <c r="BI14" i="7"/>
  <c r="BI38" i="7"/>
  <c r="BI75" i="7"/>
  <c r="BI67" i="7"/>
  <c r="BI49" i="7"/>
  <c r="BI48" i="7"/>
  <c r="BI11" i="7"/>
  <c r="BI9" i="7"/>
  <c r="BI33" i="7"/>
  <c r="BI32" i="7"/>
  <c r="BL26" i="7"/>
  <c r="BN26" i="7" s="1"/>
  <c r="BI26" i="7"/>
  <c r="BI4" i="7"/>
  <c r="BI20" i="7"/>
  <c r="BL76" i="7"/>
  <c r="BN76" i="7" s="1"/>
  <c r="BI76" i="7"/>
  <c r="BI51" i="7"/>
  <c r="BL36" i="7"/>
  <c r="BN36" i="7" s="1"/>
  <c r="BI36" i="7"/>
  <c r="BI8" i="7"/>
  <c r="BI78" i="7"/>
  <c r="BL20" i="7"/>
  <c r="BN20" i="7" s="1"/>
  <c r="BL10" i="7"/>
  <c r="BN10" i="7" s="1"/>
  <c r="BL4" i="7"/>
  <c r="BN4" i="7" s="1"/>
  <c r="BI2" i="7"/>
  <c r="BL19" i="7"/>
  <c r="BN19" i="7" s="1"/>
  <c r="BL25" i="7"/>
  <c r="BN25" i="7" s="1"/>
  <c r="BL33" i="7"/>
  <c r="BN33" i="7" s="1"/>
  <c r="BL5" i="7"/>
  <c r="BN5" i="7" s="1"/>
  <c r="BL14" i="7"/>
  <c r="BN14" i="7" s="1"/>
  <c r="BL24" i="7"/>
  <c r="BN24" i="7" s="1"/>
  <c r="BL77" i="7"/>
  <c r="BN77" i="7" s="1"/>
  <c r="BL75" i="7"/>
  <c r="BN75" i="7" s="1"/>
  <c r="BL58" i="7"/>
  <c r="BN58" i="7" s="1"/>
  <c r="BL44" i="7"/>
  <c r="BN44" i="7" s="1"/>
  <c r="BL37" i="7"/>
  <c r="BN37" i="7" s="1"/>
  <c r="BL29" i="7"/>
  <c r="BN29" i="7" s="1"/>
  <c r="BL21" i="7"/>
  <c r="BN21" i="7" s="1"/>
  <c r="BL74" i="7"/>
  <c r="BN74" i="7" s="1"/>
  <c r="BL73" i="7"/>
  <c r="BN73" i="7" s="1"/>
  <c r="BL57" i="7"/>
  <c r="BN57" i="7" s="1"/>
  <c r="BL68" i="7"/>
  <c r="BN68" i="7" s="1"/>
  <c r="BL66" i="7"/>
  <c r="BN66" i="7" s="1"/>
  <c r="BL60" i="7"/>
  <c r="BN60" i="7" s="1"/>
  <c r="BL55" i="7"/>
  <c r="BN55" i="7" s="1"/>
  <c r="BL45" i="7"/>
  <c r="BN45" i="7" s="1"/>
  <c r="BL23" i="7"/>
  <c r="BN23" i="7" s="1"/>
  <c r="BL56" i="7"/>
  <c r="BN56" i="7" s="1"/>
  <c r="BL43" i="7"/>
  <c r="BN43" i="7" s="1"/>
  <c r="BL53" i="7"/>
  <c r="BN53" i="7" s="1"/>
  <c r="BL28" i="7"/>
  <c r="BN28" i="7" s="1"/>
  <c r="BL3" i="7"/>
  <c r="BN3" i="7" s="1"/>
  <c r="BL69" i="7"/>
  <c r="BN69" i="7" s="1"/>
  <c r="BL65" i="7"/>
  <c r="BN65" i="7" s="1"/>
  <c r="BL64" i="7"/>
  <c r="BN64" i="7" s="1"/>
  <c r="BL70" i="7"/>
  <c r="BN70" i="7" s="1"/>
  <c r="BL71" i="7"/>
  <c r="BN71" i="7" s="1"/>
  <c r="BL62" i="7"/>
  <c r="BN62" i="7" s="1"/>
  <c r="BL46" i="7"/>
  <c r="BN46" i="7" s="1"/>
  <c r="BL31" i="7"/>
  <c r="BN31" i="7" s="1"/>
  <c r="BL50" i="7"/>
  <c r="BN50" i="7" s="1"/>
  <c r="BL49" i="7"/>
  <c r="BN49" i="7" s="1"/>
  <c r="BL48" i="7"/>
  <c r="BN48" i="7" s="1"/>
  <c r="BL15" i="7"/>
  <c r="BN15" i="7" s="1"/>
  <c r="BL54" i="7"/>
  <c r="BN54" i="7" s="1"/>
  <c r="BL41" i="7"/>
  <c r="BN41" i="7" s="1"/>
  <c r="BL35" i="7"/>
  <c r="BN35" i="7" s="1"/>
  <c r="BL11" i="7"/>
  <c r="BN11" i="7" s="1"/>
  <c r="BL9" i="7"/>
  <c r="BN9" i="7" s="1"/>
  <c r="BL40" i="7"/>
  <c r="BN40" i="7" s="1"/>
  <c r="BL22" i="7"/>
  <c r="BN22" i="7" s="1"/>
  <c r="BL32" i="7"/>
  <c r="BN32" i="7" s="1"/>
  <c r="BL38" i="7"/>
  <c r="BN38" i="7" s="1"/>
  <c r="BL7" i="7"/>
  <c r="BN7" i="7" s="1"/>
  <c r="BL67" i="7"/>
  <c r="BN67" i="7" s="1"/>
  <c r="BL72" i="7"/>
  <c r="BN72" i="7" s="1"/>
  <c r="BL63" i="7"/>
  <c r="BN63" i="7" s="1"/>
  <c r="BL61" i="7"/>
  <c r="BN61" i="7" s="1"/>
  <c r="BL52" i="7"/>
  <c r="BN52" i="7" s="1"/>
  <c r="BL39" i="7"/>
  <c r="BN39" i="7" s="1"/>
  <c r="BL27" i="7"/>
  <c r="BN27" i="7" s="1"/>
  <c r="BL59" i="7"/>
  <c r="BN59" i="7" s="1"/>
  <c r="BL17" i="7"/>
  <c r="BN17" i="7" s="1"/>
  <c r="BL13" i="7"/>
  <c r="BN13" i="7" s="1"/>
  <c r="BL18" i="7"/>
  <c r="BN18" i="7" s="1"/>
  <c r="BL42" i="7"/>
  <c r="BN42" i="7" s="1"/>
  <c r="V89" i="4" l="1"/>
  <c r="W89" i="4"/>
  <c r="X89" i="4"/>
  <c r="Y89" i="4"/>
  <c r="Z89" i="4"/>
  <c r="AA89" i="4"/>
  <c r="AB89" i="4"/>
  <c r="AC89" i="4"/>
  <c r="AD89" i="4"/>
  <c r="AE89" i="4"/>
  <c r="AF89" i="4"/>
  <c r="AG89" i="4"/>
  <c r="AH89" i="4"/>
  <c r="AI89" i="4"/>
  <c r="AJ89" i="4"/>
  <c r="AK89" i="4"/>
  <c r="AL89" i="4"/>
  <c r="AM89" i="4"/>
  <c r="AN89" i="4"/>
  <c r="AO89" i="4"/>
  <c r="AP89" i="4"/>
  <c r="AQ89" i="4"/>
  <c r="AR89" i="4"/>
  <c r="AS89" i="4"/>
  <c r="AT89" i="4"/>
  <c r="AU89" i="4"/>
  <c r="AV89" i="4"/>
  <c r="AW89" i="4"/>
  <c r="AX89" i="4"/>
  <c r="AY89" i="4"/>
  <c r="AZ89" i="4"/>
  <c r="BA89" i="4"/>
  <c r="BB89" i="4"/>
  <c r="BC89" i="4"/>
  <c r="BD89" i="4"/>
  <c r="BE89" i="4"/>
  <c r="BF89" i="4"/>
  <c r="BG89" i="4"/>
  <c r="BH89" i="4"/>
  <c r="BI89" i="4"/>
  <c r="BJ89" i="4"/>
  <c r="BK89" i="4"/>
  <c r="BL89" i="4"/>
  <c r="BM89" i="4"/>
  <c r="BN89" i="4"/>
  <c r="BO89" i="4"/>
  <c r="BP89" i="4"/>
  <c r="BQ89" i="4"/>
  <c r="U89" i="4"/>
  <c r="T89" i="4"/>
  <c r="BT54" i="7" l="1"/>
  <c r="BU54" i="7"/>
  <c r="BW54" i="7"/>
  <c r="BV54" i="7"/>
  <c r="BW68" i="7"/>
  <c r="BT68" i="7"/>
  <c r="BU68" i="7"/>
  <c r="BV68" i="7"/>
  <c r="BT40" i="7"/>
  <c r="BW40" i="7"/>
  <c r="BV40" i="7"/>
  <c r="BU40" i="7"/>
  <c r="BT5" i="7"/>
  <c r="BW74" i="7"/>
  <c r="BV53" i="7"/>
  <c r="BU53" i="7"/>
  <c r="BV5" i="7"/>
  <c r="BT53" i="7"/>
  <c r="BU5" i="7"/>
  <c r="BW53" i="7"/>
  <c r="BU74" i="7"/>
  <c r="BT74" i="7"/>
  <c r="BW5" i="7"/>
  <c r="BV74" i="7"/>
  <c r="BT4" i="7"/>
  <c r="BU4" i="7"/>
  <c r="BV4" i="7"/>
  <c r="BW4" i="7"/>
  <c r="BV11" i="7"/>
  <c r="BU11" i="7"/>
  <c r="BT11" i="7"/>
  <c r="BW11" i="7"/>
  <c r="BW49" i="7"/>
  <c r="BW44" i="7"/>
  <c r="BT75" i="7"/>
  <c r="BV59" i="7"/>
  <c r="BU61" i="7"/>
  <c r="BT9" i="7"/>
  <c r="BT23" i="7"/>
  <c r="BU7" i="7"/>
  <c r="BW8" i="7"/>
  <c r="BV24" i="7"/>
  <c r="BU16" i="7"/>
  <c r="BT16" i="7"/>
  <c r="BV16" i="7"/>
  <c r="BV10" i="7"/>
  <c r="BU9" i="7"/>
  <c r="BW10" i="7"/>
  <c r="BV41" i="7"/>
  <c r="BV51" i="7"/>
  <c r="BT26" i="7"/>
  <c r="BW34" i="7"/>
  <c r="BU44" i="7"/>
  <c r="BT50" i="7"/>
  <c r="BW17" i="7"/>
  <c r="BT52" i="7"/>
  <c r="BU43" i="7"/>
  <c r="BU56" i="7"/>
  <c r="BT58" i="7"/>
  <c r="BW63" i="7"/>
  <c r="BU57" i="7"/>
  <c r="BT67" i="7"/>
  <c r="BT73" i="7"/>
  <c r="BV67" i="7"/>
  <c r="BV44" i="7"/>
  <c r="BV48" i="7"/>
  <c r="BV52" i="7"/>
  <c r="BV56" i="7"/>
  <c r="BW76" i="7"/>
  <c r="BU69" i="7"/>
  <c r="BV75" i="7"/>
  <c r="BW69" i="7"/>
  <c r="BW57" i="7"/>
  <c r="BU48" i="7"/>
  <c r="BT8" i="7"/>
  <c r="BV35" i="7"/>
  <c r="BU42" i="7"/>
  <c r="BW18" i="7"/>
  <c r="BU14" i="7"/>
  <c r="BT14" i="7"/>
  <c r="BV14" i="7"/>
  <c r="BV8" i="7"/>
  <c r="BT39" i="7"/>
  <c r="BT41" i="7"/>
  <c r="BW24" i="7"/>
  <c r="BU25" i="7"/>
  <c r="BU59" i="7"/>
  <c r="BV9" i="7"/>
  <c r="BV17" i="7"/>
  <c r="BU24" i="7"/>
  <c r="BU35" i="7"/>
  <c r="BU26" i="7"/>
  <c r="BW59" i="7"/>
  <c r="BW48" i="7"/>
  <c r="BT51" i="7"/>
  <c r="BW51" i="7"/>
  <c r="BV43" i="7"/>
  <c r="BV57" i="7"/>
  <c r="BU63" i="7"/>
  <c r="BT49" i="7"/>
  <c r="BT48" i="7"/>
  <c r="BW73" i="7"/>
  <c r="BW9" i="7"/>
  <c r="BV26" i="7"/>
  <c r="BV49" i="7"/>
  <c r="BU39" i="7"/>
  <c r="BV39" i="7"/>
  <c r="BT42" i="7"/>
  <c r="BU18" i="7"/>
  <c r="BT18" i="7"/>
  <c r="BW6" i="7"/>
  <c r="BT17" i="7"/>
  <c r="BU23" i="7"/>
  <c r="BV23" i="7"/>
  <c r="BV18" i="7"/>
  <c r="BT7" i="7"/>
  <c r="BT10" i="7"/>
  <c r="BW14" i="7"/>
  <c r="BW22" i="7"/>
  <c r="BU22" i="7"/>
  <c r="BW25" i="7"/>
  <c r="BW41" i="7"/>
  <c r="BU41" i="7"/>
  <c r="BW26" i="7"/>
  <c r="BT34" i="7"/>
  <c r="BW13" i="7"/>
  <c r="BT59" i="7"/>
  <c r="BT56" i="7"/>
  <c r="BW42" i="7"/>
  <c r="BU58" i="7"/>
  <c r="BT61" i="7"/>
  <c r="BV61" i="7"/>
  <c r="BU49" i="7"/>
  <c r="BW67" i="7"/>
  <c r="BU67" i="7"/>
  <c r="BV69" i="7"/>
  <c r="BV73" i="7"/>
  <c r="BU76" i="7"/>
  <c r="BT76" i="7"/>
  <c r="BV76" i="7"/>
  <c r="BU75" i="7"/>
  <c r="BV6" i="7"/>
  <c r="BV34" i="7"/>
  <c r="BT13" i="7"/>
  <c r="BW43" i="7"/>
  <c r="BU52" i="7"/>
  <c r="BU6" i="7"/>
  <c r="BW58" i="7"/>
  <c r="BT22" i="7"/>
  <c r="BT69" i="7"/>
  <c r="BW35" i="7"/>
  <c r="BW39" i="7"/>
  <c r="BW16" i="7"/>
  <c r="BT6" i="7"/>
  <c r="BU8" i="7"/>
  <c r="BW23" i="7"/>
  <c r="BU10" i="7"/>
  <c r="BW7" i="7"/>
  <c r="BV22" i="7"/>
  <c r="BT24" i="7"/>
  <c r="BT25" i="7"/>
  <c r="BU50" i="7"/>
  <c r="BU51" i="7"/>
  <c r="BU13" i="7"/>
  <c r="BU17" i="7"/>
  <c r="BV7" i="7"/>
  <c r="BV13" i="7"/>
  <c r="BV25" i="7"/>
  <c r="BT35" i="7"/>
  <c r="BT44" i="7"/>
  <c r="BW50" i="7"/>
  <c r="BU34" i="7"/>
  <c r="BW52" i="7"/>
  <c r="BT43" i="7"/>
  <c r="BW56" i="7"/>
  <c r="BW61" i="7"/>
  <c r="BV63" i="7"/>
  <c r="BT63" i="7"/>
  <c r="BT57" i="7"/>
  <c r="BV42" i="7"/>
  <c r="BV50" i="7"/>
  <c r="BV58" i="7"/>
  <c r="BU73" i="7"/>
  <c r="BW75" i="7"/>
  <c r="BT21" i="7"/>
  <c r="BV21" i="7"/>
  <c r="BW21" i="7"/>
  <c r="BU21" i="7"/>
  <c r="BW66" i="7"/>
  <c r="BU66" i="7"/>
  <c r="BT66" i="7"/>
  <c r="BV66" i="7"/>
  <c r="BW12" i="7"/>
  <c r="BU12" i="7"/>
  <c r="BT12" i="7"/>
  <c r="BV12" i="7"/>
  <c r="BT62" i="7"/>
  <c r="BT37" i="7"/>
  <c r="BW70" i="7"/>
  <c r="BU78" i="7"/>
  <c r="BT78" i="7"/>
  <c r="BV78" i="7"/>
  <c r="BW37" i="7"/>
  <c r="BT64" i="7"/>
  <c r="BU64" i="7"/>
  <c r="BU70" i="7"/>
  <c r="BT65" i="7"/>
  <c r="BV37" i="7"/>
  <c r="BW65" i="7"/>
  <c r="BU37" i="7"/>
  <c r="BV70" i="7"/>
  <c r="BT70" i="7"/>
  <c r="BV65" i="7"/>
  <c r="BU62" i="7"/>
  <c r="BW64" i="7"/>
  <c r="BV64" i="7"/>
  <c r="BW62" i="7"/>
  <c r="BW78" i="7"/>
  <c r="BV62" i="7"/>
  <c r="BU65" i="7"/>
  <c r="BV2" i="7"/>
  <c r="BW30" i="7"/>
  <c r="BU30" i="7"/>
  <c r="BT30" i="7"/>
  <c r="BV72" i="7"/>
  <c r="BU71" i="7"/>
  <c r="BV71" i="7"/>
  <c r="BW2" i="7"/>
  <c r="BV30" i="7"/>
  <c r="BT72" i="7"/>
  <c r="BU72" i="7"/>
  <c r="BT2" i="7"/>
  <c r="BT71" i="7"/>
  <c r="BU2" i="7"/>
  <c r="BW71" i="7"/>
  <c r="BW72" i="7"/>
  <c r="BT45" i="7"/>
  <c r="BU45" i="7"/>
  <c r="BV45" i="7"/>
  <c r="BW45" i="7"/>
  <c r="BV32" i="7"/>
  <c r="BT32" i="7"/>
  <c r="BW32" i="7"/>
  <c r="BU32" i="7"/>
  <c r="BW47" i="7"/>
  <c r="BT47" i="7"/>
  <c r="BV47" i="7"/>
  <c r="BU47" i="7"/>
  <c r="BU28" i="7"/>
  <c r="BT28" i="7"/>
  <c r="BV28" i="7"/>
  <c r="BW28" i="7"/>
  <c r="BU46" i="7"/>
  <c r="BW46" i="7"/>
  <c r="BT46" i="7"/>
  <c r="BV46" i="7"/>
  <c r="BT31" i="7"/>
  <c r="BT60" i="7"/>
  <c r="BU20" i="7"/>
  <c r="BW38" i="7"/>
  <c r="BU38" i="7"/>
  <c r="BU3" i="7"/>
  <c r="BW33" i="7"/>
  <c r="BT3" i="7"/>
  <c r="BW3" i="7"/>
  <c r="BU15" i="7"/>
  <c r="BU19" i="7"/>
  <c r="BW29" i="7"/>
  <c r="BV19" i="7"/>
  <c r="BU29" i="7"/>
  <c r="BW60" i="7"/>
  <c r="BV77" i="7"/>
  <c r="BV60" i="7"/>
  <c r="BV29" i="7"/>
  <c r="BV38" i="7"/>
  <c r="BW27" i="7"/>
  <c r="BV31" i="7"/>
  <c r="BT33" i="7"/>
  <c r="BT27" i="7"/>
  <c r="BV33" i="7"/>
  <c r="BW15" i="7"/>
  <c r="BW20" i="7"/>
  <c r="BW36" i="7"/>
  <c r="BU55" i="7"/>
  <c r="BT55" i="7"/>
  <c r="BW55" i="7"/>
  <c r="BU36" i="7"/>
  <c r="BU60" i="7"/>
  <c r="BT15" i="7"/>
  <c r="BU31" i="7"/>
  <c r="BV36" i="7"/>
  <c r="BV20" i="7"/>
  <c r="BV15" i="7"/>
  <c r="BT29" i="7"/>
  <c r="BW77" i="7"/>
  <c r="BT38" i="7"/>
  <c r="BT77" i="7"/>
  <c r="BT19" i="7"/>
  <c r="BV27" i="7"/>
  <c r="BW31" i="7"/>
  <c r="BU33" i="7"/>
  <c r="BV3" i="7"/>
  <c r="BU27" i="7"/>
  <c r="BW19" i="7"/>
  <c r="BT20" i="7"/>
  <c r="BT36" i="7"/>
  <c r="BV55" i="7"/>
  <c r="BU77" i="7"/>
  <c r="T79" i="4"/>
  <c r="W3" i="4"/>
  <c r="AA3" i="4"/>
  <c r="AC3" i="4"/>
  <c r="AI3" i="4"/>
  <c r="AL3" i="4"/>
  <c r="AO3" i="4"/>
  <c r="AP3" i="4"/>
  <c r="AU3" i="4"/>
  <c r="AV3" i="4"/>
  <c r="AW3" i="4"/>
  <c r="AY3" i="4"/>
  <c r="BD3" i="4"/>
  <c r="BJ3" i="4"/>
  <c r="BN3" i="4"/>
  <c r="U4" i="4"/>
  <c r="W4" i="4"/>
  <c r="X4" i="4"/>
  <c r="Z4" i="4"/>
  <c r="AA4" i="4"/>
  <c r="AB4" i="4"/>
  <c r="AC4" i="4"/>
  <c r="AD4" i="4"/>
  <c r="AG4" i="4"/>
  <c r="AH4" i="4"/>
  <c r="AI4" i="4"/>
  <c r="AJ4" i="4"/>
  <c r="AK4" i="4"/>
  <c r="AL4" i="4"/>
  <c r="AM4" i="4"/>
  <c r="AN4" i="4"/>
  <c r="AO4" i="4"/>
  <c r="AP4" i="4"/>
  <c r="AR4" i="4"/>
  <c r="AS4" i="4"/>
  <c r="AT4" i="4"/>
  <c r="AU4" i="4"/>
  <c r="AV4" i="4"/>
  <c r="AW4" i="4"/>
  <c r="AY4" i="4"/>
  <c r="AZ4" i="4"/>
  <c r="BA4" i="4"/>
  <c r="BB4" i="4"/>
  <c r="BC4" i="4"/>
  <c r="BD4" i="4"/>
  <c r="BE4" i="4"/>
  <c r="BF4" i="4"/>
  <c r="BI4" i="4"/>
  <c r="BJ4" i="4"/>
  <c r="BK4" i="4"/>
  <c r="BL4" i="4"/>
  <c r="BM4" i="4"/>
  <c r="BN4" i="4"/>
  <c r="BQ4" i="4"/>
  <c r="U5" i="4"/>
  <c r="V5" i="4"/>
  <c r="W5" i="4"/>
  <c r="X5" i="4"/>
  <c r="Y5" i="4"/>
  <c r="Z5" i="4"/>
  <c r="AA5" i="4"/>
  <c r="AB5" i="4"/>
  <c r="AC5" i="4"/>
  <c r="AD5" i="4"/>
  <c r="AE5" i="4"/>
  <c r="AH5" i="4"/>
  <c r="AI5" i="4"/>
  <c r="AK5" i="4"/>
  <c r="AL5" i="4"/>
  <c r="AM5" i="4"/>
  <c r="AO5" i="4"/>
  <c r="AP5" i="4"/>
  <c r="AQ5" i="4"/>
  <c r="AR5" i="4"/>
  <c r="AS5" i="4"/>
  <c r="AT5" i="4"/>
  <c r="AU5" i="4"/>
  <c r="AV5" i="4"/>
  <c r="AW5" i="4"/>
  <c r="AX5" i="4"/>
  <c r="AY5" i="4"/>
  <c r="BA5" i="4"/>
  <c r="BB5" i="4"/>
  <c r="BC5" i="4"/>
  <c r="BD5" i="4"/>
  <c r="BE5" i="4"/>
  <c r="BF5" i="4"/>
  <c r="BH5" i="4"/>
  <c r="BJ5" i="4"/>
  <c r="BK5" i="4"/>
  <c r="BL5" i="4"/>
  <c r="BM5" i="4"/>
  <c r="BN5" i="4"/>
  <c r="BQ5" i="4"/>
  <c r="U6" i="4"/>
  <c r="V6" i="4"/>
  <c r="W6" i="4"/>
  <c r="X6" i="4"/>
  <c r="Z6" i="4"/>
  <c r="AA6" i="4"/>
  <c r="AB6" i="4"/>
  <c r="AC6" i="4"/>
  <c r="AE6" i="4"/>
  <c r="AG6" i="4"/>
  <c r="AH6" i="4"/>
  <c r="AI6" i="4"/>
  <c r="AJ6" i="4"/>
  <c r="AK6" i="4"/>
  <c r="AL6" i="4"/>
  <c r="AM6" i="4"/>
  <c r="AN6" i="4"/>
  <c r="AO6" i="4"/>
  <c r="AP6" i="4"/>
  <c r="AQ6" i="4"/>
  <c r="AS6" i="4"/>
  <c r="AT6" i="4"/>
  <c r="AU6" i="4"/>
  <c r="AV6" i="4"/>
  <c r="AW6" i="4"/>
  <c r="AX6" i="4"/>
  <c r="AY6" i="4"/>
  <c r="BA6" i="4"/>
  <c r="BB6" i="4"/>
  <c r="BC6" i="4"/>
  <c r="BD6" i="4"/>
  <c r="BE6" i="4"/>
  <c r="BF6" i="4"/>
  <c r="BG6" i="4"/>
  <c r="BH6" i="4"/>
  <c r="BI6" i="4"/>
  <c r="BJ6" i="4"/>
  <c r="BK6" i="4"/>
  <c r="BL6" i="4"/>
  <c r="BM6" i="4"/>
  <c r="BN6" i="4"/>
  <c r="BO6" i="4"/>
  <c r="BP6" i="4"/>
  <c r="BQ6" i="4"/>
  <c r="Z7" i="4"/>
  <c r="AM7" i="4"/>
  <c r="AO7" i="4"/>
  <c r="AP7" i="4"/>
  <c r="AR7" i="4"/>
  <c r="AS7" i="4"/>
  <c r="AV7" i="4"/>
  <c r="AX7" i="4"/>
  <c r="BG7" i="4"/>
  <c r="BJ7" i="4"/>
  <c r="BK7" i="4"/>
  <c r="BN7" i="4"/>
  <c r="BO7" i="4"/>
  <c r="AE8" i="4"/>
  <c r="AM8" i="4"/>
  <c r="AO8" i="4"/>
  <c r="AP8" i="4"/>
  <c r="AV8" i="4"/>
  <c r="AX8" i="4"/>
  <c r="BJ8" i="4"/>
  <c r="BK8" i="4"/>
  <c r="AA9" i="4"/>
  <c r="AD9" i="4"/>
  <c r="AI9" i="4"/>
  <c r="AO9" i="4"/>
  <c r="AV9" i="4"/>
  <c r="AX9" i="4"/>
  <c r="BI9" i="4"/>
  <c r="AA10" i="4"/>
  <c r="AD10" i="4"/>
  <c r="AH10" i="4"/>
  <c r="AI10" i="4"/>
  <c r="AO10" i="4"/>
  <c r="AV10" i="4"/>
  <c r="AX10" i="4"/>
  <c r="AY10" i="4"/>
  <c r="BI10" i="4"/>
  <c r="BK10" i="4"/>
  <c r="AE11" i="4"/>
  <c r="AK11" i="4"/>
  <c r="AM11" i="4"/>
  <c r="AO11" i="4"/>
  <c r="AP11" i="4"/>
  <c r="AR11" i="4"/>
  <c r="AW11" i="4"/>
  <c r="BA11" i="4"/>
  <c r="BD11" i="4"/>
  <c r="BH11" i="4"/>
  <c r="BJ11" i="4"/>
  <c r="BK11" i="4"/>
  <c r="BN11" i="4"/>
  <c r="BO11" i="4"/>
  <c r="AI12" i="4"/>
  <c r="AT12" i="4"/>
  <c r="BL12" i="4"/>
  <c r="AE13" i="4"/>
  <c r="AF13" i="4"/>
  <c r="AI13" i="4"/>
  <c r="AK13" i="4"/>
  <c r="AP13" i="4"/>
  <c r="AT13" i="4"/>
  <c r="AX13" i="4"/>
  <c r="AY13" i="4"/>
  <c r="BF13" i="4"/>
  <c r="BK13" i="4"/>
  <c r="BM13" i="4"/>
  <c r="BQ13" i="4"/>
  <c r="U14" i="4"/>
  <c r="V14" i="4"/>
  <c r="W14" i="4"/>
  <c r="X14" i="4"/>
  <c r="Y14" i="4"/>
  <c r="AB14" i="4"/>
  <c r="AC14" i="4"/>
  <c r="AE14" i="4"/>
  <c r="AH14" i="4"/>
  <c r="AJ14" i="4"/>
  <c r="AK14" i="4"/>
  <c r="AM14" i="4"/>
  <c r="AN14" i="4"/>
  <c r="AT14" i="4"/>
  <c r="AX14" i="4"/>
  <c r="AY14" i="4"/>
  <c r="BB14" i="4"/>
  <c r="BE14" i="4"/>
  <c r="BF14" i="4"/>
  <c r="BI14" i="4"/>
  <c r="BK14" i="4"/>
  <c r="BM14" i="4"/>
  <c r="BN14" i="4"/>
  <c r="BP14" i="4"/>
  <c r="AY15" i="4"/>
  <c r="AF16" i="4"/>
  <c r="AI16" i="4"/>
  <c r="AT16" i="4"/>
  <c r="BE16" i="4"/>
  <c r="BF16" i="4"/>
  <c r="BL16" i="4"/>
  <c r="Z17" i="4"/>
  <c r="BN17" i="4"/>
  <c r="U18" i="4"/>
  <c r="V18" i="4"/>
  <c r="W18" i="4"/>
  <c r="X18" i="4"/>
  <c r="AF18" i="4"/>
  <c r="AX18" i="4"/>
  <c r="BI18" i="4"/>
  <c r="BK18" i="4"/>
  <c r="AK19" i="4"/>
  <c r="U20" i="4"/>
  <c r="X20" i="4"/>
  <c r="AD20" i="4"/>
  <c r="AE20" i="4"/>
  <c r="AH20" i="4"/>
  <c r="AI20" i="4"/>
  <c r="AK20" i="4"/>
  <c r="AM20" i="4"/>
  <c r="AS20" i="4"/>
  <c r="AT20" i="4"/>
  <c r="AV20" i="4"/>
  <c r="AX20" i="4"/>
  <c r="AY20" i="4"/>
  <c r="AZ20" i="4"/>
  <c r="BB20" i="4"/>
  <c r="BE20" i="4"/>
  <c r="BF20" i="4"/>
  <c r="BJ20" i="4"/>
  <c r="BM20" i="4"/>
  <c r="BN20" i="4"/>
  <c r="BQ20" i="4"/>
  <c r="U21" i="4"/>
  <c r="W21" i="4"/>
  <c r="X21" i="4"/>
  <c r="AA21" i="4"/>
  <c r="AC21" i="4"/>
  <c r="AD21" i="4"/>
  <c r="AE21" i="4"/>
  <c r="AF21" i="4"/>
  <c r="AG21" i="4"/>
  <c r="AI21" i="4"/>
  <c r="AK21" i="4"/>
  <c r="AM21" i="4"/>
  <c r="AN21" i="4"/>
  <c r="AO21" i="4"/>
  <c r="AP21" i="4"/>
  <c r="AS21" i="4"/>
  <c r="AU21" i="4"/>
  <c r="AV21" i="4"/>
  <c r="AX21" i="4"/>
  <c r="AY21" i="4"/>
  <c r="AZ21" i="4"/>
  <c r="BB21" i="4"/>
  <c r="BC21" i="4"/>
  <c r="BF21" i="4"/>
  <c r="BH21" i="4"/>
  <c r="BJ21" i="4"/>
  <c r="BL21" i="4"/>
  <c r="BM21" i="4"/>
  <c r="BN21" i="4"/>
  <c r="BQ21" i="4"/>
  <c r="U22" i="4"/>
  <c r="V22" i="4"/>
  <c r="W22" i="4"/>
  <c r="X22" i="4"/>
  <c r="Z22" i="4"/>
  <c r="AA22" i="4"/>
  <c r="AB22" i="4"/>
  <c r="AC22" i="4"/>
  <c r="AD22" i="4"/>
  <c r="AE22" i="4"/>
  <c r="AF22" i="4"/>
  <c r="AG22" i="4"/>
  <c r="AH22" i="4"/>
  <c r="AI22" i="4"/>
  <c r="AJ22" i="4"/>
  <c r="AK22" i="4"/>
  <c r="AL22" i="4"/>
  <c r="AM22" i="4"/>
  <c r="AN22" i="4"/>
  <c r="AO22" i="4"/>
  <c r="AP22" i="4"/>
  <c r="AS22" i="4"/>
  <c r="AU22" i="4"/>
  <c r="AV22" i="4"/>
  <c r="AW22" i="4"/>
  <c r="AX22" i="4"/>
  <c r="AY22" i="4"/>
  <c r="AZ22" i="4"/>
  <c r="BA22" i="4"/>
  <c r="BB22" i="4"/>
  <c r="BC22" i="4"/>
  <c r="BF22" i="4"/>
  <c r="BH22" i="4"/>
  <c r="BI22" i="4"/>
  <c r="BJ22" i="4"/>
  <c r="BK22" i="4"/>
  <c r="BL22" i="4"/>
  <c r="BM22" i="4"/>
  <c r="BN22" i="4"/>
  <c r="BP22" i="4"/>
  <c r="U23" i="4"/>
  <c r="V23" i="4"/>
  <c r="W23" i="4"/>
  <c r="X23" i="4"/>
  <c r="Y23" i="4"/>
  <c r="Z23" i="4"/>
  <c r="AA23" i="4"/>
  <c r="AB23" i="4"/>
  <c r="AC23" i="4"/>
  <c r="AD23" i="4"/>
  <c r="AE23" i="4"/>
  <c r="AF23" i="4"/>
  <c r="AG23" i="4"/>
  <c r="AH23" i="4"/>
  <c r="AI23" i="4"/>
  <c r="AJ23" i="4"/>
  <c r="AK23" i="4"/>
  <c r="AL23" i="4"/>
  <c r="AM23" i="4"/>
  <c r="AN23" i="4"/>
  <c r="AO23" i="4"/>
  <c r="AP23" i="4"/>
  <c r="AR23" i="4"/>
  <c r="AS23" i="4"/>
  <c r="AT23" i="4"/>
  <c r="AV23" i="4"/>
  <c r="AX23" i="4"/>
  <c r="AY23" i="4"/>
  <c r="AZ23" i="4"/>
  <c r="BB23" i="4"/>
  <c r="BC23" i="4"/>
  <c r="BD23" i="4"/>
  <c r="BE23" i="4"/>
  <c r="BF23" i="4"/>
  <c r="BG23" i="4"/>
  <c r="BH23" i="4"/>
  <c r="BI23" i="4"/>
  <c r="BJ23" i="4"/>
  <c r="BK23" i="4"/>
  <c r="BL23" i="4"/>
  <c r="BM23" i="4"/>
  <c r="BN23" i="4"/>
  <c r="BO23" i="4"/>
  <c r="BP23" i="4"/>
  <c r="BQ23" i="4"/>
  <c r="AJ24" i="4"/>
  <c r="BJ24" i="4"/>
  <c r="BL24" i="4"/>
  <c r="BM24" i="4"/>
  <c r="BP24" i="4"/>
  <c r="Z25" i="4"/>
  <c r="AI25" i="4"/>
  <c r="AR25" i="4"/>
  <c r="AW25" i="4"/>
  <c r="BA25" i="4"/>
  <c r="BK25" i="4"/>
  <c r="BQ25" i="4"/>
  <c r="U26" i="4"/>
  <c r="Z26" i="4"/>
  <c r="AC26" i="4"/>
  <c r="AE26" i="4"/>
  <c r="AG26" i="4"/>
  <c r="AJ26" i="4"/>
  <c r="AO26" i="4"/>
  <c r="AT26" i="4"/>
  <c r="AV26" i="4"/>
  <c r="AW26" i="4"/>
  <c r="AY26" i="4"/>
  <c r="AZ26" i="4"/>
  <c r="BA26" i="4"/>
  <c r="BM26" i="4"/>
  <c r="BQ26" i="4"/>
  <c r="U27" i="4"/>
  <c r="W27" i="4"/>
  <c r="X27" i="4"/>
  <c r="AA27" i="4"/>
  <c r="AF27" i="4"/>
  <c r="AG27" i="4"/>
  <c r="AH27" i="4"/>
  <c r="AK27" i="4"/>
  <c r="AO27" i="4"/>
  <c r="AP27" i="4"/>
  <c r="AQ27" i="4"/>
  <c r="AU27" i="4"/>
  <c r="AV27" i="4"/>
  <c r="AX27" i="4"/>
  <c r="AY27" i="4"/>
  <c r="AZ27" i="4"/>
  <c r="BA27" i="4"/>
  <c r="BB27" i="4"/>
  <c r="BC27" i="4"/>
  <c r="BD27" i="4"/>
  <c r="BE27" i="4"/>
  <c r="BF27" i="4"/>
  <c r="BH27" i="4"/>
  <c r="BI27" i="4"/>
  <c r="BJ27" i="4"/>
  <c r="BK27" i="4"/>
  <c r="BM27" i="4"/>
  <c r="BN27" i="4"/>
  <c r="BQ27" i="4"/>
  <c r="U28" i="4"/>
  <c r="W28" i="4"/>
  <c r="X28" i="4"/>
  <c r="Z28" i="4"/>
  <c r="AA28" i="4"/>
  <c r="AC28" i="4"/>
  <c r="AE28" i="4"/>
  <c r="AG28" i="4"/>
  <c r="AH28" i="4"/>
  <c r="AI28" i="4"/>
  <c r="AJ28" i="4"/>
  <c r="AK28" i="4"/>
  <c r="AN28" i="4"/>
  <c r="AO28" i="4"/>
  <c r="AP28" i="4"/>
  <c r="AQ28" i="4"/>
  <c r="AU28" i="4"/>
  <c r="AV28" i="4"/>
  <c r="AW28" i="4"/>
  <c r="AX28" i="4"/>
  <c r="AY28" i="4"/>
  <c r="AZ28" i="4"/>
  <c r="BB28" i="4"/>
  <c r="BC28" i="4"/>
  <c r="BD28" i="4"/>
  <c r="BE28" i="4"/>
  <c r="BI28" i="4"/>
  <c r="BJ28" i="4"/>
  <c r="BK28" i="4"/>
  <c r="BL28" i="4"/>
  <c r="BO28" i="4"/>
  <c r="BQ28" i="4"/>
  <c r="Z29" i="4"/>
  <c r="AB29" i="4"/>
  <c r="AC29" i="4"/>
  <c r="AE29" i="4"/>
  <c r="AG29" i="4"/>
  <c r="AH29" i="4"/>
  <c r="AK29" i="4"/>
  <c r="AL29" i="4"/>
  <c r="AO29" i="4"/>
  <c r="AP29" i="4"/>
  <c r="AT29" i="4"/>
  <c r="AW29" i="4"/>
  <c r="AX29" i="4"/>
  <c r="AY29" i="4"/>
  <c r="AZ29" i="4"/>
  <c r="BA29" i="4"/>
  <c r="BB29" i="4"/>
  <c r="BE29" i="4"/>
  <c r="BF29" i="4"/>
  <c r="BL29" i="4"/>
  <c r="U30" i="4"/>
  <c r="W30" i="4"/>
  <c r="X30" i="4"/>
  <c r="Z30" i="4"/>
  <c r="AB30" i="4"/>
  <c r="AC30" i="4"/>
  <c r="AE30" i="4"/>
  <c r="AG30" i="4"/>
  <c r="AH30" i="4"/>
  <c r="AI30" i="4"/>
  <c r="AJ30" i="4"/>
  <c r="AK30" i="4"/>
  <c r="AM30" i="4"/>
  <c r="AN30" i="4"/>
  <c r="AO30" i="4"/>
  <c r="AP30" i="4"/>
  <c r="AT30" i="4"/>
  <c r="AU30" i="4"/>
  <c r="AW30" i="4"/>
  <c r="AX30" i="4"/>
  <c r="AY30" i="4"/>
  <c r="BA30" i="4"/>
  <c r="BC30" i="4"/>
  <c r="BF30" i="4"/>
  <c r="BI30" i="4"/>
  <c r="BJ30" i="4"/>
  <c r="BK30" i="4"/>
  <c r="BL30" i="4"/>
  <c r="BM30" i="4"/>
  <c r="BN30" i="4"/>
  <c r="BO30" i="4"/>
  <c r="BP30" i="4"/>
  <c r="BQ30" i="4"/>
  <c r="V31" i="4"/>
  <c r="W31" i="4"/>
  <c r="X31" i="4"/>
  <c r="AA31" i="4"/>
  <c r="AB31" i="4"/>
  <c r="AC31" i="4"/>
  <c r="AE31" i="4"/>
  <c r="AF31" i="4"/>
  <c r="AH31" i="4"/>
  <c r="AK31" i="4"/>
  <c r="AL31" i="4"/>
  <c r="AM31" i="4"/>
  <c r="AO31" i="4"/>
  <c r="AP31" i="4"/>
  <c r="AQ31" i="4"/>
  <c r="AU31" i="4"/>
  <c r="AV31" i="4"/>
  <c r="AX31" i="4"/>
  <c r="AY31" i="4"/>
  <c r="AZ31" i="4"/>
  <c r="BA31" i="4"/>
  <c r="BB31" i="4"/>
  <c r="BD31" i="4"/>
  <c r="BE31" i="4"/>
  <c r="BF31" i="4"/>
  <c r="BG31" i="4"/>
  <c r="BH31" i="4"/>
  <c r="BJ31" i="4"/>
  <c r="BK31" i="4"/>
  <c r="BL31" i="4"/>
  <c r="BM31" i="4"/>
  <c r="BN31" i="4"/>
  <c r="BO31" i="4"/>
  <c r="BQ31" i="4"/>
  <c r="U32" i="4"/>
  <c r="W32" i="4"/>
  <c r="X32" i="4"/>
  <c r="Z32" i="4"/>
  <c r="AA32" i="4"/>
  <c r="AB32" i="4"/>
  <c r="AC32" i="4"/>
  <c r="AG32" i="4"/>
  <c r="AJ32" i="4"/>
  <c r="AM32" i="4"/>
  <c r="AN32" i="4"/>
  <c r="AO32" i="4"/>
  <c r="AP32" i="4"/>
  <c r="AQ32" i="4"/>
  <c r="AT32" i="4"/>
  <c r="AV32" i="4"/>
  <c r="AW32" i="4"/>
  <c r="AX32" i="4"/>
  <c r="AY32" i="4"/>
  <c r="AZ32" i="4"/>
  <c r="BA32" i="4"/>
  <c r="BB32" i="4"/>
  <c r="BC32" i="4"/>
  <c r="BF32" i="4"/>
  <c r="BI32" i="4"/>
  <c r="BK32" i="4"/>
  <c r="BL32" i="4"/>
  <c r="BM32" i="4"/>
  <c r="BQ32" i="4"/>
  <c r="U33" i="4"/>
  <c r="V33" i="4"/>
  <c r="W33" i="4"/>
  <c r="X33" i="4"/>
  <c r="Y33" i="4"/>
  <c r="Z33" i="4"/>
  <c r="AA33" i="4"/>
  <c r="AB33" i="4"/>
  <c r="AC33" i="4"/>
  <c r="AD33" i="4"/>
  <c r="AE33" i="4"/>
  <c r="AF33" i="4"/>
  <c r="AG33" i="4"/>
  <c r="AH33" i="4"/>
  <c r="AI33" i="4"/>
  <c r="AJ33" i="4"/>
  <c r="AK33" i="4"/>
  <c r="AM33" i="4"/>
  <c r="AN33" i="4"/>
  <c r="AO33" i="4"/>
  <c r="AP33" i="4"/>
  <c r="AQ33" i="4"/>
  <c r="AS33" i="4"/>
  <c r="AT33" i="4"/>
  <c r="AU33" i="4"/>
  <c r="AV33" i="4"/>
  <c r="AW33" i="4"/>
  <c r="AX33" i="4"/>
  <c r="AY33" i="4"/>
  <c r="AZ33" i="4"/>
  <c r="BA33" i="4"/>
  <c r="BB33" i="4"/>
  <c r="BC33" i="4"/>
  <c r="BD33" i="4"/>
  <c r="BE33" i="4"/>
  <c r="BF33" i="4"/>
  <c r="BH33" i="4"/>
  <c r="BI33" i="4"/>
  <c r="BJ33" i="4"/>
  <c r="BK33" i="4"/>
  <c r="BL33" i="4"/>
  <c r="BM33" i="4"/>
  <c r="BN33" i="4"/>
  <c r="BO33" i="4"/>
  <c r="BP33" i="4"/>
  <c r="BQ33" i="4"/>
  <c r="U34" i="4"/>
  <c r="W34" i="4"/>
  <c r="X34" i="4"/>
  <c r="Z34" i="4"/>
  <c r="AA34" i="4"/>
  <c r="AB34" i="4"/>
  <c r="AC34" i="4"/>
  <c r="AD34" i="4"/>
  <c r="AE34" i="4"/>
  <c r="AF34" i="4"/>
  <c r="AG34" i="4"/>
  <c r="AH34" i="4"/>
  <c r="AI34" i="4"/>
  <c r="AJ34" i="4"/>
  <c r="AK34" i="4"/>
  <c r="AL34" i="4"/>
  <c r="AM34" i="4"/>
  <c r="AN34" i="4"/>
  <c r="AO34" i="4"/>
  <c r="AP34" i="4"/>
  <c r="AT34" i="4"/>
  <c r="AV34" i="4"/>
  <c r="AW34" i="4"/>
  <c r="AX34" i="4"/>
  <c r="AY34" i="4"/>
  <c r="BA34" i="4"/>
  <c r="BB34" i="4"/>
  <c r="BD34" i="4"/>
  <c r="BE34" i="4"/>
  <c r="BF34" i="4"/>
  <c r="BI34" i="4"/>
  <c r="BJ34" i="4"/>
  <c r="BL34" i="4"/>
  <c r="BM34" i="4"/>
  <c r="BN34" i="4"/>
  <c r="BO34" i="4"/>
  <c r="BQ34" i="4"/>
  <c r="V35" i="4"/>
  <c r="AA35" i="4"/>
  <c r="AJ35" i="4"/>
  <c r="AS35" i="4"/>
  <c r="AT35" i="4"/>
  <c r="AW35" i="4"/>
  <c r="BF35" i="4"/>
  <c r="BN35" i="4"/>
  <c r="U36" i="4"/>
  <c r="AC36" i="4"/>
  <c r="AE36" i="4"/>
  <c r="AM36" i="4"/>
  <c r="AS36" i="4"/>
  <c r="AT36" i="4"/>
  <c r="BJ36" i="4"/>
  <c r="BK36" i="4"/>
  <c r="U37" i="4"/>
  <c r="X37" i="4"/>
  <c r="Y37" i="4"/>
  <c r="Z37" i="4"/>
  <c r="AA37" i="4"/>
  <c r="AB37" i="4"/>
  <c r="AC37" i="4"/>
  <c r="AE37" i="4"/>
  <c r="AF37" i="4"/>
  <c r="AH37" i="4"/>
  <c r="AI37" i="4"/>
  <c r="AK37" i="4"/>
  <c r="AM37" i="4"/>
  <c r="AP37" i="4"/>
  <c r="AR37" i="4"/>
  <c r="AS37" i="4"/>
  <c r="BA37" i="4"/>
  <c r="BB37" i="4"/>
  <c r="BG37" i="4"/>
  <c r="BJ37" i="4"/>
  <c r="BK37" i="4"/>
  <c r="BL37" i="4"/>
  <c r="BM37" i="4"/>
  <c r="BN37" i="4"/>
  <c r="BP37" i="4"/>
  <c r="BQ37" i="4"/>
  <c r="U38" i="4"/>
  <c r="V38" i="4"/>
  <c r="X38" i="4"/>
  <c r="Y38" i="4"/>
  <c r="AA38" i="4"/>
  <c r="AB38" i="4"/>
  <c r="AC38" i="4"/>
  <c r="AD38" i="4"/>
  <c r="AE38" i="4"/>
  <c r="AF38" i="4"/>
  <c r="AH38" i="4"/>
  <c r="AI38" i="4"/>
  <c r="AK38" i="4"/>
  <c r="AL38" i="4"/>
  <c r="AM38" i="4"/>
  <c r="AN38" i="4"/>
  <c r="AP38" i="4"/>
  <c r="AR38" i="4"/>
  <c r="AS38" i="4"/>
  <c r="AT38" i="4"/>
  <c r="AU38" i="4"/>
  <c r="AW38" i="4"/>
  <c r="AY38" i="4"/>
  <c r="AZ38" i="4"/>
  <c r="BA38" i="4"/>
  <c r="BB38" i="4"/>
  <c r="BC38" i="4"/>
  <c r="BF38" i="4"/>
  <c r="BG38" i="4"/>
  <c r="BH38" i="4"/>
  <c r="BI38" i="4"/>
  <c r="BJ38" i="4"/>
  <c r="BK38" i="4"/>
  <c r="BL38" i="4"/>
  <c r="BM38" i="4"/>
  <c r="BN38" i="4"/>
  <c r="BO38" i="4"/>
  <c r="BP38" i="4"/>
  <c r="BQ38" i="4"/>
  <c r="U39" i="4"/>
  <c r="W39" i="4"/>
  <c r="X39" i="4"/>
  <c r="Z39" i="4"/>
  <c r="AB39" i="4"/>
  <c r="AC39" i="4"/>
  <c r="AD39" i="4"/>
  <c r="AE39" i="4"/>
  <c r="AF39" i="4"/>
  <c r="AH39" i="4"/>
  <c r="AI39" i="4"/>
  <c r="AJ39" i="4"/>
  <c r="AK39" i="4"/>
  <c r="AL39" i="4"/>
  <c r="AM39" i="4"/>
  <c r="AN39" i="4"/>
  <c r="AO39" i="4"/>
  <c r="AP39" i="4"/>
  <c r="AQ39" i="4"/>
  <c r="AS39" i="4"/>
  <c r="AT39" i="4"/>
  <c r="AW39" i="4"/>
  <c r="AX39" i="4"/>
  <c r="AY39" i="4"/>
  <c r="AZ39" i="4"/>
  <c r="BA39" i="4"/>
  <c r="BB39" i="4"/>
  <c r="BC39" i="4"/>
  <c r="BD39" i="4"/>
  <c r="BE39" i="4"/>
  <c r="BG39" i="4"/>
  <c r="BI39" i="4"/>
  <c r="BJ39" i="4"/>
  <c r="BK39" i="4"/>
  <c r="BL39" i="4"/>
  <c r="BM39" i="4"/>
  <c r="BN39" i="4"/>
  <c r="BO39" i="4"/>
  <c r="BQ39" i="4"/>
  <c r="U40" i="4"/>
  <c r="X40" i="4"/>
  <c r="Y40" i="4"/>
  <c r="Z40" i="4"/>
  <c r="AA40" i="4"/>
  <c r="AB40" i="4"/>
  <c r="AD40" i="4"/>
  <c r="AE40" i="4"/>
  <c r="AF40" i="4"/>
  <c r="AG40" i="4"/>
  <c r="AH40" i="4"/>
  <c r="AJ40" i="4"/>
  <c r="AK40" i="4"/>
  <c r="AL40" i="4"/>
  <c r="AM40" i="4"/>
  <c r="AN40" i="4"/>
  <c r="AP40" i="4"/>
  <c r="AQ40" i="4"/>
  <c r="AS40" i="4"/>
  <c r="AT40" i="4"/>
  <c r="AU40" i="4"/>
  <c r="AV40" i="4"/>
  <c r="AW40" i="4"/>
  <c r="AY40" i="4"/>
  <c r="AZ40" i="4"/>
  <c r="BA40" i="4"/>
  <c r="BB40" i="4"/>
  <c r="BD40" i="4"/>
  <c r="BE40" i="4"/>
  <c r="BH40" i="4"/>
  <c r="BK40" i="4"/>
  <c r="BL40" i="4"/>
  <c r="BM40" i="4"/>
  <c r="BN40" i="4"/>
  <c r="BO40" i="4"/>
  <c r="U41" i="4"/>
  <c r="V41" i="4"/>
  <c r="W41" i="4"/>
  <c r="X41" i="4"/>
  <c r="Y41" i="4"/>
  <c r="Z41" i="4"/>
  <c r="AA41" i="4"/>
  <c r="AB41" i="4"/>
  <c r="AD41" i="4"/>
  <c r="AE41" i="4"/>
  <c r="AF41" i="4"/>
  <c r="AG41" i="4"/>
  <c r="AH41" i="4"/>
  <c r="AI41" i="4"/>
  <c r="AJ41" i="4"/>
  <c r="AK41" i="4"/>
  <c r="AL41" i="4"/>
  <c r="AM41" i="4"/>
  <c r="AN41" i="4"/>
  <c r="AO41" i="4"/>
  <c r="AP41" i="4"/>
  <c r="AQ41" i="4"/>
  <c r="AS41" i="4"/>
  <c r="AT41" i="4"/>
  <c r="AV41" i="4"/>
  <c r="AW41" i="4"/>
  <c r="AX41" i="4"/>
  <c r="AY41" i="4"/>
  <c r="AZ41" i="4"/>
  <c r="BA41" i="4"/>
  <c r="BB41" i="4"/>
  <c r="BC41" i="4"/>
  <c r="BD41" i="4"/>
  <c r="BF41" i="4"/>
  <c r="BG41" i="4"/>
  <c r="BH41" i="4"/>
  <c r="BI41" i="4"/>
  <c r="BJ41" i="4"/>
  <c r="BK41" i="4"/>
  <c r="BL41" i="4"/>
  <c r="BM41" i="4"/>
  <c r="BN41" i="4"/>
  <c r="BO41" i="4"/>
  <c r="U42" i="4"/>
  <c r="W42" i="4"/>
  <c r="X42" i="4"/>
  <c r="Z42" i="4"/>
  <c r="AA42" i="4"/>
  <c r="AB42" i="4"/>
  <c r="AC42" i="4"/>
  <c r="AD42" i="4"/>
  <c r="AE42" i="4"/>
  <c r="AG42" i="4"/>
  <c r="AH42" i="4"/>
  <c r="AJ42" i="4"/>
  <c r="AK42" i="4"/>
  <c r="AM42" i="4"/>
  <c r="AO42" i="4"/>
  <c r="AP42" i="4"/>
  <c r="AQ42" i="4"/>
  <c r="AS42" i="4"/>
  <c r="AT42" i="4"/>
  <c r="AU42" i="4"/>
  <c r="AV42" i="4"/>
  <c r="AW42" i="4"/>
  <c r="AY42" i="4"/>
  <c r="AZ42" i="4"/>
  <c r="BA42" i="4"/>
  <c r="BC42" i="4"/>
  <c r="BD42" i="4"/>
  <c r="BF42" i="4"/>
  <c r="BH42" i="4"/>
  <c r="BI42" i="4"/>
  <c r="BK42" i="4"/>
  <c r="BM42" i="4"/>
  <c r="BN42" i="4"/>
  <c r="BO42" i="4"/>
  <c r="U43" i="4"/>
  <c r="W43" i="4"/>
  <c r="X43" i="4"/>
  <c r="AA43" i="4"/>
  <c r="AB43" i="4"/>
  <c r="AE43" i="4"/>
  <c r="AF43" i="4"/>
  <c r="AG43" i="4"/>
  <c r="AH43" i="4"/>
  <c r="AJ43" i="4"/>
  <c r="AK43" i="4"/>
  <c r="AL43" i="4"/>
  <c r="AM43" i="4"/>
  <c r="AO43" i="4"/>
  <c r="AP43" i="4"/>
  <c r="AQ43" i="4"/>
  <c r="AS43" i="4"/>
  <c r="AT43" i="4"/>
  <c r="AU43" i="4"/>
  <c r="AV43" i="4"/>
  <c r="AW43" i="4"/>
  <c r="AX43" i="4"/>
  <c r="AY43" i="4"/>
  <c r="AZ43" i="4"/>
  <c r="BA43" i="4"/>
  <c r="BB43" i="4"/>
  <c r="BC43" i="4"/>
  <c r="BD43" i="4"/>
  <c r="BF43" i="4"/>
  <c r="BH43" i="4"/>
  <c r="BI43" i="4"/>
  <c r="BK43" i="4"/>
  <c r="BM43" i="4"/>
  <c r="BN43" i="4"/>
  <c r="BO43" i="4"/>
  <c r="BQ43" i="4"/>
  <c r="U44" i="4"/>
  <c r="W44" i="4"/>
  <c r="AE44" i="4"/>
  <c r="AH44" i="4"/>
  <c r="AK44" i="4"/>
  <c r="AM44" i="4"/>
  <c r="AO44" i="4"/>
  <c r="AT44" i="4"/>
  <c r="AV44" i="4"/>
  <c r="AX44" i="4"/>
  <c r="AY44" i="4"/>
  <c r="BD44" i="4"/>
  <c r="BI44" i="4"/>
  <c r="BL44" i="4"/>
  <c r="U45" i="4"/>
  <c r="V45" i="4"/>
  <c r="W45" i="4"/>
  <c r="X45" i="4"/>
  <c r="Y45" i="4"/>
  <c r="AA45" i="4"/>
  <c r="AB45" i="4"/>
  <c r="AD45" i="4"/>
  <c r="AE45" i="4"/>
  <c r="AF45" i="4"/>
  <c r="AG45" i="4"/>
  <c r="AH45" i="4"/>
  <c r="AI45" i="4"/>
  <c r="AJ45" i="4"/>
  <c r="AK45" i="4"/>
  <c r="AL45" i="4"/>
  <c r="AN45" i="4"/>
  <c r="AO45" i="4"/>
  <c r="AP45" i="4"/>
  <c r="AQ45" i="4"/>
  <c r="AS45" i="4"/>
  <c r="AT45" i="4"/>
  <c r="AU45" i="4"/>
  <c r="AV45" i="4"/>
  <c r="AX45" i="4"/>
  <c r="AY45" i="4"/>
  <c r="AZ45" i="4"/>
  <c r="BA45" i="4"/>
  <c r="BB45" i="4"/>
  <c r="BD45" i="4"/>
  <c r="BE45" i="4"/>
  <c r="BF45" i="4"/>
  <c r="BI45" i="4"/>
  <c r="BK45" i="4"/>
  <c r="BL45" i="4"/>
  <c r="BM45" i="4"/>
  <c r="BP45" i="4"/>
  <c r="BQ45" i="4"/>
  <c r="U46" i="4"/>
  <c r="V46" i="4"/>
  <c r="W46" i="4"/>
  <c r="X46" i="4"/>
  <c r="Y46" i="4"/>
  <c r="Z46" i="4"/>
  <c r="AA46" i="4"/>
  <c r="AB46" i="4"/>
  <c r="AC46" i="4"/>
  <c r="AD46" i="4"/>
  <c r="AE46" i="4"/>
  <c r="AF46" i="4"/>
  <c r="AG46" i="4"/>
  <c r="AH46" i="4"/>
  <c r="AI46" i="4"/>
  <c r="AJ46" i="4"/>
  <c r="AK46" i="4"/>
  <c r="AL46" i="4"/>
  <c r="AM46" i="4"/>
  <c r="AN46" i="4"/>
  <c r="AO46" i="4"/>
  <c r="AP46" i="4"/>
  <c r="AQ46" i="4"/>
  <c r="AR46" i="4"/>
  <c r="AS46" i="4"/>
  <c r="AT46" i="4"/>
  <c r="AU46" i="4"/>
  <c r="AV46" i="4"/>
  <c r="AW46" i="4"/>
  <c r="AX46" i="4"/>
  <c r="AY46" i="4"/>
  <c r="AZ46" i="4"/>
  <c r="BA46" i="4"/>
  <c r="BB46" i="4"/>
  <c r="BC46" i="4"/>
  <c r="BD46" i="4"/>
  <c r="BE46" i="4"/>
  <c r="BF46" i="4"/>
  <c r="BG46" i="4"/>
  <c r="BH46" i="4"/>
  <c r="BI46" i="4"/>
  <c r="BK46" i="4"/>
  <c r="BL46" i="4"/>
  <c r="BM46" i="4"/>
  <c r="BN46" i="4"/>
  <c r="BO46" i="4"/>
  <c r="BQ46" i="4"/>
  <c r="U47" i="4"/>
  <c r="V47" i="4"/>
  <c r="W47" i="4"/>
  <c r="X47" i="4"/>
  <c r="Y47" i="4"/>
  <c r="AA47" i="4"/>
  <c r="AB47" i="4"/>
  <c r="AD47" i="4"/>
  <c r="AE47" i="4"/>
  <c r="AF47" i="4"/>
  <c r="AG47" i="4"/>
  <c r="AH47" i="4"/>
  <c r="AI47" i="4"/>
  <c r="AJ47" i="4"/>
  <c r="AK47" i="4"/>
  <c r="AL47" i="4"/>
  <c r="AM47" i="4"/>
  <c r="AN47" i="4"/>
  <c r="AO47" i="4"/>
  <c r="AP47" i="4"/>
  <c r="AQ47" i="4"/>
  <c r="AR47" i="4"/>
  <c r="AS47" i="4"/>
  <c r="AT47" i="4"/>
  <c r="AU47" i="4"/>
  <c r="AV47" i="4"/>
  <c r="AX47" i="4"/>
  <c r="AY47" i="4"/>
  <c r="AZ47" i="4"/>
  <c r="BA47" i="4"/>
  <c r="BB47" i="4"/>
  <c r="BC47" i="4"/>
  <c r="BD47" i="4"/>
  <c r="BE47" i="4"/>
  <c r="BF47" i="4"/>
  <c r="BH47" i="4"/>
  <c r="BI47" i="4"/>
  <c r="BJ47" i="4"/>
  <c r="BL47" i="4"/>
  <c r="BM47" i="4"/>
  <c r="BO47" i="4"/>
  <c r="BQ47" i="4"/>
  <c r="V48" i="4"/>
  <c r="W48" i="4"/>
  <c r="X48" i="4"/>
  <c r="Y48" i="4"/>
  <c r="Z48" i="4"/>
  <c r="AA48" i="4"/>
  <c r="AB48" i="4"/>
  <c r="AD48" i="4"/>
  <c r="AE48" i="4"/>
  <c r="AF48" i="4"/>
  <c r="AG48" i="4"/>
  <c r="AI48" i="4"/>
  <c r="AJ48" i="4"/>
  <c r="AK48" i="4"/>
  <c r="AL48" i="4"/>
  <c r="AM48" i="4"/>
  <c r="AN48" i="4"/>
  <c r="AO48" i="4"/>
  <c r="AP48" i="4"/>
  <c r="AR48" i="4"/>
  <c r="AS48" i="4"/>
  <c r="AT48" i="4"/>
  <c r="AV48" i="4"/>
  <c r="AW48" i="4"/>
  <c r="AY48" i="4"/>
  <c r="AZ48" i="4"/>
  <c r="BA48" i="4"/>
  <c r="BB48" i="4"/>
  <c r="BC48" i="4"/>
  <c r="BD48" i="4"/>
  <c r="BE48" i="4"/>
  <c r="BF48" i="4"/>
  <c r="BI48" i="4"/>
  <c r="BJ48" i="4"/>
  <c r="BK48" i="4"/>
  <c r="BL48" i="4"/>
  <c r="BM48" i="4"/>
  <c r="BO48" i="4"/>
  <c r="BP48" i="4"/>
  <c r="BQ48" i="4"/>
  <c r="U49" i="4"/>
  <c r="AC49" i="4"/>
  <c r="AE49" i="4"/>
  <c r="AN49" i="4"/>
  <c r="AT49" i="4"/>
  <c r="AX49" i="4"/>
  <c r="AY49" i="4"/>
  <c r="BB49" i="4"/>
  <c r="BO49" i="4"/>
  <c r="U50" i="4"/>
  <c r="V50" i="4"/>
  <c r="W50" i="4"/>
  <c r="AA50" i="4"/>
  <c r="AC50" i="4"/>
  <c r="AD50" i="4"/>
  <c r="AE50" i="4"/>
  <c r="AJ50" i="4"/>
  <c r="AK50" i="4"/>
  <c r="AN50" i="4"/>
  <c r="AP50" i="4"/>
  <c r="AT50" i="4"/>
  <c r="AU50" i="4"/>
  <c r="AV50" i="4"/>
  <c r="AW50" i="4"/>
  <c r="AX50" i="4"/>
  <c r="AY50" i="4"/>
  <c r="BD50" i="4"/>
  <c r="BF50" i="4"/>
  <c r="BG50" i="4"/>
  <c r="BH50" i="4"/>
  <c r="BO50" i="4"/>
  <c r="W51" i="4"/>
  <c r="AE51" i="4"/>
  <c r="AK51" i="4"/>
  <c r="BQ51" i="4"/>
  <c r="U52" i="4"/>
  <c r="AD52" i="4"/>
  <c r="AG52" i="4"/>
  <c r="AI52" i="4"/>
  <c r="AJ52" i="4"/>
  <c r="AK52" i="4"/>
  <c r="AM52" i="4"/>
  <c r="AN52" i="4"/>
  <c r="AP52" i="4"/>
  <c r="AR52" i="4"/>
  <c r="AV52" i="4"/>
  <c r="AX52" i="4"/>
  <c r="AY52" i="4"/>
  <c r="BA52" i="4"/>
  <c r="BC52" i="4"/>
  <c r="BD52" i="4"/>
  <c r="BF52" i="4"/>
  <c r="BI52" i="4"/>
  <c r="BJ52" i="4"/>
  <c r="BK52" i="4"/>
  <c r="BL52" i="4"/>
  <c r="BQ52" i="4"/>
  <c r="U53" i="4"/>
  <c r="V53" i="4"/>
  <c r="W53" i="4"/>
  <c r="X53" i="4"/>
  <c r="Z53" i="4"/>
  <c r="AB53" i="4"/>
  <c r="AC53" i="4"/>
  <c r="AD53" i="4"/>
  <c r="AE53" i="4"/>
  <c r="AF53" i="4"/>
  <c r="AG53" i="4"/>
  <c r="AI53" i="4"/>
  <c r="AJ53" i="4"/>
  <c r="AK53" i="4"/>
  <c r="AL53" i="4"/>
  <c r="AM53" i="4"/>
  <c r="AN53" i="4"/>
  <c r="AO53" i="4"/>
  <c r="AP53" i="4"/>
  <c r="AR53" i="4"/>
  <c r="AS53" i="4"/>
  <c r="AU53" i="4"/>
  <c r="AV53" i="4"/>
  <c r="AW53" i="4"/>
  <c r="AX53" i="4"/>
  <c r="AY53" i="4"/>
  <c r="AZ53" i="4"/>
  <c r="BA53" i="4"/>
  <c r="BB53" i="4"/>
  <c r="BC53" i="4"/>
  <c r="BD53" i="4"/>
  <c r="BE53" i="4"/>
  <c r="BF53" i="4"/>
  <c r="BI53" i="4"/>
  <c r="BJ53" i="4"/>
  <c r="BK53" i="4"/>
  <c r="BL53" i="4"/>
  <c r="BN53" i="4"/>
  <c r="BP53" i="4"/>
  <c r="BQ53" i="4"/>
  <c r="U54" i="4"/>
  <c r="V54" i="4"/>
  <c r="W54" i="4"/>
  <c r="X54" i="4"/>
  <c r="Z54" i="4"/>
  <c r="AA54" i="4"/>
  <c r="AB54" i="4"/>
  <c r="AC54" i="4"/>
  <c r="AD54" i="4"/>
  <c r="AE54" i="4"/>
  <c r="AG54" i="4"/>
  <c r="AI54" i="4"/>
  <c r="AJ54" i="4"/>
  <c r="AK54" i="4"/>
  <c r="AL54" i="4"/>
  <c r="AM54" i="4"/>
  <c r="AN54" i="4"/>
  <c r="AO54" i="4"/>
  <c r="AP54" i="4"/>
  <c r="AR54" i="4"/>
  <c r="AS54" i="4"/>
  <c r="AT54" i="4"/>
  <c r="AU54" i="4"/>
  <c r="AV54" i="4"/>
  <c r="AW54" i="4"/>
  <c r="AX54" i="4"/>
  <c r="AY54" i="4"/>
  <c r="AZ54" i="4"/>
  <c r="BB54" i="4"/>
  <c r="BC54" i="4"/>
  <c r="BD54" i="4"/>
  <c r="BE54" i="4"/>
  <c r="BF54" i="4"/>
  <c r="BI54" i="4"/>
  <c r="BJ54" i="4"/>
  <c r="BK54" i="4"/>
  <c r="BN54" i="4"/>
  <c r="BP54" i="4"/>
  <c r="BQ54" i="4"/>
  <c r="U55" i="4"/>
  <c r="V55" i="4"/>
  <c r="W55" i="4"/>
  <c r="X55" i="4"/>
  <c r="Y55" i="4"/>
  <c r="Z55" i="4"/>
  <c r="AA55" i="4"/>
  <c r="AB55" i="4"/>
  <c r="AC55" i="4"/>
  <c r="AD55" i="4"/>
  <c r="AE55" i="4"/>
  <c r="AF55" i="4"/>
  <c r="AG55" i="4"/>
  <c r="AI55" i="4"/>
  <c r="AJ55" i="4"/>
  <c r="AK55" i="4"/>
  <c r="AL55" i="4"/>
  <c r="AM55" i="4"/>
  <c r="AN55" i="4"/>
  <c r="AO55" i="4"/>
  <c r="AP55" i="4"/>
  <c r="AQ55" i="4"/>
  <c r="AR55" i="4"/>
  <c r="AT55" i="4"/>
  <c r="AU55" i="4"/>
  <c r="AV55" i="4"/>
  <c r="AW55" i="4"/>
  <c r="AX55" i="4"/>
  <c r="AY55" i="4"/>
  <c r="AZ55" i="4"/>
  <c r="BA55" i="4"/>
  <c r="BB55" i="4"/>
  <c r="BC55" i="4"/>
  <c r="BD55" i="4"/>
  <c r="BE55" i="4"/>
  <c r="BF55" i="4"/>
  <c r="BG55" i="4"/>
  <c r="BH55" i="4"/>
  <c r="BI55" i="4"/>
  <c r="BJ55" i="4"/>
  <c r="BK55" i="4"/>
  <c r="BL55" i="4"/>
  <c r="BM55" i="4"/>
  <c r="BO55" i="4"/>
  <c r="BP55" i="4"/>
  <c r="BQ55" i="4"/>
  <c r="W56" i="4"/>
  <c r="X56" i="4"/>
  <c r="Z56" i="4"/>
  <c r="AC56" i="4"/>
  <c r="AD56" i="4"/>
  <c r="AE56" i="4"/>
  <c r="AH56" i="4"/>
  <c r="AK56" i="4"/>
  <c r="AM56" i="4"/>
  <c r="AO56" i="4"/>
  <c r="AP56" i="4"/>
  <c r="AU56" i="4"/>
  <c r="AX56" i="4"/>
  <c r="AZ56" i="4"/>
  <c r="BA56" i="4"/>
  <c r="BB56" i="4"/>
  <c r="BC56" i="4"/>
  <c r="BD56" i="4"/>
  <c r="BF56" i="4"/>
  <c r="BJ56" i="4"/>
  <c r="BL56" i="4"/>
  <c r="BM56" i="4"/>
  <c r="BN56" i="4"/>
  <c r="BO56" i="4"/>
  <c r="BP56" i="4"/>
  <c r="U57" i="4"/>
  <c r="W57" i="4"/>
  <c r="X57" i="4"/>
  <c r="AA57" i="4"/>
  <c r="AC57" i="4"/>
  <c r="AD57" i="4"/>
  <c r="AE57" i="4"/>
  <c r="AM57" i="4"/>
  <c r="AN57" i="4"/>
  <c r="AO57" i="4"/>
  <c r="AP57" i="4"/>
  <c r="AU57" i="4"/>
  <c r="AX57" i="4"/>
  <c r="AZ57" i="4"/>
  <c r="BA57" i="4"/>
  <c r="BB57" i="4"/>
  <c r="BC57" i="4"/>
  <c r="BD57" i="4"/>
  <c r="BE57" i="4"/>
  <c r="BF57" i="4"/>
  <c r="BH57" i="4"/>
  <c r="BI57" i="4"/>
  <c r="BJ57" i="4"/>
  <c r="BK57" i="4"/>
  <c r="BO57" i="4"/>
  <c r="BQ57" i="4"/>
  <c r="V58" i="4"/>
  <c r="Z58" i="4"/>
  <c r="AA58" i="4"/>
  <c r="AB58" i="4"/>
  <c r="AC58" i="4"/>
  <c r="AF58" i="4"/>
  <c r="AG58" i="4"/>
  <c r="AH58" i="4"/>
  <c r="AJ58" i="4"/>
  <c r="AM58" i="4"/>
  <c r="AO58" i="4"/>
  <c r="AP58" i="4"/>
  <c r="AR58" i="4"/>
  <c r="AT58" i="4"/>
  <c r="AV58" i="4"/>
  <c r="AW58" i="4"/>
  <c r="AX58" i="4"/>
  <c r="AY58" i="4"/>
  <c r="BC58" i="4"/>
  <c r="BD58" i="4"/>
  <c r="BE58" i="4"/>
  <c r="BF58" i="4"/>
  <c r="BI58" i="4"/>
  <c r="BJ58" i="4"/>
  <c r="BL58" i="4"/>
  <c r="BM58" i="4"/>
  <c r="BN58" i="4"/>
  <c r="BP58" i="4"/>
  <c r="BQ58" i="4"/>
  <c r="V59" i="4"/>
  <c r="W59" i="4"/>
  <c r="AC59" i="4"/>
  <c r="AH59" i="4"/>
  <c r="AO59" i="4"/>
  <c r="BM59" i="4"/>
  <c r="V60" i="4"/>
  <c r="W60" i="4"/>
  <c r="X60" i="4"/>
  <c r="AI60" i="4"/>
  <c r="AJ60" i="4"/>
  <c r="AK60" i="4"/>
  <c r="AM60" i="4"/>
  <c r="AN60" i="4"/>
  <c r="AS60" i="4"/>
  <c r="AT60" i="4"/>
  <c r="AU60" i="4"/>
  <c r="AW60" i="4"/>
  <c r="AX60" i="4"/>
  <c r="AY60" i="4"/>
  <c r="AZ60" i="4"/>
  <c r="BA60" i="4"/>
  <c r="BB60" i="4"/>
  <c r="BD60" i="4"/>
  <c r="BF60" i="4"/>
  <c r="BI60" i="4"/>
  <c r="BL60" i="4"/>
  <c r="BO60" i="4"/>
  <c r="U61" i="4"/>
  <c r="W61" i="4"/>
  <c r="X61" i="4"/>
  <c r="Y61" i="4"/>
  <c r="Z61" i="4"/>
  <c r="AA61" i="4"/>
  <c r="AB61" i="4"/>
  <c r="AE61" i="4"/>
  <c r="AG61" i="4"/>
  <c r="AH61" i="4"/>
  <c r="AI61" i="4"/>
  <c r="AK61" i="4"/>
  <c r="AL61" i="4"/>
  <c r="AM61" i="4"/>
  <c r="AN61" i="4"/>
  <c r="AO61" i="4"/>
  <c r="AP61" i="4"/>
  <c r="AQ61" i="4"/>
  <c r="AR61" i="4"/>
  <c r="AS61" i="4"/>
  <c r="AT61" i="4"/>
  <c r="AU61" i="4"/>
  <c r="AV61" i="4"/>
  <c r="AW61" i="4"/>
  <c r="AX61" i="4"/>
  <c r="AY61" i="4"/>
  <c r="BB61" i="4"/>
  <c r="BC61" i="4"/>
  <c r="BF61" i="4"/>
  <c r="BG61" i="4"/>
  <c r="BH61" i="4"/>
  <c r="BI61" i="4"/>
  <c r="BJ61" i="4"/>
  <c r="BK61" i="4"/>
  <c r="BL61" i="4"/>
  <c r="BN61" i="4"/>
  <c r="BO61" i="4"/>
  <c r="BP61" i="4"/>
  <c r="BQ61" i="4"/>
  <c r="U62" i="4"/>
  <c r="X62" i="4"/>
  <c r="AI62" i="4"/>
  <c r="AV62" i="4"/>
  <c r="BD62" i="4"/>
  <c r="BI62" i="4"/>
  <c r="BN62" i="4"/>
  <c r="U63" i="4"/>
  <c r="V63" i="4"/>
  <c r="X63" i="4"/>
  <c r="Y63" i="4"/>
  <c r="Z63" i="4"/>
  <c r="AA63" i="4"/>
  <c r="AB63" i="4"/>
  <c r="AF63" i="4"/>
  <c r="AI63" i="4"/>
  <c r="AJ63" i="4"/>
  <c r="AK63" i="4"/>
  <c r="AL63" i="4"/>
  <c r="AN63" i="4"/>
  <c r="AP63" i="4"/>
  <c r="AR63" i="4"/>
  <c r="AT63" i="4"/>
  <c r="AU63" i="4"/>
  <c r="AV63" i="4"/>
  <c r="AW63" i="4"/>
  <c r="AX63" i="4"/>
  <c r="AY63" i="4"/>
  <c r="AZ63" i="4"/>
  <c r="BA63" i="4"/>
  <c r="BB63" i="4"/>
  <c r="BD63" i="4"/>
  <c r="BE63" i="4"/>
  <c r="BF63" i="4"/>
  <c r="BH63" i="4"/>
  <c r="BI63" i="4"/>
  <c r="BK63" i="4"/>
  <c r="BL63" i="4"/>
  <c r="BM63" i="4"/>
  <c r="BN63" i="4"/>
  <c r="BO63" i="4"/>
  <c r="BP63" i="4"/>
  <c r="U64" i="4"/>
  <c r="AI64" i="4"/>
  <c r="AK64" i="4"/>
  <c r="AN64" i="4"/>
  <c r="AR64" i="4"/>
  <c r="AV64" i="4"/>
  <c r="AW64" i="4"/>
  <c r="U65" i="4"/>
  <c r="V65" i="4"/>
  <c r="X65" i="4"/>
  <c r="Y65" i="4"/>
  <c r="Z65" i="4"/>
  <c r="AA65" i="4"/>
  <c r="AB65" i="4"/>
  <c r="AC65" i="4"/>
  <c r="AD65" i="4"/>
  <c r="AE65" i="4"/>
  <c r="AF65" i="4"/>
  <c r="AG65" i="4"/>
  <c r="AH65" i="4"/>
  <c r="AI65" i="4"/>
  <c r="AJ65" i="4"/>
  <c r="AK65" i="4"/>
  <c r="AL65" i="4"/>
  <c r="AM65" i="4"/>
  <c r="AN65" i="4"/>
  <c r="AO65" i="4"/>
  <c r="AP65" i="4"/>
  <c r="AQ65" i="4"/>
  <c r="AR65" i="4"/>
  <c r="AS65" i="4"/>
  <c r="AT65" i="4"/>
  <c r="AU65" i="4"/>
  <c r="AV65" i="4"/>
  <c r="AW65" i="4"/>
  <c r="AX65" i="4"/>
  <c r="AY65" i="4"/>
  <c r="AZ65" i="4"/>
  <c r="BA65" i="4"/>
  <c r="BB65" i="4"/>
  <c r="BC65" i="4"/>
  <c r="BD65" i="4"/>
  <c r="BE65" i="4"/>
  <c r="BF65" i="4"/>
  <c r="BG65" i="4"/>
  <c r="BH65" i="4"/>
  <c r="BI65" i="4"/>
  <c r="BJ65" i="4"/>
  <c r="BK65" i="4"/>
  <c r="BL65" i="4"/>
  <c r="BM65" i="4"/>
  <c r="BN65" i="4"/>
  <c r="BO65" i="4"/>
  <c r="BP65" i="4"/>
  <c r="BQ65" i="4"/>
  <c r="U66" i="4"/>
  <c r="V66" i="4"/>
  <c r="X66" i="4"/>
  <c r="Y66" i="4"/>
  <c r="Z66" i="4"/>
  <c r="AA66" i="4"/>
  <c r="AB66" i="4"/>
  <c r="AC66" i="4"/>
  <c r="AD66" i="4"/>
  <c r="AE66" i="4"/>
  <c r="AF66" i="4"/>
  <c r="AG66" i="4"/>
  <c r="AH66" i="4"/>
  <c r="AI66" i="4"/>
  <c r="AJ66" i="4"/>
  <c r="AK66" i="4"/>
  <c r="AL66" i="4"/>
  <c r="AM66" i="4"/>
  <c r="AN66" i="4"/>
  <c r="AO66" i="4"/>
  <c r="AP66" i="4"/>
  <c r="AQ66" i="4"/>
  <c r="AR66" i="4"/>
  <c r="AS66" i="4"/>
  <c r="AT66" i="4"/>
  <c r="AU66" i="4"/>
  <c r="AV66" i="4"/>
  <c r="AW66" i="4"/>
  <c r="AX66" i="4"/>
  <c r="AY66" i="4"/>
  <c r="AZ66" i="4"/>
  <c r="BA66" i="4"/>
  <c r="BB66" i="4"/>
  <c r="BC66" i="4"/>
  <c r="BD66" i="4"/>
  <c r="BE66" i="4"/>
  <c r="BF66" i="4"/>
  <c r="BG66" i="4"/>
  <c r="BH66" i="4"/>
  <c r="BI66" i="4"/>
  <c r="BJ66" i="4"/>
  <c r="BK66" i="4"/>
  <c r="BL66" i="4"/>
  <c r="BM66" i="4"/>
  <c r="BN66" i="4"/>
  <c r="BO66" i="4"/>
  <c r="BP66" i="4"/>
  <c r="BQ66" i="4"/>
  <c r="U67" i="4"/>
  <c r="V67" i="4"/>
  <c r="W67" i="4"/>
  <c r="X67" i="4"/>
  <c r="Y67" i="4"/>
  <c r="Z67" i="4"/>
  <c r="AA67" i="4"/>
  <c r="AB67" i="4"/>
  <c r="AC67" i="4"/>
  <c r="AD67" i="4"/>
  <c r="AE67" i="4"/>
  <c r="AF67" i="4"/>
  <c r="AG67" i="4"/>
  <c r="AI67" i="4"/>
  <c r="AJ67" i="4"/>
  <c r="AK67" i="4"/>
  <c r="AL67" i="4"/>
  <c r="AN67" i="4"/>
  <c r="AP67" i="4"/>
  <c r="AQ67" i="4"/>
  <c r="AR67" i="4"/>
  <c r="AS67" i="4"/>
  <c r="AT67" i="4"/>
  <c r="AV67" i="4"/>
  <c r="AW67" i="4"/>
  <c r="AX67" i="4"/>
  <c r="AY67" i="4"/>
  <c r="AZ67" i="4"/>
  <c r="BA67" i="4"/>
  <c r="BB67" i="4"/>
  <c r="BC67" i="4"/>
  <c r="BD67" i="4"/>
  <c r="BE67" i="4"/>
  <c r="BG67" i="4"/>
  <c r="BH67" i="4"/>
  <c r="BI67" i="4"/>
  <c r="BJ67" i="4"/>
  <c r="BK67" i="4"/>
  <c r="BM67" i="4"/>
  <c r="BN67" i="4"/>
  <c r="BO67" i="4"/>
  <c r="BP67" i="4"/>
  <c r="BQ67" i="4"/>
  <c r="W68" i="4"/>
  <c r="X68" i="4"/>
  <c r="Y68" i="4"/>
  <c r="AD68" i="4"/>
  <c r="AF68" i="4"/>
  <c r="AJ68" i="4"/>
  <c r="AL68" i="4"/>
  <c r="AN68" i="4"/>
  <c r="AS68" i="4"/>
  <c r="AU68" i="4"/>
  <c r="BA68" i="4"/>
  <c r="BC68" i="4"/>
  <c r="BE68" i="4"/>
  <c r="BI68" i="4"/>
  <c r="BM68" i="4"/>
  <c r="BQ68" i="4"/>
  <c r="U69" i="4"/>
  <c r="V69" i="4"/>
  <c r="W69" i="4"/>
  <c r="X69" i="4"/>
  <c r="Y69" i="4"/>
  <c r="Z69" i="4"/>
  <c r="AA69" i="4"/>
  <c r="AB69" i="4"/>
  <c r="AC69" i="4"/>
  <c r="AD69" i="4"/>
  <c r="AE69" i="4"/>
  <c r="AF69" i="4"/>
  <c r="AI69" i="4"/>
  <c r="AJ69" i="4"/>
  <c r="AK69" i="4"/>
  <c r="AL69" i="4"/>
  <c r="AM69" i="4"/>
  <c r="AN69" i="4"/>
  <c r="AO69" i="4"/>
  <c r="AP69" i="4"/>
  <c r="AQ69" i="4"/>
  <c r="AR69" i="4"/>
  <c r="AT69" i="4"/>
  <c r="AU69" i="4"/>
  <c r="AV69" i="4"/>
  <c r="AW69" i="4"/>
  <c r="AX69" i="4"/>
  <c r="AY69" i="4"/>
  <c r="AZ69" i="4"/>
  <c r="BA69" i="4"/>
  <c r="BB69" i="4"/>
  <c r="BC69" i="4"/>
  <c r="BD69" i="4"/>
  <c r="BE69" i="4"/>
  <c r="BF69" i="4"/>
  <c r="BH69" i="4"/>
  <c r="BI69" i="4"/>
  <c r="BJ69" i="4"/>
  <c r="BK69" i="4"/>
  <c r="BL69" i="4"/>
  <c r="BM69" i="4"/>
  <c r="BN69" i="4"/>
  <c r="BO69" i="4"/>
  <c r="BQ69" i="4"/>
  <c r="U70" i="4"/>
  <c r="V70" i="4"/>
  <c r="W70" i="4"/>
  <c r="X70" i="4"/>
  <c r="Z70" i="4"/>
  <c r="AA70" i="4"/>
  <c r="AB70" i="4"/>
  <c r="AC70" i="4"/>
  <c r="AD70" i="4"/>
  <c r="AE70" i="4"/>
  <c r="AF70" i="4"/>
  <c r="AH70" i="4"/>
  <c r="AI70" i="4"/>
  <c r="AJ70" i="4"/>
  <c r="AK70" i="4"/>
  <c r="AL70" i="4"/>
  <c r="AM70" i="4"/>
  <c r="AN70" i="4"/>
  <c r="AO70" i="4"/>
  <c r="AP70" i="4"/>
  <c r="AR70" i="4"/>
  <c r="AS70" i="4"/>
  <c r="AT70" i="4"/>
  <c r="AU70" i="4"/>
  <c r="AV70" i="4"/>
  <c r="AW70" i="4"/>
  <c r="AX70" i="4"/>
  <c r="AY70" i="4"/>
  <c r="AZ70" i="4"/>
  <c r="BA70" i="4"/>
  <c r="BC70" i="4"/>
  <c r="BD70" i="4"/>
  <c r="BE70" i="4"/>
  <c r="BF70" i="4"/>
  <c r="BH70" i="4"/>
  <c r="BI70" i="4"/>
  <c r="BJ70" i="4"/>
  <c r="BK70" i="4"/>
  <c r="BL70" i="4"/>
  <c r="BM70" i="4"/>
  <c r="BN70" i="4"/>
  <c r="BO70" i="4"/>
  <c r="BP70" i="4"/>
  <c r="BQ70" i="4"/>
  <c r="U71" i="4"/>
  <c r="V71" i="4"/>
  <c r="X71" i="4"/>
  <c r="Z71" i="4"/>
  <c r="AA71" i="4"/>
  <c r="AB71" i="4"/>
  <c r="AC71" i="4"/>
  <c r="AD71" i="4"/>
  <c r="AE71" i="4"/>
  <c r="AF71" i="4"/>
  <c r="AI71" i="4"/>
  <c r="AJ71" i="4"/>
  <c r="AL71" i="4"/>
  <c r="AM71" i="4"/>
  <c r="AN71" i="4"/>
  <c r="AO71" i="4"/>
  <c r="AP71" i="4"/>
  <c r="AR71" i="4"/>
  <c r="AT71" i="4"/>
  <c r="AU71" i="4"/>
  <c r="AV71" i="4"/>
  <c r="AW71" i="4"/>
  <c r="AX71" i="4"/>
  <c r="AY71" i="4"/>
  <c r="AZ71" i="4"/>
  <c r="BA71" i="4"/>
  <c r="BB71" i="4"/>
  <c r="BC71" i="4"/>
  <c r="BD71" i="4"/>
  <c r="BF71" i="4"/>
  <c r="BG71" i="4"/>
  <c r="BI71" i="4"/>
  <c r="BJ71" i="4"/>
  <c r="BK71" i="4"/>
  <c r="BM71" i="4"/>
  <c r="BN71" i="4"/>
  <c r="BO71" i="4"/>
  <c r="BP71" i="4"/>
  <c r="BQ71" i="4"/>
  <c r="V72" i="4"/>
  <c r="W72" i="4"/>
  <c r="X72" i="4"/>
  <c r="Z72" i="4"/>
  <c r="AA72" i="4"/>
  <c r="AB72" i="4"/>
  <c r="AC72" i="4"/>
  <c r="AD72" i="4"/>
  <c r="AE72" i="4"/>
  <c r="AF72" i="4"/>
  <c r="AG72" i="4"/>
  <c r="AI72" i="4"/>
  <c r="AJ72" i="4"/>
  <c r="AL72" i="4"/>
  <c r="AM72" i="4"/>
  <c r="AN72" i="4"/>
  <c r="AO72" i="4"/>
  <c r="AP72" i="4"/>
  <c r="AQ72" i="4"/>
  <c r="AR72" i="4"/>
  <c r="AT72" i="4"/>
  <c r="AU72" i="4"/>
  <c r="AV72" i="4"/>
  <c r="AW72" i="4"/>
  <c r="AX72" i="4"/>
  <c r="AY72" i="4"/>
  <c r="AZ72" i="4"/>
  <c r="BA72" i="4"/>
  <c r="BB72" i="4"/>
  <c r="BC72" i="4"/>
  <c r="BD72" i="4"/>
  <c r="BE72" i="4"/>
  <c r="BF72" i="4"/>
  <c r="BG72" i="4"/>
  <c r="BH72" i="4"/>
  <c r="BI72" i="4"/>
  <c r="BJ72" i="4"/>
  <c r="BK72" i="4"/>
  <c r="BL72" i="4"/>
  <c r="BM72" i="4"/>
  <c r="BN72" i="4"/>
  <c r="BO72" i="4"/>
  <c r="BP72" i="4"/>
  <c r="BQ72" i="4"/>
  <c r="X73" i="4"/>
  <c r="AA73" i="4"/>
  <c r="AD73" i="4"/>
  <c r="AE73" i="4"/>
  <c r="AJ73" i="4"/>
  <c r="AK73" i="4"/>
  <c r="AP73" i="4"/>
  <c r="AU73" i="4"/>
  <c r="AW73" i="4"/>
  <c r="AX73" i="4"/>
  <c r="AY73" i="4"/>
  <c r="BA73" i="4"/>
  <c r="BC73" i="4"/>
  <c r="BE73" i="4"/>
  <c r="BF73" i="4"/>
  <c r="BQ73" i="4"/>
  <c r="V74" i="4"/>
  <c r="W74" i="4"/>
  <c r="X74" i="4"/>
  <c r="AB74" i="4"/>
  <c r="AC74" i="4"/>
  <c r="AD74" i="4"/>
  <c r="AE74" i="4"/>
  <c r="AF74" i="4"/>
  <c r="AG74" i="4"/>
  <c r="AH74" i="4"/>
  <c r="AL74" i="4"/>
  <c r="AN74" i="4"/>
  <c r="AP74" i="4"/>
  <c r="AT74" i="4"/>
  <c r="AV74" i="4"/>
  <c r="AX74" i="4"/>
  <c r="AY74" i="4"/>
  <c r="BC74" i="4"/>
  <c r="BD74" i="4"/>
  <c r="BE74" i="4"/>
  <c r="BF74" i="4"/>
  <c r="BG74" i="4"/>
  <c r="BI74" i="4"/>
  <c r="BJ74" i="4"/>
  <c r="BK74" i="4"/>
  <c r="BL74" i="4"/>
  <c r="BM74" i="4"/>
  <c r="BO74" i="4"/>
  <c r="BP74" i="4"/>
  <c r="BQ74" i="4"/>
  <c r="U75" i="4"/>
  <c r="V75" i="4"/>
  <c r="W75" i="4"/>
  <c r="X75" i="4"/>
  <c r="AA75" i="4"/>
  <c r="AC75" i="4"/>
  <c r="AD75" i="4"/>
  <c r="AE75" i="4"/>
  <c r="AF75" i="4"/>
  <c r="AG75" i="4"/>
  <c r="AH75" i="4"/>
  <c r="AI75" i="4"/>
  <c r="AJ75" i="4"/>
  <c r="AK75" i="4"/>
  <c r="AL75" i="4"/>
  <c r="AM75" i="4"/>
  <c r="AN75" i="4"/>
  <c r="AO75" i="4"/>
  <c r="AP75" i="4"/>
  <c r="AR75" i="4"/>
  <c r="AS75" i="4"/>
  <c r="AT75" i="4"/>
  <c r="AU75" i="4"/>
  <c r="AV75" i="4"/>
  <c r="AW75" i="4"/>
  <c r="AX75" i="4"/>
  <c r="AY75" i="4"/>
  <c r="AZ75" i="4"/>
  <c r="BA75" i="4"/>
  <c r="BB75" i="4"/>
  <c r="BC75" i="4"/>
  <c r="BE75" i="4"/>
  <c r="BF75" i="4"/>
  <c r="BG75" i="4"/>
  <c r="BH75" i="4"/>
  <c r="BI75" i="4"/>
  <c r="BK75" i="4"/>
  <c r="BL75" i="4"/>
  <c r="BM75" i="4"/>
  <c r="BN75" i="4"/>
  <c r="BO75" i="4"/>
  <c r="BP75" i="4"/>
  <c r="BQ75" i="4"/>
  <c r="AE76" i="4"/>
  <c r="AI76" i="4"/>
  <c r="AJ76" i="4"/>
  <c r="AO76" i="4"/>
  <c r="AP76" i="4"/>
  <c r="AR76" i="4"/>
  <c r="AV76" i="4"/>
  <c r="BA76" i="4"/>
  <c r="BB76" i="4"/>
  <c r="BC76" i="4"/>
  <c r="BF76" i="4"/>
  <c r="BK76" i="4"/>
  <c r="BL76" i="4"/>
  <c r="BM76" i="4"/>
  <c r="BQ76" i="4"/>
  <c r="U77" i="4"/>
  <c r="AK77" i="4"/>
  <c r="U78" i="4"/>
  <c r="W78" i="4"/>
  <c r="X78" i="4"/>
  <c r="Y78" i="4"/>
  <c r="Z78" i="4"/>
  <c r="AA78" i="4"/>
  <c r="AB78" i="4"/>
  <c r="AC78" i="4"/>
  <c r="AD78" i="4"/>
  <c r="AE78" i="4"/>
  <c r="AF78" i="4"/>
  <c r="AG78" i="4"/>
  <c r="AI78" i="4"/>
  <c r="AJ78" i="4"/>
  <c r="AK78" i="4"/>
  <c r="AL78" i="4"/>
  <c r="AM78" i="4"/>
  <c r="AN78" i="4"/>
  <c r="AO78" i="4"/>
  <c r="AP78" i="4"/>
  <c r="AQ78" i="4"/>
  <c r="AS78" i="4"/>
  <c r="AT78" i="4"/>
  <c r="AU78" i="4"/>
  <c r="AV78" i="4"/>
  <c r="AW78" i="4"/>
  <c r="AX78" i="4"/>
  <c r="AY78" i="4"/>
  <c r="AZ78" i="4"/>
  <c r="BA78" i="4"/>
  <c r="BC78" i="4"/>
  <c r="BD78" i="4"/>
  <c r="BE78" i="4"/>
  <c r="BF78" i="4"/>
  <c r="BH78" i="4"/>
  <c r="BK78" i="4"/>
  <c r="BL78" i="4"/>
  <c r="BN78" i="4"/>
  <c r="BO78" i="4"/>
  <c r="BQ78" i="4"/>
  <c r="U79" i="4"/>
  <c r="V79" i="4"/>
  <c r="X79" i="4"/>
  <c r="Y79" i="4"/>
  <c r="Z79" i="4"/>
  <c r="AA79" i="4"/>
  <c r="AC79" i="4"/>
  <c r="AE79" i="4"/>
  <c r="AF79" i="4"/>
  <c r="AI79" i="4"/>
  <c r="AJ79" i="4"/>
  <c r="AK79" i="4"/>
  <c r="AL79" i="4"/>
  <c r="AM79" i="4"/>
  <c r="AN79" i="4"/>
  <c r="AO79" i="4"/>
  <c r="AP79" i="4"/>
  <c r="AQ79" i="4"/>
  <c r="AS79" i="4"/>
  <c r="AT79" i="4"/>
  <c r="AV79" i="4"/>
  <c r="AX79" i="4"/>
  <c r="AY79" i="4"/>
  <c r="BA79" i="4"/>
  <c r="BC79" i="4"/>
  <c r="BD79" i="4"/>
  <c r="BG79" i="4"/>
  <c r="BH79" i="4"/>
  <c r="BI79" i="4"/>
  <c r="BK79" i="4"/>
  <c r="BN79" i="4"/>
  <c r="BO79" i="4"/>
  <c r="T4" i="4"/>
  <c r="T5" i="4"/>
  <c r="T6" i="4"/>
  <c r="T13" i="4"/>
  <c r="T16" i="4"/>
  <c r="T20" i="4"/>
  <c r="T21" i="4"/>
  <c r="T22" i="4"/>
  <c r="T28" i="4"/>
  <c r="T29" i="4"/>
  <c r="T30" i="4"/>
  <c r="T31" i="4"/>
  <c r="T32" i="4"/>
  <c r="T33" i="4"/>
  <c r="T34" i="4"/>
  <c r="T37" i="4"/>
  <c r="T38" i="4"/>
  <c r="T39" i="4"/>
  <c r="T41" i="4"/>
  <c r="T46" i="4"/>
  <c r="T47" i="4"/>
  <c r="T48" i="4"/>
  <c r="T54" i="4"/>
  <c r="T55" i="4"/>
  <c r="T56" i="4"/>
  <c r="T61" i="4"/>
  <c r="T63" i="4"/>
  <c r="T65" i="4"/>
  <c r="T66" i="4"/>
  <c r="T67" i="4"/>
  <c r="T69" i="4"/>
  <c r="T71" i="4"/>
  <c r="T72" i="4"/>
  <c r="T73" i="4"/>
  <c r="T75" i="4"/>
  <c r="T78" i="4"/>
  <c r="T3" i="4"/>
  <c r="P4" i="4"/>
  <c r="R4" i="4"/>
  <c r="P5" i="4"/>
  <c r="R5" i="4"/>
  <c r="P6" i="4"/>
  <c r="R6" i="4"/>
  <c r="P7" i="4"/>
  <c r="R7" i="4"/>
  <c r="BH7" i="4" s="1"/>
  <c r="P8" i="4"/>
  <c r="R8" i="4"/>
  <c r="P9" i="4"/>
  <c r="T9" i="4" s="1"/>
  <c r="R9" i="4"/>
  <c r="P10" i="4"/>
  <c r="T10" i="4" s="1"/>
  <c r="R10" i="4"/>
  <c r="P11" i="4"/>
  <c r="R11" i="4"/>
  <c r="AB11" i="4" s="1"/>
  <c r="P12" i="4"/>
  <c r="AA12" i="4" s="1"/>
  <c r="R12" i="4"/>
  <c r="U12" i="4" s="1"/>
  <c r="P13" i="4"/>
  <c r="R13" i="4"/>
  <c r="P14" i="4"/>
  <c r="T14" i="4" s="1"/>
  <c r="R14" i="4"/>
  <c r="P15" i="4"/>
  <c r="T15" i="4" s="1"/>
  <c r="R15" i="4"/>
  <c r="P16" i="4"/>
  <c r="V16" i="4" s="1"/>
  <c r="R16" i="4"/>
  <c r="P17" i="4"/>
  <c r="T17" i="4" s="1"/>
  <c r="R17" i="4"/>
  <c r="P18" i="4"/>
  <c r="AH18" i="4" s="1"/>
  <c r="R18" i="4"/>
  <c r="P19" i="4"/>
  <c r="W19" i="4" s="1"/>
  <c r="R19" i="4"/>
  <c r="P20" i="4"/>
  <c r="R20" i="4"/>
  <c r="P21" i="4"/>
  <c r="R21" i="4"/>
  <c r="BE21" i="4" s="1"/>
  <c r="P22" i="4"/>
  <c r="AR22" i="4" s="1"/>
  <c r="R22" i="4"/>
  <c r="P23" i="4"/>
  <c r="T23" i="4" s="1"/>
  <c r="R23" i="4"/>
  <c r="P24" i="4"/>
  <c r="T24" i="4" s="1"/>
  <c r="R24" i="4"/>
  <c r="P25" i="4"/>
  <c r="R25" i="4"/>
  <c r="P26" i="4"/>
  <c r="R26" i="4"/>
  <c r="P27" i="4"/>
  <c r="R27" i="4"/>
  <c r="AE27" i="4" s="1"/>
  <c r="P28" i="4"/>
  <c r="R28" i="4"/>
  <c r="P29" i="4"/>
  <c r="R29" i="4"/>
  <c r="P30" i="4"/>
  <c r="R30" i="4"/>
  <c r="P31" i="4"/>
  <c r="R31" i="4"/>
  <c r="BC31" i="4" s="1"/>
  <c r="P32" i="4"/>
  <c r="R32" i="4"/>
  <c r="BE32" i="4" s="1"/>
  <c r="P33" i="4"/>
  <c r="AL33" i="4" s="1"/>
  <c r="R33" i="4"/>
  <c r="BG33" i="4" s="1"/>
  <c r="P34" i="4"/>
  <c r="R34" i="4"/>
  <c r="P35" i="4"/>
  <c r="T35" i="4" s="1"/>
  <c r="R35" i="4"/>
  <c r="P36" i="4"/>
  <c r="R36" i="4"/>
  <c r="AB36" i="4" s="1"/>
  <c r="P37" i="4"/>
  <c r="R37" i="4"/>
  <c r="AJ37" i="4" s="1"/>
  <c r="P38" i="4"/>
  <c r="W38" i="4" s="1"/>
  <c r="R38" i="4"/>
  <c r="AG38" i="4" s="1"/>
  <c r="P39" i="4"/>
  <c r="R39" i="4"/>
  <c r="AG39" i="4" s="1"/>
  <c r="P40" i="4"/>
  <c r="R40" i="4"/>
  <c r="P41" i="4"/>
  <c r="R41" i="4"/>
  <c r="P42" i="4"/>
  <c r="R42" i="4"/>
  <c r="P43" i="4"/>
  <c r="T43" i="4" s="1"/>
  <c r="R43" i="4"/>
  <c r="Y43" i="4" s="1"/>
  <c r="P44" i="4"/>
  <c r="R44" i="4"/>
  <c r="AB44" i="4" s="1"/>
  <c r="P45" i="4"/>
  <c r="Z45" i="4" s="1"/>
  <c r="R45" i="4"/>
  <c r="AM45" i="4" s="1"/>
  <c r="P46" i="4"/>
  <c r="BJ46" i="4" s="1"/>
  <c r="R46" i="4"/>
  <c r="BP46" i="4" s="1"/>
  <c r="P47" i="4"/>
  <c r="R47" i="4"/>
  <c r="P48" i="4"/>
  <c r="R48" i="4"/>
  <c r="P49" i="4"/>
  <c r="R49" i="4"/>
  <c r="P50" i="4"/>
  <c r="AH50" i="4" s="1"/>
  <c r="R50" i="4"/>
  <c r="P51" i="4"/>
  <c r="R51" i="4"/>
  <c r="AB51" i="4" s="1"/>
  <c r="P52" i="4"/>
  <c r="T52" i="4" s="1"/>
  <c r="R52" i="4"/>
  <c r="P53" i="4"/>
  <c r="AH53" i="4" s="1"/>
  <c r="R53" i="4"/>
  <c r="AQ53" i="4" s="1"/>
  <c r="P54" i="4"/>
  <c r="R54" i="4"/>
  <c r="BA54" i="4" s="1"/>
  <c r="P55" i="4"/>
  <c r="AH55" i="4" s="1"/>
  <c r="R55" i="4"/>
  <c r="P56" i="4"/>
  <c r="R56" i="4"/>
  <c r="P57" i="4"/>
  <c r="T57" i="4" s="1"/>
  <c r="R57" i="4"/>
  <c r="P58" i="4"/>
  <c r="R58" i="4"/>
  <c r="P59" i="4"/>
  <c r="U59" i="4" s="1"/>
  <c r="R59" i="4"/>
  <c r="P60" i="4"/>
  <c r="U60" i="4" s="1"/>
  <c r="R60" i="4"/>
  <c r="AH60" i="4" s="1"/>
  <c r="P61" i="4"/>
  <c r="R61" i="4"/>
  <c r="AF61" i="4" s="1"/>
  <c r="P62" i="4"/>
  <c r="T62" i="4" s="1"/>
  <c r="R62" i="4"/>
  <c r="P63" i="4"/>
  <c r="R63" i="4"/>
  <c r="P64" i="4"/>
  <c r="T64" i="4" s="1"/>
  <c r="R64" i="4"/>
  <c r="AY64" i="4" s="1"/>
  <c r="P65" i="4"/>
  <c r="W65" i="4" s="1"/>
  <c r="R65" i="4"/>
  <c r="P66" i="4"/>
  <c r="W66" i="4" s="1"/>
  <c r="R66" i="4"/>
  <c r="P67" i="4"/>
  <c r="R67" i="4"/>
  <c r="AH67" i="4" s="1"/>
  <c r="P68" i="4"/>
  <c r="R68" i="4"/>
  <c r="P69" i="4"/>
  <c r="R69" i="4"/>
  <c r="AH69" i="4" s="1"/>
  <c r="P70" i="4"/>
  <c r="Y70" i="4" s="1"/>
  <c r="R70" i="4"/>
  <c r="BB70" i="4" s="1"/>
  <c r="P71" i="4"/>
  <c r="BH71" i="4" s="1"/>
  <c r="R71" i="4"/>
  <c r="AH71" i="4" s="1"/>
  <c r="P72" i="4"/>
  <c r="U72" i="4" s="1"/>
  <c r="R72" i="4"/>
  <c r="AH72" i="4" s="1"/>
  <c r="P73" i="4"/>
  <c r="W73" i="4" s="1"/>
  <c r="R73" i="4"/>
  <c r="AC73" i="4" s="1"/>
  <c r="P74" i="4"/>
  <c r="Z74" i="4" s="1"/>
  <c r="R74" i="4"/>
  <c r="BN74" i="4" s="1"/>
  <c r="P75" i="4"/>
  <c r="Z75" i="4" s="1"/>
  <c r="R75" i="4"/>
  <c r="BD75" i="4" s="1"/>
  <c r="P76" i="4"/>
  <c r="W76" i="4" s="1"/>
  <c r="R76" i="4"/>
  <c r="P77" i="4"/>
  <c r="W77" i="4" s="1"/>
  <c r="R77" i="4"/>
  <c r="P78" i="4"/>
  <c r="V78" i="4" s="1"/>
  <c r="R78" i="4"/>
  <c r="BI78" i="4" s="1"/>
  <c r="P79" i="4"/>
  <c r="AG79" i="4" s="1"/>
  <c r="R79" i="4"/>
  <c r="R3" i="4"/>
  <c r="P3" i="4"/>
  <c r="N2" i="5" l="1"/>
  <c r="O42" i="5"/>
  <c r="O18" i="5"/>
  <c r="O40" i="5"/>
  <c r="O19" i="5"/>
  <c r="N32" i="5"/>
  <c r="K32" i="5"/>
  <c r="K51" i="5"/>
  <c r="O25" i="5"/>
  <c r="O12" i="5"/>
  <c r="N21" i="5"/>
  <c r="K20" i="5"/>
  <c r="O38" i="5"/>
  <c r="O22" i="5"/>
  <c r="K41" i="5"/>
  <c r="K36" i="5"/>
  <c r="K31" i="5"/>
  <c r="K13" i="5"/>
  <c r="J30" i="5"/>
  <c r="O48" i="5"/>
  <c r="O14" i="5"/>
  <c r="O6" i="5"/>
  <c r="N4" i="5"/>
  <c r="K23" i="5"/>
  <c r="T77" i="4"/>
  <c r="AH21" i="4"/>
  <c r="BP79" i="4"/>
  <c r="AR79" i="4"/>
  <c r="BL79" i="4"/>
  <c r="AZ79" i="4"/>
  <c r="AU79" i="4"/>
  <c r="AB79" i="4"/>
  <c r="V20" i="4"/>
  <c r="Z20" i="4"/>
  <c r="AL20" i="4"/>
  <c r="W20" i="4"/>
  <c r="AA20" i="4"/>
  <c r="AQ20" i="4"/>
  <c r="AU20" i="4"/>
  <c r="BG20" i="4"/>
  <c r="BK20" i="4"/>
  <c r="AB20" i="4"/>
  <c r="AF20" i="4"/>
  <c r="AJ20" i="4"/>
  <c r="AN20" i="4"/>
  <c r="AR20" i="4"/>
  <c r="BH20" i="4"/>
  <c r="BL20" i="4"/>
  <c r="BP20" i="4"/>
  <c r="Y20" i="4"/>
  <c r="AC20" i="4"/>
  <c r="AG20" i="4"/>
  <c r="AO20" i="4"/>
  <c r="AW20" i="4"/>
  <c r="BI20" i="4"/>
  <c r="Z10" i="4"/>
  <c r="AL10" i="4"/>
  <c r="AP10" i="4"/>
  <c r="AT10" i="4"/>
  <c r="BB10" i="4"/>
  <c r="BF10" i="4"/>
  <c r="BJ10" i="4"/>
  <c r="BN10" i="4"/>
  <c r="W10" i="4"/>
  <c r="AM10" i="4"/>
  <c r="AQ10" i="4"/>
  <c r="AU10" i="4"/>
  <c r="BC10" i="4"/>
  <c r="BG10" i="4"/>
  <c r="BO10" i="4"/>
  <c r="X10" i="4"/>
  <c r="AB10" i="4"/>
  <c r="AF10" i="4"/>
  <c r="AJ10" i="4"/>
  <c r="AN10" i="4"/>
  <c r="AR10" i="4"/>
  <c r="AZ10" i="4"/>
  <c r="BD10" i="4"/>
  <c r="BH10" i="4"/>
  <c r="BL10" i="4"/>
  <c r="AC10" i="4"/>
  <c r="BA10" i="4"/>
  <c r="BM10" i="4"/>
  <c r="U10" i="4"/>
  <c r="AK10" i="4"/>
  <c r="AW10" i="4"/>
  <c r="BE10" i="4"/>
  <c r="BQ10" i="4"/>
  <c r="Y10" i="4"/>
  <c r="AG10" i="4"/>
  <c r="AS10" i="4"/>
  <c r="W8" i="4"/>
  <c r="AA8" i="4"/>
  <c r="AI8" i="4"/>
  <c r="AQ8" i="4"/>
  <c r="AU8" i="4"/>
  <c r="AY8" i="4"/>
  <c r="BC8" i="4"/>
  <c r="BG8" i="4"/>
  <c r="X8" i="4"/>
  <c r="AB8" i="4"/>
  <c r="AF8" i="4"/>
  <c r="AJ8" i="4"/>
  <c r="AN8" i="4"/>
  <c r="AZ8" i="4"/>
  <c r="BH8" i="4"/>
  <c r="BL8" i="4"/>
  <c r="BP8" i="4"/>
  <c r="U8" i="4"/>
  <c r="Y8" i="4"/>
  <c r="AC8" i="4"/>
  <c r="AG8" i="4"/>
  <c r="AS8" i="4"/>
  <c r="AW8" i="4"/>
  <c r="BA8" i="4"/>
  <c r="BE8" i="4"/>
  <c r="BI8" i="4"/>
  <c r="BM8" i="4"/>
  <c r="BQ8" i="4"/>
  <c r="V8" i="4"/>
  <c r="Z8" i="4"/>
  <c r="AD8" i="4"/>
  <c r="AH8" i="4"/>
  <c r="AL8" i="4"/>
  <c r="AT8" i="4"/>
  <c r="BB8" i="4"/>
  <c r="BF8" i="4"/>
  <c r="BN8" i="4"/>
  <c r="Y6" i="4"/>
  <c r="AD6" i="4"/>
  <c r="AF6" i="4"/>
  <c r="AR6" i="4"/>
  <c r="AZ6" i="4"/>
  <c r="AE4" i="4"/>
  <c r="AQ4" i="4"/>
  <c r="BG4" i="4"/>
  <c r="BO4" i="4"/>
  <c r="AF4" i="4"/>
  <c r="BP4" i="4"/>
  <c r="Y4" i="4"/>
  <c r="V4" i="4"/>
  <c r="W79" i="4"/>
  <c r="P5" i="5" s="1"/>
  <c r="BP78" i="4"/>
  <c r="AR78" i="4"/>
  <c r="BP77" i="4"/>
  <c r="BJ77" i="4"/>
  <c r="BB77" i="4"/>
  <c r="AV77" i="4"/>
  <c r="AN77" i="4"/>
  <c r="AH77" i="4"/>
  <c r="AB77" i="4"/>
  <c r="BH76" i="4"/>
  <c r="AX76" i="4"/>
  <c r="X76" i="4"/>
  <c r="BA74" i="4"/>
  <c r="AW74" i="4"/>
  <c r="AS74" i="4"/>
  <c r="AO74" i="4"/>
  <c r="AK74" i="4"/>
  <c r="Y74" i="4"/>
  <c r="U74" i="4"/>
  <c r="BN73" i="4"/>
  <c r="BJ73" i="4"/>
  <c r="AM73" i="4"/>
  <c r="AI73" i="4"/>
  <c r="AP62" i="4"/>
  <c r="AZ62" i="4"/>
  <c r="AO60" i="4"/>
  <c r="M24" i="5" s="1"/>
  <c r="AE60" i="4"/>
  <c r="BJ60" i="4"/>
  <c r="AV60" i="4"/>
  <c r="Z60" i="4"/>
  <c r="AN58" i="4"/>
  <c r="Y58" i="4"/>
  <c r="BG58" i="4"/>
  <c r="BH58" i="4"/>
  <c r="BG56" i="4"/>
  <c r="Y56" i="4"/>
  <c r="BH56" i="4"/>
  <c r="BQ56" i="4"/>
  <c r="U56" i="4"/>
  <c r="AQ56" i="4"/>
  <c r="AY56" i="4"/>
  <c r="BK56" i="4"/>
  <c r="BB30" i="4"/>
  <c r="BG30" i="4"/>
  <c r="X26" i="4"/>
  <c r="BE26" i="4"/>
  <c r="AR24" i="4"/>
  <c r="Y24" i="4"/>
  <c r="AC24" i="4"/>
  <c r="Z24" i="4"/>
  <c r="AP24" i="4"/>
  <c r="BB24" i="4"/>
  <c r="I39" i="5" s="1"/>
  <c r="AQ24" i="4"/>
  <c r="BK24" i="4"/>
  <c r="Y22" i="4"/>
  <c r="BE22" i="4"/>
  <c r="BQ22" i="4"/>
  <c r="AP20" i="4"/>
  <c r="BC20" i="4"/>
  <c r="BO20" i="4"/>
  <c r="BD20" i="4"/>
  <c r="BA20" i="4"/>
  <c r="Z18" i="4"/>
  <c r="AC18" i="4"/>
  <c r="AG18" i="4"/>
  <c r="BA18" i="4"/>
  <c r="AM18" i="4"/>
  <c r="AQ18" i="4"/>
  <c r="Z16" i="4"/>
  <c r="AG16" i="4"/>
  <c r="AY16" i="4"/>
  <c r="AE16" i="4"/>
  <c r="AQ16" i="4"/>
  <c r="BC16" i="4"/>
  <c r="BA16" i="4"/>
  <c r="BM16" i="4"/>
  <c r="BI16" i="4"/>
  <c r="BA14" i="4"/>
  <c r="BG14" i="4"/>
  <c r="Y44" i="4"/>
  <c r="AR44" i="4"/>
  <c r="BF44" i="4"/>
  <c r="BK44" i="4"/>
  <c r="AJ44" i="4"/>
  <c r="K19" i="5" s="1"/>
  <c r="AN44" i="4"/>
  <c r="AZ44" i="4"/>
  <c r="K37" i="5" s="1"/>
  <c r="BH44" i="4"/>
  <c r="BB44" i="4"/>
  <c r="BN44" i="4"/>
  <c r="AL44" i="4"/>
  <c r="AP44" i="4"/>
  <c r="K29" i="5" s="1"/>
  <c r="BJ44" i="4"/>
  <c r="BP44" i="4"/>
  <c r="V42" i="4"/>
  <c r="AL42" i="4"/>
  <c r="K22" i="5" s="1"/>
  <c r="AX42" i="4"/>
  <c r="BB42" i="4"/>
  <c r="K39" i="5" s="1"/>
  <c r="BJ42" i="4"/>
  <c r="AI42" i="4"/>
  <c r="BG42" i="4"/>
  <c r="AN42" i="4"/>
  <c r="AR42" i="4"/>
  <c r="BL42" i="4"/>
  <c r="BP42" i="4"/>
  <c r="BQ42" i="4"/>
  <c r="AF42" i="4"/>
  <c r="Y42" i="4"/>
  <c r="K49" i="5" s="1"/>
  <c r="BE42" i="4"/>
  <c r="W40" i="4"/>
  <c r="K5" i="5" s="1"/>
  <c r="V40" i="4"/>
  <c r="BJ40" i="4"/>
  <c r="BF40" i="4"/>
  <c r="K44" i="5" s="1"/>
  <c r="AX40" i="4"/>
  <c r="Y32" i="4"/>
  <c r="V30" i="4"/>
  <c r="Y30" i="4"/>
  <c r="AS30" i="4"/>
  <c r="BE30" i="4"/>
  <c r="AA30" i="4"/>
  <c r="AQ30" i="4"/>
  <c r="V28" i="4"/>
  <c r="AM28" i="4"/>
  <c r="BA28" i="4"/>
  <c r="AS28" i="4"/>
  <c r="BG28" i="4"/>
  <c r="Y28" i="4"/>
  <c r="BM28" i="4"/>
  <c r="V26" i="4"/>
  <c r="BB26" i="4"/>
  <c r="AP26" i="4"/>
  <c r="X24" i="4"/>
  <c r="AB24" i="4"/>
  <c r="AF24" i="4"/>
  <c r="AN24" i="4"/>
  <c r="AV24" i="4"/>
  <c r="AZ24" i="4"/>
  <c r="BD24" i="4"/>
  <c r="BH24" i="4"/>
  <c r="U24" i="4"/>
  <c r="AG24" i="4"/>
  <c r="AK24" i="4"/>
  <c r="AO24" i="4"/>
  <c r="AS24" i="4"/>
  <c r="AW24" i="4"/>
  <c r="BA24" i="4"/>
  <c r="BE24" i="4"/>
  <c r="BI24" i="4"/>
  <c r="BQ24" i="4"/>
  <c r="V24" i="4"/>
  <c r="AD24" i="4"/>
  <c r="AH24" i="4"/>
  <c r="AL24" i="4"/>
  <c r="AT24" i="4"/>
  <c r="AX24" i="4"/>
  <c r="BF24" i="4"/>
  <c r="BN24" i="4"/>
  <c r="W24" i="4"/>
  <c r="AA24" i="4"/>
  <c r="AE24" i="4"/>
  <c r="AI24" i="4"/>
  <c r="AM24" i="4"/>
  <c r="AU24" i="4"/>
  <c r="AY24" i="4"/>
  <c r="I36" i="5" s="1"/>
  <c r="BC24" i="4"/>
  <c r="BG24" i="4"/>
  <c r="BO24" i="4"/>
  <c r="T42" i="4"/>
  <c r="AG71" i="4"/>
  <c r="AQ71" i="4"/>
  <c r="BC59" i="4"/>
  <c r="Z59" i="4"/>
  <c r="BL59" i="4"/>
  <c r="AY57" i="4"/>
  <c r="BG57" i="4"/>
  <c r="AJ57" i="4"/>
  <c r="AK57" i="4"/>
  <c r="AS57" i="4"/>
  <c r="Z57" i="4"/>
  <c r="M7" i="5" s="1"/>
  <c r="AT57" i="4"/>
  <c r="BN57" i="4"/>
  <c r="AU41" i="4"/>
  <c r="AR41" i="4"/>
  <c r="AE25" i="4"/>
  <c r="AM25" i="4"/>
  <c r="AQ25" i="4"/>
  <c r="AY25" i="4"/>
  <c r="AJ25" i="4"/>
  <c r="BH25" i="4"/>
  <c r="BL25" i="4"/>
  <c r="U25" i="4"/>
  <c r="Y25" i="4"/>
  <c r="AC25" i="4"/>
  <c r="AK25" i="4"/>
  <c r="AP25" i="4"/>
  <c r="BB25" i="4"/>
  <c r="BJ25" i="4"/>
  <c r="T74" i="4"/>
  <c r="T26" i="4"/>
  <c r="T8" i="4"/>
  <c r="BJ79" i="4"/>
  <c r="BF79" i="4"/>
  <c r="BB79" i="4"/>
  <c r="AH79" i="4"/>
  <c r="AD79" i="4"/>
  <c r="BG78" i="4"/>
  <c r="BN77" i="4"/>
  <c r="BH77" i="4"/>
  <c r="AZ77" i="4"/>
  <c r="AT77" i="4"/>
  <c r="AL77" i="4"/>
  <c r="AF77" i="4"/>
  <c r="Z77" i="4"/>
  <c r="AD76" i="4"/>
  <c r="V76" i="4"/>
  <c r="BH74" i="4"/>
  <c r="AZ74" i="4"/>
  <c r="AR74" i="4"/>
  <c r="AJ74" i="4"/>
  <c r="BM73" i="4"/>
  <c r="BI73" i="4"/>
  <c r="AT73" i="4"/>
  <c r="AL73" i="4"/>
  <c r="X3" i="4"/>
  <c r="AB3" i="4"/>
  <c r="AF3" i="4"/>
  <c r="AJ3" i="4"/>
  <c r="AN3" i="4"/>
  <c r="AR3" i="4"/>
  <c r="AZ3" i="4"/>
  <c r="BH3" i="4"/>
  <c r="BL3" i="4"/>
  <c r="BP3" i="4"/>
  <c r="U3" i="4"/>
  <c r="Y3" i="4"/>
  <c r="AG3" i="4"/>
  <c r="AK3" i="4"/>
  <c r="BA3" i="4"/>
  <c r="BE3" i="4"/>
  <c r="BI3" i="4"/>
  <c r="BM3" i="4"/>
  <c r="BQ3" i="4"/>
  <c r="V3" i="4"/>
  <c r="AD3" i="4"/>
  <c r="AH3" i="4"/>
  <c r="AT3" i="4"/>
  <c r="BF3" i="4"/>
  <c r="AE3" i="4"/>
  <c r="AM3" i="4"/>
  <c r="AQ3" i="4"/>
  <c r="BC3" i="4"/>
  <c r="BG3" i="4"/>
  <c r="BK3" i="4"/>
  <c r="BO3" i="4"/>
  <c r="BH52" i="4"/>
  <c r="Y52" i="4"/>
  <c r="BK50" i="4"/>
  <c r="X50" i="4"/>
  <c r="AZ50" i="4"/>
  <c r="AG50" i="4"/>
  <c r="BE50" i="4"/>
  <c r="BQ50" i="4"/>
  <c r="Z50" i="4"/>
  <c r="BB50" i="4"/>
  <c r="BJ50" i="4"/>
  <c r="U48" i="4"/>
  <c r="K4" i="5" s="1"/>
  <c r="BH48" i="4"/>
  <c r="V10" i="4"/>
  <c r="AE10" i="4"/>
  <c r="BP10" i="4"/>
  <c r="AR8" i="4"/>
  <c r="BD8" i="4"/>
  <c r="AK8" i="4"/>
  <c r="BO8" i="4"/>
  <c r="BH4" i="4"/>
  <c r="AX4" i="4"/>
  <c r="AS3" i="4"/>
  <c r="Z3" i="4"/>
  <c r="AX3" i="4"/>
  <c r="BB3" i="4"/>
  <c r="AK68" i="4"/>
  <c r="AE68" i="4"/>
  <c r="O13" i="5" s="1"/>
  <c r="W64" i="4"/>
  <c r="AA64" i="4"/>
  <c r="AE64" i="4"/>
  <c r="AM64" i="4"/>
  <c r="AQ64" i="4"/>
  <c r="AU64" i="4"/>
  <c r="BC64" i="4"/>
  <c r="BG64" i="4"/>
  <c r="BK64" i="4"/>
  <c r="BO64" i="4"/>
  <c r="X64" i="4"/>
  <c r="N6" i="5" s="1"/>
  <c r="AB64" i="4"/>
  <c r="AF64" i="4"/>
  <c r="AJ64" i="4"/>
  <c r="AZ64" i="4"/>
  <c r="BD64" i="4"/>
  <c r="N41" i="5" s="1"/>
  <c r="BH64" i="4"/>
  <c r="BL64" i="4"/>
  <c r="BP64" i="4"/>
  <c r="Y64" i="4"/>
  <c r="AC64" i="4"/>
  <c r="AG64" i="4"/>
  <c r="AO64" i="4"/>
  <c r="AS64" i="4"/>
  <c r="BA64" i="4"/>
  <c r="BE64" i="4"/>
  <c r="BI64" i="4"/>
  <c r="N48" i="5" s="1"/>
  <c r="BM64" i="4"/>
  <c r="BQ64" i="4"/>
  <c r="V64" i="4"/>
  <c r="Z64" i="4"/>
  <c r="AD64" i="4"/>
  <c r="AH64" i="4"/>
  <c r="AL64" i="4"/>
  <c r="AP64" i="4"/>
  <c r="AT64" i="4"/>
  <c r="AX64" i="4"/>
  <c r="BB64" i="4"/>
  <c r="BF64" i="4"/>
  <c r="BJ64" i="4"/>
  <c r="BN64" i="4"/>
  <c r="N9" i="5" s="1"/>
  <c r="Y62" i="4"/>
  <c r="AC62" i="4"/>
  <c r="AG62" i="4"/>
  <c r="AK62" i="4"/>
  <c r="N20" i="5" s="1"/>
  <c r="AO62" i="4"/>
  <c r="AS62" i="4"/>
  <c r="AW62" i="4"/>
  <c r="N35" i="5" s="1"/>
  <c r="BA62" i="4"/>
  <c r="N38" i="5" s="1"/>
  <c r="BE62" i="4"/>
  <c r="N43" i="5" s="1"/>
  <c r="BM62" i="4"/>
  <c r="BQ62" i="4"/>
  <c r="V62" i="4"/>
  <c r="N3" i="5" s="1"/>
  <c r="Z62" i="4"/>
  <c r="N7" i="5" s="1"/>
  <c r="AD62" i="4"/>
  <c r="AH62" i="4"/>
  <c r="AL62" i="4"/>
  <c r="N22" i="5" s="1"/>
  <c r="AT62" i="4"/>
  <c r="AX62" i="4"/>
  <c r="BB62" i="4"/>
  <c r="N39" i="5" s="1"/>
  <c r="BF62" i="4"/>
  <c r="N44" i="5" s="1"/>
  <c r="BJ62" i="4"/>
  <c r="W62" i="4"/>
  <c r="AA62" i="4"/>
  <c r="N8" i="5" s="1"/>
  <c r="AE62" i="4"/>
  <c r="AM62" i="4"/>
  <c r="AQ62" i="4"/>
  <c r="AU62" i="4"/>
  <c r="N33" i="5" s="1"/>
  <c r="AY62" i="4"/>
  <c r="N36" i="5" s="1"/>
  <c r="BC62" i="4"/>
  <c r="BG62" i="4"/>
  <c r="BK62" i="4"/>
  <c r="N16" i="5" s="1"/>
  <c r="BO62" i="4"/>
  <c r="N11" i="5" s="1"/>
  <c r="AB62" i="4"/>
  <c r="N51" i="5" s="1"/>
  <c r="AF62" i="4"/>
  <c r="N14" i="5" s="1"/>
  <c r="AJ62" i="4"/>
  <c r="N19" i="5" s="1"/>
  <c r="AN62" i="4"/>
  <c r="N25" i="5" s="1"/>
  <c r="AR62" i="4"/>
  <c r="N28" i="5" s="1"/>
  <c r="BH62" i="4"/>
  <c r="N46" i="5" s="1"/>
  <c r="BL62" i="4"/>
  <c r="N17" i="5" s="1"/>
  <c r="BP62" i="4"/>
  <c r="N10" i="5" s="1"/>
  <c r="X58" i="4"/>
  <c r="W58" i="4"/>
  <c r="M5" i="5" s="1"/>
  <c r="AU58" i="4"/>
  <c r="BO58" i="4"/>
  <c r="AE58" i="4"/>
  <c r="AS58" i="4"/>
  <c r="V56" i="4"/>
  <c r="AW56" i="4"/>
  <c r="AI56" i="4"/>
  <c r="AA56" i="4"/>
  <c r="AG56" i="4"/>
  <c r="Y54" i="4"/>
  <c r="BL54" i="4"/>
  <c r="AQ54" i="4"/>
  <c r="W52" i="4"/>
  <c r="AA52" i="4"/>
  <c r="AE52" i="4"/>
  <c r="L13" i="5" s="1"/>
  <c r="AQ52" i="4"/>
  <c r="AU52" i="4"/>
  <c r="BG52" i="4"/>
  <c r="BO52" i="4"/>
  <c r="X52" i="4"/>
  <c r="AB52" i="4"/>
  <c r="AF52" i="4"/>
  <c r="AZ52" i="4"/>
  <c r="BP52" i="4"/>
  <c r="AC52" i="4"/>
  <c r="AO52" i="4"/>
  <c r="AS52" i="4"/>
  <c r="AW52" i="4"/>
  <c r="BE52" i="4"/>
  <c r="BM52" i="4"/>
  <c r="V52" i="4"/>
  <c r="Z52" i="4"/>
  <c r="AH52" i="4"/>
  <c r="AL52" i="4"/>
  <c r="AT52" i="4"/>
  <c r="BB52" i="4"/>
  <c r="BN52" i="4"/>
  <c r="AI50" i="4"/>
  <c r="AM50" i="4"/>
  <c r="AQ50" i="4"/>
  <c r="BC50" i="4"/>
  <c r="AB50" i="4"/>
  <c r="AF50" i="4"/>
  <c r="AR50" i="4"/>
  <c r="BL50" i="4"/>
  <c r="BP50" i="4"/>
  <c r="Y50" i="4"/>
  <c r="AO50" i="4"/>
  <c r="AS50" i="4"/>
  <c r="BA50" i="4"/>
  <c r="BI50" i="4"/>
  <c r="BM50" i="4"/>
  <c r="AL50" i="4"/>
  <c r="BN50" i="4"/>
  <c r="BG48" i="4"/>
  <c r="AX48" i="4"/>
  <c r="AH48" i="4"/>
  <c r="K26" i="5" s="1"/>
  <c r="V36" i="4"/>
  <c r="BA36" i="4"/>
  <c r="BG36" i="4"/>
  <c r="BM36" i="4"/>
  <c r="BB36" i="4"/>
  <c r="BI36" i="4"/>
  <c r="BO36" i="4"/>
  <c r="BC36" i="4"/>
  <c r="BQ36" i="4"/>
  <c r="AY36" i="4"/>
  <c r="BE36" i="4"/>
  <c r="AS34" i="4"/>
  <c r="V34" i="4"/>
  <c r="AQ34" i="4"/>
  <c r="AU34" i="4"/>
  <c r="AZ34" i="4"/>
  <c r="BP34" i="4"/>
  <c r="AG14" i="4"/>
  <c r="AO14" i="4"/>
  <c r="AS14" i="4"/>
  <c r="AW14" i="4"/>
  <c r="BQ14" i="4"/>
  <c r="Z14" i="4"/>
  <c r="AD14" i="4"/>
  <c r="AL14" i="4"/>
  <c r="AP14" i="4"/>
  <c r="BJ14" i="4"/>
  <c r="AA14" i="4"/>
  <c r="AI14" i="4"/>
  <c r="AQ14" i="4"/>
  <c r="AU14" i="4"/>
  <c r="BC14" i="4"/>
  <c r="BO14" i="4"/>
  <c r="AR14" i="4"/>
  <c r="AZ14" i="4"/>
  <c r="BL14" i="4"/>
  <c r="AF14" i="4"/>
  <c r="AV14" i="4"/>
  <c r="BH14" i="4"/>
  <c r="BD14" i="4"/>
  <c r="T18" i="4"/>
  <c r="AK49" i="4"/>
  <c r="L20" i="5" s="1"/>
  <c r="X49" i="4"/>
  <c r="V29" i="4"/>
  <c r="BI29" i="4"/>
  <c r="BQ29" i="4"/>
  <c r="U29" i="4"/>
  <c r="AA29" i="4"/>
  <c r="AR29" i="4"/>
  <c r="BC29" i="4"/>
  <c r="W29" i="4"/>
  <c r="AM29" i="4"/>
  <c r="Y29" i="4"/>
  <c r="AI29" i="4"/>
  <c r="BM29" i="4"/>
  <c r="AC19" i="4"/>
  <c r="U19" i="4"/>
  <c r="BK19" i="4"/>
  <c r="AB17" i="4"/>
  <c r="U17" i="4"/>
  <c r="Y17" i="4"/>
  <c r="AE17" i="4"/>
  <c r="BK17" i="4"/>
  <c r="BL17" i="4"/>
  <c r="BG17" i="4"/>
  <c r="X15" i="4"/>
  <c r="AB15" i="4"/>
  <c r="AJ15" i="4"/>
  <c r="AN15" i="4"/>
  <c r="AV15" i="4"/>
  <c r="BL15" i="4"/>
  <c r="BP15" i="4"/>
  <c r="U15" i="4"/>
  <c r="AG15" i="4"/>
  <c r="AO15" i="4"/>
  <c r="BE15" i="4"/>
  <c r="AD15" i="4"/>
  <c r="AH15" i="4"/>
  <c r="AT15" i="4"/>
  <c r="AX15" i="4"/>
  <c r="BB15" i="4"/>
  <c r="BF15" i="4"/>
  <c r="AI15" i="4"/>
  <c r="BC15" i="4"/>
  <c r="AQ15" i="4"/>
  <c r="BG15" i="4"/>
  <c r="AE15" i="4"/>
  <c r="V13" i="4"/>
  <c r="BB13" i="4"/>
  <c r="BG13" i="4"/>
  <c r="W9" i="4"/>
  <c r="AB9" i="4"/>
  <c r="AF9" i="4"/>
  <c r="BH9" i="4"/>
  <c r="AH9" i="4"/>
  <c r="AB73" i="4"/>
  <c r="AF73" i="4"/>
  <c r="AN73" i="4"/>
  <c r="AR73" i="4"/>
  <c r="AV73" i="4"/>
  <c r="P32" i="5" s="1"/>
  <c r="AZ73" i="4"/>
  <c r="BD73" i="4"/>
  <c r="U73" i="4"/>
  <c r="Y73" i="4"/>
  <c r="AG73" i="4"/>
  <c r="AO73" i="4"/>
  <c r="AS73" i="4"/>
  <c r="V73" i="4"/>
  <c r="Z73" i="4"/>
  <c r="AH73" i="4"/>
  <c r="BG69" i="4"/>
  <c r="BP69" i="4"/>
  <c r="AG69" i="4"/>
  <c r="AS69" i="4"/>
  <c r="BL67" i="4"/>
  <c r="AO67" i="4"/>
  <c r="BF67" i="4"/>
  <c r="AM67" i="4"/>
  <c r="AU67" i="4"/>
  <c r="O33" i="5" s="1"/>
  <c r="AC63" i="4"/>
  <c r="AG63" i="4"/>
  <c r="AO63" i="4"/>
  <c r="AS63" i="4"/>
  <c r="BQ63" i="4"/>
  <c r="AD63" i="4"/>
  <c r="AH63" i="4"/>
  <c r="BJ63" i="4"/>
  <c r="W63" i="4"/>
  <c r="AE63" i="4"/>
  <c r="AM63" i="4"/>
  <c r="AQ63" i="4"/>
  <c r="BC63" i="4"/>
  <c r="BG63" i="4"/>
  <c r="V61" i="4"/>
  <c r="AD61" i="4"/>
  <c r="AJ61" i="4"/>
  <c r="AZ61" i="4"/>
  <c r="BD61" i="4"/>
  <c r="AC61" i="4"/>
  <c r="BA61" i="4"/>
  <c r="BE61" i="4"/>
  <c r="BM61" i="4"/>
  <c r="AI57" i="4"/>
  <c r="AQ57" i="4"/>
  <c r="AB57" i="4"/>
  <c r="AF57" i="4"/>
  <c r="AR57" i="4"/>
  <c r="AV57" i="4"/>
  <c r="BL57" i="4"/>
  <c r="M17" i="5" s="1"/>
  <c r="BP57" i="4"/>
  <c r="Y57" i="4"/>
  <c r="AG57" i="4"/>
  <c r="AW57" i="4"/>
  <c r="BM57" i="4"/>
  <c r="V57" i="4"/>
  <c r="AH57" i="4"/>
  <c r="M26" i="5" s="1"/>
  <c r="AL57" i="4"/>
  <c r="AS55" i="4"/>
  <c r="BN55" i="4"/>
  <c r="V51" i="4"/>
  <c r="AM51" i="4"/>
  <c r="AU51" i="4"/>
  <c r="BE51" i="4"/>
  <c r="BO51" i="4"/>
  <c r="Y51" i="4"/>
  <c r="AG51" i="4"/>
  <c r="AO51" i="4"/>
  <c r="AW51" i="4"/>
  <c r="BG51" i="4"/>
  <c r="AA51" i="4"/>
  <c r="AI51" i="4"/>
  <c r="AQ51" i="4"/>
  <c r="AY51" i="4"/>
  <c r="L36" i="5" s="1"/>
  <c r="BI51" i="4"/>
  <c r="U51" i="4"/>
  <c r="L4" i="5" s="1"/>
  <c r="AC51" i="4"/>
  <c r="L50" i="5" s="1"/>
  <c r="AS51" i="4"/>
  <c r="BC51" i="4"/>
  <c r="BM51" i="4"/>
  <c r="V49" i="4"/>
  <c r="L3" i="5" s="1"/>
  <c r="BL49" i="4"/>
  <c r="Z47" i="4"/>
  <c r="BN47" i="4"/>
  <c r="BG47" i="4"/>
  <c r="BK47" i="4"/>
  <c r="BP47" i="4"/>
  <c r="AC47" i="4"/>
  <c r="AW47" i="4"/>
  <c r="AC43" i="4"/>
  <c r="BE43" i="4"/>
  <c r="AD43" i="4"/>
  <c r="BJ43" i="4"/>
  <c r="Z43" i="4"/>
  <c r="AI43" i="4"/>
  <c r="BG43" i="4"/>
  <c r="V43" i="4"/>
  <c r="AN43" i="4"/>
  <c r="AR43" i="4"/>
  <c r="BL43" i="4"/>
  <c r="BP43" i="4"/>
  <c r="BP41" i="4"/>
  <c r="AC41" i="4"/>
  <c r="BE41" i="4"/>
  <c r="BQ41" i="4"/>
  <c r="V39" i="4"/>
  <c r="Y39" i="4"/>
  <c r="AU39" i="4"/>
  <c r="AA39" i="4"/>
  <c r="V37" i="4"/>
  <c r="BO37" i="4"/>
  <c r="U35" i="4"/>
  <c r="J4" i="5" s="1"/>
  <c r="AH35" i="4"/>
  <c r="AP35" i="4"/>
  <c r="AZ35" i="4"/>
  <c r="BH35" i="4"/>
  <c r="BP35" i="4"/>
  <c r="AB35" i="4"/>
  <c r="J51" i="5" s="1"/>
  <c r="AQ35" i="4"/>
  <c r="AV35" i="4"/>
  <c r="BB35" i="4"/>
  <c r="J39" i="5" s="1"/>
  <c r="BJ35" i="4"/>
  <c r="J47" i="5" s="1"/>
  <c r="X35" i="4"/>
  <c r="AD35" i="4"/>
  <c r="AL35" i="4"/>
  <c r="AR35" i="4"/>
  <c r="BD35" i="4"/>
  <c r="BL35" i="4"/>
  <c r="Z35" i="4"/>
  <c r="AF35" i="4"/>
  <c r="AN35" i="4"/>
  <c r="AX35" i="4"/>
  <c r="U31" i="4"/>
  <c r="Z31" i="4"/>
  <c r="AD31" i="4"/>
  <c r="AJ31" i="4"/>
  <c r="AN31" i="4"/>
  <c r="AR31" i="4"/>
  <c r="AT31" i="4"/>
  <c r="AD29" i="4"/>
  <c r="BK29" i="4"/>
  <c r="V27" i="4"/>
  <c r="Y27" i="4"/>
  <c r="W25" i="4"/>
  <c r="AA25" i="4"/>
  <c r="AU25" i="4"/>
  <c r="BC25" i="4"/>
  <c r="BG25" i="4"/>
  <c r="BO25" i="4"/>
  <c r="X25" i="4"/>
  <c r="AB25" i="4"/>
  <c r="AF25" i="4"/>
  <c r="AN25" i="4"/>
  <c r="AV25" i="4"/>
  <c r="AZ25" i="4"/>
  <c r="BD25" i="4"/>
  <c r="BP25" i="4"/>
  <c r="AG25" i="4"/>
  <c r="AO25" i="4"/>
  <c r="AS25" i="4"/>
  <c r="BE25" i="4"/>
  <c r="BI25" i="4"/>
  <c r="BM25" i="4"/>
  <c r="I18" i="5" s="1"/>
  <c r="V25" i="4"/>
  <c r="AD25" i="4"/>
  <c r="AH25" i="4"/>
  <c r="AL25" i="4"/>
  <c r="AT25" i="4"/>
  <c r="AX25" i="4"/>
  <c r="BF25" i="4"/>
  <c r="BN25" i="4"/>
  <c r="AW23" i="4"/>
  <c r="BA23" i="4"/>
  <c r="AQ23" i="4"/>
  <c r="AU23" i="4"/>
  <c r="Y21" i="4"/>
  <c r="AW21" i="4"/>
  <c r="BA21" i="4"/>
  <c r="BI21" i="4"/>
  <c r="V21" i="4"/>
  <c r="Z21" i="4"/>
  <c r="AL21" i="4"/>
  <c r="AT21" i="4"/>
  <c r="AQ21" i="4"/>
  <c r="BG21" i="4"/>
  <c r="BK21" i="4"/>
  <c r="BO21" i="4"/>
  <c r="AB21" i="4"/>
  <c r="AJ21" i="4"/>
  <c r="AR21" i="4"/>
  <c r="BD21" i="4"/>
  <c r="BP21" i="4"/>
  <c r="V17" i="4"/>
  <c r="AA17" i="4"/>
  <c r="AM17" i="4"/>
  <c r="AS17" i="4"/>
  <c r="BC17" i="4"/>
  <c r="AC17" i="4"/>
  <c r="AY17" i="4"/>
  <c r="BI17" i="4"/>
  <c r="AK17" i="4"/>
  <c r="BA17" i="4"/>
  <c r="W17" i="4"/>
  <c r="AO17" i="4"/>
  <c r="BE17" i="4"/>
  <c r="AU17" i="4"/>
  <c r="BO17" i="4"/>
  <c r="AF15" i="4"/>
  <c r="AR15" i="4"/>
  <c r="AZ15" i="4"/>
  <c r="BD15" i="4"/>
  <c r="BH15" i="4"/>
  <c r="Y15" i="4"/>
  <c r="AC15" i="4"/>
  <c r="AK15" i="4"/>
  <c r="AS15" i="4"/>
  <c r="AW15" i="4"/>
  <c r="BA15" i="4"/>
  <c r="BI15" i="4"/>
  <c r="BM15" i="4"/>
  <c r="BQ15" i="4"/>
  <c r="V15" i="4"/>
  <c r="Z15" i="4"/>
  <c r="AL15" i="4"/>
  <c r="AP15" i="4"/>
  <c r="BJ15" i="4"/>
  <c r="BN15" i="4"/>
  <c r="BO15" i="4"/>
  <c r="W15" i="4"/>
  <c r="AM15" i="4"/>
  <c r="AA15" i="4"/>
  <c r="AU15" i="4"/>
  <c r="BK15" i="4"/>
  <c r="X13" i="4"/>
  <c r="AA13" i="4"/>
  <c r="AS13" i="4"/>
  <c r="AC13" i="4"/>
  <c r="AO13" i="4"/>
  <c r="AU13" i="4"/>
  <c r="BO13" i="4"/>
  <c r="V11" i="4"/>
  <c r="W11" i="4"/>
  <c r="AG11" i="4"/>
  <c r="AS11" i="4"/>
  <c r="BG11" i="4"/>
  <c r="BQ11" i="4"/>
  <c r="Y11" i="4"/>
  <c r="AI11" i="4"/>
  <c r="AU11" i="4"/>
  <c r="BC11" i="4"/>
  <c r="BM11" i="4"/>
  <c r="AC11" i="4"/>
  <c r="AQ11" i="4"/>
  <c r="BI11" i="4"/>
  <c r="BE11" i="4"/>
  <c r="AY11" i="4"/>
  <c r="AE9" i="4"/>
  <c r="AM9" i="4"/>
  <c r="AQ9" i="4"/>
  <c r="AU9" i="4"/>
  <c r="AY9" i="4"/>
  <c r="BC9" i="4"/>
  <c r="BG9" i="4"/>
  <c r="BK9" i="4"/>
  <c r="BO9" i="4"/>
  <c r="X9" i="4"/>
  <c r="AJ9" i="4"/>
  <c r="AN9" i="4"/>
  <c r="AR9" i="4"/>
  <c r="AZ9" i="4"/>
  <c r="BD9" i="4"/>
  <c r="BL9" i="4"/>
  <c r="BP9" i="4"/>
  <c r="U9" i="4"/>
  <c r="Y9" i="4"/>
  <c r="AC9" i="4"/>
  <c r="AG9" i="4"/>
  <c r="AK9" i="4"/>
  <c r="AS9" i="4"/>
  <c r="AW9" i="4"/>
  <c r="BA9" i="4"/>
  <c r="BE9" i="4"/>
  <c r="BM9" i="4"/>
  <c r="BQ9" i="4"/>
  <c r="V9" i="4"/>
  <c r="AP9" i="4"/>
  <c r="BB9" i="4"/>
  <c r="BN9" i="4"/>
  <c r="Z9" i="4"/>
  <c r="AT9" i="4"/>
  <c r="BF9" i="4"/>
  <c r="AL9" i="4"/>
  <c r="BJ9" i="4"/>
  <c r="X7" i="4"/>
  <c r="AB7" i="4"/>
  <c r="AF7" i="4"/>
  <c r="AJ7" i="4"/>
  <c r="AN7" i="4"/>
  <c r="AZ7" i="4"/>
  <c r="BD7" i="4"/>
  <c r="BL7" i="4"/>
  <c r="BP7" i="4"/>
  <c r="U7" i="4"/>
  <c r="Y7" i="4"/>
  <c r="AC7" i="4"/>
  <c r="AG7" i="4"/>
  <c r="AK7" i="4"/>
  <c r="AW7" i="4"/>
  <c r="BA7" i="4"/>
  <c r="BE7" i="4"/>
  <c r="BI7" i="4"/>
  <c r="BM7" i="4"/>
  <c r="BQ7" i="4"/>
  <c r="V7" i="4"/>
  <c r="AD7" i="4"/>
  <c r="AH7" i="4"/>
  <c r="AL7" i="4"/>
  <c r="AT7" i="4"/>
  <c r="BB7" i="4"/>
  <c r="BF7" i="4"/>
  <c r="W7" i="4"/>
  <c r="AA7" i="4"/>
  <c r="AE7" i="4"/>
  <c r="AI7" i="4"/>
  <c r="AQ7" i="4"/>
  <c r="AU7" i="4"/>
  <c r="AY7" i="4"/>
  <c r="BC7" i="4"/>
  <c r="AF5" i="4"/>
  <c r="BG5" i="4"/>
  <c r="T50" i="4"/>
  <c r="T44" i="4"/>
  <c r="T25" i="4"/>
  <c r="T11" i="4"/>
  <c r="T7" i="4"/>
  <c r="BQ79" i="4"/>
  <c r="BM79" i="4"/>
  <c r="BE79" i="4"/>
  <c r="AW79" i="4"/>
  <c r="BJ78" i="4"/>
  <c r="BB78" i="4"/>
  <c r="AH78" i="4"/>
  <c r="BL77" i="4"/>
  <c r="BF77" i="4"/>
  <c r="P44" i="5" s="1"/>
  <c r="AY77" i="4"/>
  <c r="AR77" i="4"/>
  <c r="AE77" i="4"/>
  <c r="P13" i="5" s="1"/>
  <c r="X77" i="4"/>
  <c r="BP76" i="4"/>
  <c r="BD76" i="4"/>
  <c r="AZ76" i="4"/>
  <c r="AT76" i="4"/>
  <c r="AN76" i="4"/>
  <c r="AH76" i="4"/>
  <c r="AB76" i="4"/>
  <c r="U76" i="4"/>
  <c r="AU74" i="4"/>
  <c r="AQ74" i="4"/>
  <c r="AM74" i="4"/>
  <c r="AI74" i="4"/>
  <c r="AA74" i="4"/>
  <c r="BP73" i="4"/>
  <c r="BL73" i="4"/>
  <c r="P17" i="5" s="1"/>
  <c r="BH73" i="4"/>
  <c r="P46" i="5" s="1"/>
  <c r="AQ73" i="4"/>
  <c r="V68" i="4"/>
  <c r="O3" i="5" s="1"/>
  <c r="AQ68" i="4"/>
  <c r="AY68" i="4"/>
  <c r="O36" i="5" s="1"/>
  <c r="BL68" i="4"/>
  <c r="AM68" i="4"/>
  <c r="BG68" i="4"/>
  <c r="U68" i="4"/>
  <c r="O4" i="5" s="1"/>
  <c r="AA68" i="4"/>
  <c r="O8" i="5" s="1"/>
  <c r="AG68" i="4"/>
  <c r="BB68" i="4"/>
  <c r="O39" i="5" s="1"/>
  <c r="AO68" i="4"/>
  <c r="AW68" i="4"/>
  <c r="O35" i="5" s="1"/>
  <c r="BK68" i="4"/>
  <c r="O16" i="5" s="1"/>
  <c r="BC40" i="4"/>
  <c r="AR40" i="4"/>
  <c r="Y34" i="4"/>
  <c r="BC34" i="4"/>
  <c r="BG34" i="4"/>
  <c r="BK34" i="4"/>
  <c r="AR34" i="4"/>
  <c r="BH34" i="4"/>
  <c r="BM78" i="4"/>
  <c r="BK77" i="4"/>
  <c r="BD77" i="4"/>
  <c r="AX77" i="4"/>
  <c r="AP77" i="4"/>
  <c r="P29" i="5" s="1"/>
  <c r="AJ77" i="4"/>
  <c r="AD77" i="4"/>
  <c r="V77" i="4"/>
  <c r="BN76" i="4"/>
  <c r="BJ76" i="4"/>
  <c r="AY76" i="4"/>
  <c r="P36" i="5" s="1"/>
  <c r="AL76" i="4"/>
  <c r="AF76" i="4"/>
  <c r="Z76" i="4"/>
  <c r="AQ75" i="4"/>
  <c r="Y75" i="4"/>
  <c r="BB74" i="4"/>
  <c r="BO73" i="4"/>
  <c r="BK73" i="4"/>
  <c r="P16" i="5" s="1"/>
  <c r="BG73" i="4"/>
  <c r="BB73" i="4"/>
  <c r="P39" i="5" s="1"/>
  <c r="BQ77" i="4"/>
  <c r="P42" i="5" s="1"/>
  <c r="BO77" i="4"/>
  <c r="BM77" i="4"/>
  <c r="BI77" i="4"/>
  <c r="BG77" i="4"/>
  <c r="BE77" i="4"/>
  <c r="BC77" i="4"/>
  <c r="P40" i="5" s="1"/>
  <c r="BA77" i="4"/>
  <c r="AW77" i="4"/>
  <c r="AU77" i="4"/>
  <c r="AS77" i="4"/>
  <c r="AQ77" i="4"/>
  <c r="AO77" i="4"/>
  <c r="AM77" i="4"/>
  <c r="AI77" i="4"/>
  <c r="AG77" i="4"/>
  <c r="AC77" i="4"/>
  <c r="AA77" i="4"/>
  <c r="Y77" i="4"/>
  <c r="T76" i="4"/>
  <c r="BO76" i="4"/>
  <c r="BI76" i="4"/>
  <c r="BG76" i="4"/>
  <c r="BE76" i="4"/>
  <c r="AW76" i="4"/>
  <c r="AU76" i="4"/>
  <c r="AS76" i="4"/>
  <c r="AQ76" i="4"/>
  <c r="AM76" i="4"/>
  <c r="AK76" i="4"/>
  <c r="AG76" i="4"/>
  <c r="AC76" i="4"/>
  <c r="P50" i="5" s="1"/>
  <c r="AA76" i="4"/>
  <c r="Y76" i="4"/>
  <c r="BJ75" i="4"/>
  <c r="AB75" i="4"/>
  <c r="AS72" i="4"/>
  <c r="AK72" i="4"/>
  <c r="Y72" i="4"/>
  <c r="BE71" i="4"/>
  <c r="O43" i="5" s="1"/>
  <c r="AS71" i="4"/>
  <c r="AK71" i="4"/>
  <c r="Y71" i="4"/>
  <c r="O49" i="5" s="1"/>
  <c r="W71" i="4"/>
  <c r="O5" i="5" s="1"/>
  <c r="BL71" i="4"/>
  <c r="T70" i="4"/>
  <c r="BG70" i="4"/>
  <c r="AQ70" i="4"/>
  <c r="AG70" i="4"/>
  <c r="T68" i="4"/>
  <c r="O2" i="5" s="1"/>
  <c r="BO68" i="4"/>
  <c r="O11" i="5" s="1"/>
  <c r="AI68" i="4"/>
  <c r="O21" i="5" s="1"/>
  <c r="AC68" i="4"/>
  <c r="O50" i="5" s="1"/>
  <c r="BP68" i="4"/>
  <c r="O10" i="5" s="1"/>
  <c r="BN68" i="4"/>
  <c r="O9" i="5" s="1"/>
  <c r="BJ68" i="4"/>
  <c r="O47" i="5" s="1"/>
  <c r="BH68" i="4"/>
  <c r="O46" i="5" s="1"/>
  <c r="BF68" i="4"/>
  <c r="BD68" i="4"/>
  <c r="O41" i="5" s="1"/>
  <c r="AZ68" i="4"/>
  <c r="O37" i="5" s="1"/>
  <c r="AX68" i="4"/>
  <c r="O34" i="5" s="1"/>
  <c r="AV68" i="4"/>
  <c r="O32" i="5" s="1"/>
  <c r="AT68" i="4"/>
  <c r="O31" i="5" s="1"/>
  <c r="AR68" i="4"/>
  <c r="O28" i="5" s="1"/>
  <c r="AP68" i="4"/>
  <c r="O29" i="5" s="1"/>
  <c r="AH68" i="4"/>
  <c r="O26" i="5" s="1"/>
  <c r="AB68" i="4"/>
  <c r="O51" i="5" s="1"/>
  <c r="Z68" i="4"/>
  <c r="O7" i="5" s="1"/>
  <c r="T60" i="4"/>
  <c r="BP60" i="4"/>
  <c r="BN60" i="4"/>
  <c r="BH60" i="4"/>
  <c r="AR60" i="4"/>
  <c r="AP60" i="4"/>
  <c r="AL60" i="4"/>
  <c r="AF60" i="4"/>
  <c r="AD60" i="4"/>
  <c r="AB60" i="4"/>
  <c r="BQ60" i="4"/>
  <c r="BM60" i="4"/>
  <c r="BK60" i="4"/>
  <c r="BG60" i="4"/>
  <c r="BE60" i="4"/>
  <c r="BC60" i="4"/>
  <c r="AQ60" i="4"/>
  <c r="AG60" i="4"/>
  <c r="AC60" i="4"/>
  <c r="M50" i="5" s="1"/>
  <c r="AA60" i="4"/>
  <c r="Y60" i="4"/>
  <c r="BP59" i="4"/>
  <c r="BN59" i="4"/>
  <c r="BJ59" i="4"/>
  <c r="M47" i="5" s="1"/>
  <c r="BH59" i="4"/>
  <c r="BF59" i="4"/>
  <c r="M44" i="5" s="1"/>
  <c r="BD59" i="4"/>
  <c r="M41" i="5" s="1"/>
  <c r="BB59" i="4"/>
  <c r="AZ59" i="4"/>
  <c r="AX59" i="4"/>
  <c r="M34" i="5" s="1"/>
  <c r="AV59" i="4"/>
  <c r="AT59" i="4"/>
  <c r="AR59" i="4"/>
  <c r="AP59" i="4"/>
  <c r="M29" i="5" s="1"/>
  <c r="AN59" i="4"/>
  <c r="AL59" i="4"/>
  <c r="AJ59" i="4"/>
  <c r="AF59" i="4"/>
  <c r="AD59" i="4"/>
  <c r="AB59" i="4"/>
  <c r="X59" i="4"/>
  <c r="T59" i="4"/>
  <c r="BQ59" i="4"/>
  <c r="BO59" i="4"/>
  <c r="BK59" i="4"/>
  <c r="BI59" i="4"/>
  <c r="BG59" i="4"/>
  <c r="BE59" i="4"/>
  <c r="BA59" i="4"/>
  <c r="AY59" i="4"/>
  <c r="AW59" i="4"/>
  <c r="AU59" i="4"/>
  <c r="AS59" i="4"/>
  <c r="AQ59" i="4"/>
  <c r="AM59" i="4"/>
  <c r="M23" i="5" s="1"/>
  <c r="AK59" i="4"/>
  <c r="AI59" i="4"/>
  <c r="AG59" i="4"/>
  <c r="AE59" i="4"/>
  <c r="AA59" i="4"/>
  <c r="Y59" i="4"/>
  <c r="BK58" i="4"/>
  <c r="BA58" i="4"/>
  <c r="M38" i="5" s="1"/>
  <c r="AQ58" i="4"/>
  <c r="AK58" i="4"/>
  <c r="AI58" i="4"/>
  <c r="U58" i="4"/>
  <c r="T58" i="4"/>
  <c r="BB58" i="4"/>
  <c r="AZ58" i="4"/>
  <c r="M37" i="5" s="1"/>
  <c r="AL58" i="4"/>
  <c r="AD58" i="4"/>
  <c r="M12" i="5" s="1"/>
  <c r="BI56" i="4"/>
  <c r="BE56" i="4"/>
  <c r="M43" i="5" s="1"/>
  <c r="AS56" i="4"/>
  <c r="M30" i="5" s="1"/>
  <c r="AV56" i="4"/>
  <c r="M32" i="5" s="1"/>
  <c r="AT56" i="4"/>
  <c r="AR56" i="4"/>
  <c r="M28" i="5" s="1"/>
  <c r="AN56" i="4"/>
  <c r="M25" i="5" s="1"/>
  <c r="AL56" i="4"/>
  <c r="M22" i="5" s="1"/>
  <c r="AJ56" i="4"/>
  <c r="M19" i="5" s="1"/>
  <c r="AF56" i="4"/>
  <c r="M14" i="5" s="1"/>
  <c r="AB56" i="4"/>
  <c r="M51" i="5" s="1"/>
  <c r="BK51" i="4"/>
  <c r="BA51" i="4"/>
  <c r="T51" i="4"/>
  <c r="BP51" i="4"/>
  <c r="BN51" i="4"/>
  <c r="BL51" i="4"/>
  <c r="BJ51" i="4"/>
  <c r="BH51" i="4"/>
  <c r="BF51" i="4"/>
  <c r="BD51" i="4"/>
  <c r="BB51" i="4"/>
  <c r="AZ51" i="4"/>
  <c r="AX51" i="4"/>
  <c r="L34" i="5" s="1"/>
  <c r="AV51" i="4"/>
  <c r="AT51" i="4"/>
  <c r="L31" i="5" s="1"/>
  <c r="AR51" i="4"/>
  <c r="AP51" i="4"/>
  <c r="AN51" i="4"/>
  <c r="L25" i="5" s="1"/>
  <c r="AL51" i="4"/>
  <c r="AJ51" i="4"/>
  <c r="AH51" i="4"/>
  <c r="AF51" i="4"/>
  <c r="AD51" i="4"/>
  <c r="Z51" i="4"/>
  <c r="X51" i="4"/>
  <c r="T49" i="4"/>
  <c r="BH54" i="4"/>
  <c r="AH54" i="4"/>
  <c r="AF54" i="4"/>
  <c r="BO54" i="4"/>
  <c r="BM54" i="4"/>
  <c r="BG54" i="4"/>
  <c r="T53" i="4"/>
  <c r="BO53" i="4"/>
  <c r="BM53" i="4"/>
  <c r="BG53" i="4"/>
  <c r="AA53" i="4"/>
  <c r="Y53" i="4"/>
  <c r="BH53" i="4"/>
  <c r="AT53" i="4"/>
  <c r="BQ49" i="4"/>
  <c r="L42" i="5" s="1"/>
  <c r="BM49" i="4"/>
  <c r="BK49" i="4"/>
  <c r="L16" i="5" s="1"/>
  <c r="BI49" i="4"/>
  <c r="L48" i="5" s="1"/>
  <c r="BG49" i="4"/>
  <c r="L45" i="5" s="1"/>
  <c r="BE49" i="4"/>
  <c r="L43" i="5" s="1"/>
  <c r="BC49" i="4"/>
  <c r="L40" i="5" s="1"/>
  <c r="BA49" i="4"/>
  <c r="L38" i="5" s="1"/>
  <c r="AW49" i="4"/>
  <c r="L35" i="5" s="1"/>
  <c r="AU49" i="4"/>
  <c r="L33" i="5" s="1"/>
  <c r="AS49" i="4"/>
  <c r="L30" i="5" s="1"/>
  <c r="AQ49" i="4"/>
  <c r="L27" i="5" s="1"/>
  <c r="AO49" i="4"/>
  <c r="L24" i="5" s="1"/>
  <c r="AM49" i="4"/>
  <c r="L23" i="5" s="1"/>
  <c r="AI49" i="4"/>
  <c r="L21" i="5" s="1"/>
  <c r="AG49" i="4"/>
  <c r="L15" i="5" s="1"/>
  <c r="AA49" i="4"/>
  <c r="L8" i="5" s="1"/>
  <c r="Y49" i="4"/>
  <c r="L49" i="5" s="1"/>
  <c r="W49" i="4"/>
  <c r="L5" i="5" s="1"/>
  <c r="BP49" i="4"/>
  <c r="L10" i="5" s="1"/>
  <c r="BN49" i="4"/>
  <c r="L9" i="5" s="1"/>
  <c r="BJ49" i="4"/>
  <c r="BH49" i="4"/>
  <c r="L46" i="5" s="1"/>
  <c r="BF49" i="4"/>
  <c r="L44" i="5" s="1"/>
  <c r="BD49" i="4"/>
  <c r="L41" i="5" s="1"/>
  <c r="AZ49" i="4"/>
  <c r="L37" i="5" s="1"/>
  <c r="AV49" i="4"/>
  <c r="L32" i="5" s="1"/>
  <c r="AR49" i="4"/>
  <c r="L28" i="5" s="1"/>
  <c r="AP49" i="4"/>
  <c r="L29" i="5" s="1"/>
  <c r="AL49" i="4"/>
  <c r="AJ49" i="4"/>
  <c r="L19" i="5" s="1"/>
  <c r="AH49" i="4"/>
  <c r="L26" i="5" s="1"/>
  <c r="AF49" i="4"/>
  <c r="L14" i="5" s="1"/>
  <c r="AD49" i="4"/>
  <c r="AB49" i="4"/>
  <c r="L51" i="5" s="1"/>
  <c r="Z49" i="4"/>
  <c r="L7" i="5" s="1"/>
  <c r="BN48" i="4"/>
  <c r="AU48" i="4"/>
  <c r="AQ48" i="4"/>
  <c r="AC48" i="4"/>
  <c r="AF44" i="4"/>
  <c r="AD44" i="4"/>
  <c r="Z44" i="4"/>
  <c r="X44" i="4"/>
  <c r="K6" i="5" s="1"/>
  <c r="V44" i="4"/>
  <c r="BQ44" i="4"/>
  <c r="BO44" i="4"/>
  <c r="K11" i="5" s="1"/>
  <c r="BM44" i="4"/>
  <c r="K18" i="5" s="1"/>
  <c r="BG44" i="4"/>
  <c r="BE44" i="4"/>
  <c r="BC44" i="4"/>
  <c r="BA44" i="4"/>
  <c r="K38" i="5" s="1"/>
  <c r="AW44" i="4"/>
  <c r="K35" i="5" s="1"/>
  <c r="AU44" i="4"/>
  <c r="AS44" i="4"/>
  <c r="K30" i="5" s="1"/>
  <c r="AQ44" i="4"/>
  <c r="AI44" i="4"/>
  <c r="AG44" i="4"/>
  <c r="K15" i="5" s="1"/>
  <c r="AC44" i="4"/>
  <c r="AA44" i="4"/>
  <c r="K8" i="5" s="1"/>
  <c r="BO45" i="4"/>
  <c r="BG45" i="4"/>
  <c r="BC45" i="4"/>
  <c r="AW45" i="4"/>
  <c r="AC45" i="4"/>
  <c r="T45" i="4"/>
  <c r="BN45" i="4"/>
  <c r="BJ45" i="4"/>
  <c r="BH45" i="4"/>
  <c r="AR45" i="4"/>
  <c r="BP40" i="4"/>
  <c r="K10" i="5" s="1"/>
  <c r="T40" i="4"/>
  <c r="K2" i="5" s="1"/>
  <c r="BQ40" i="4"/>
  <c r="K42" i="5" s="1"/>
  <c r="BI40" i="4"/>
  <c r="K48" i="5" s="1"/>
  <c r="BG40" i="4"/>
  <c r="K45" i="5" s="1"/>
  <c r="AO40" i="4"/>
  <c r="K24" i="5" s="1"/>
  <c r="AI40" i="4"/>
  <c r="K21" i="5" s="1"/>
  <c r="AC40" i="4"/>
  <c r="BP39" i="4"/>
  <c r="BH39" i="4"/>
  <c r="BF39" i="4"/>
  <c r="AV39" i="4"/>
  <c r="AR39" i="4"/>
  <c r="BD38" i="4"/>
  <c r="AX38" i="4"/>
  <c r="AV38" i="4"/>
  <c r="AJ38" i="4"/>
  <c r="Z38" i="4"/>
  <c r="BE38" i="4"/>
  <c r="AQ38" i="4"/>
  <c r="AO38" i="4"/>
  <c r="BC37" i="4"/>
  <c r="AW37" i="4"/>
  <c r="AU37" i="4"/>
  <c r="AQ37" i="4"/>
  <c r="AO37" i="4"/>
  <c r="AG37" i="4"/>
  <c r="W37" i="4"/>
  <c r="BI37" i="4"/>
  <c r="BE37" i="4"/>
  <c r="AY37" i="4"/>
  <c r="BH37" i="4"/>
  <c r="BF37" i="4"/>
  <c r="BD37" i="4"/>
  <c r="AZ37" i="4"/>
  <c r="AX37" i="4"/>
  <c r="AV37" i="4"/>
  <c r="AT37" i="4"/>
  <c r="J31" i="5" s="1"/>
  <c r="AN37" i="4"/>
  <c r="AL37" i="4"/>
  <c r="AD37" i="4"/>
  <c r="AW36" i="4"/>
  <c r="J35" i="5" s="1"/>
  <c r="AU36" i="4"/>
  <c r="AQ36" i="4"/>
  <c r="AO36" i="4"/>
  <c r="AK36" i="4"/>
  <c r="AI36" i="4"/>
  <c r="AG36" i="4"/>
  <c r="AA36" i="4"/>
  <c r="J8" i="5" s="1"/>
  <c r="Y36" i="4"/>
  <c r="W36" i="4"/>
  <c r="T36" i="4"/>
  <c r="J2" i="5" s="1"/>
  <c r="BP36" i="4"/>
  <c r="BN36" i="4"/>
  <c r="J9" i="5" s="1"/>
  <c r="BL36" i="4"/>
  <c r="BH36" i="4"/>
  <c r="BF36" i="4"/>
  <c r="J44" i="5" s="1"/>
  <c r="BD36" i="4"/>
  <c r="AZ36" i="4"/>
  <c r="AX36" i="4"/>
  <c r="AV36" i="4"/>
  <c r="AR36" i="4"/>
  <c r="AP36" i="4"/>
  <c r="AN36" i="4"/>
  <c r="AL36" i="4"/>
  <c r="AJ36" i="4"/>
  <c r="AH36" i="4"/>
  <c r="AF36" i="4"/>
  <c r="AD36" i="4"/>
  <c r="Z36" i="4"/>
  <c r="X36" i="4"/>
  <c r="BQ35" i="4"/>
  <c r="J42" i="5" s="1"/>
  <c r="BO35" i="4"/>
  <c r="J11" i="5" s="1"/>
  <c r="BM35" i="4"/>
  <c r="J18" i="5" s="1"/>
  <c r="BK35" i="4"/>
  <c r="J16" i="5" s="1"/>
  <c r="BI35" i="4"/>
  <c r="BG35" i="4"/>
  <c r="J45" i="5" s="1"/>
  <c r="BE35" i="4"/>
  <c r="J43" i="5" s="1"/>
  <c r="BC35" i="4"/>
  <c r="J40" i="5" s="1"/>
  <c r="BA35" i="4"/>
  <c r="J38" i="5" s="1"/>
  <c r="AY35" i="4"/>
  <c r="J36" i="5" s="1"/>
  <c r="AU35" i="4"/>
  <c r="J33" i="5" s="1"/>
  <c r="AO35" i="4"/>
  <c r="AM35" i="4"/>
  <c r="J23" i="5" s="1"/>
  <c r="AK35" i="4"/>
  <c r="J20" i="5" s="1"/>
  <c r="AI35" i="4"/>
  <c r="J21" i="5" s="1"/>
  <c r="AG35" i="4"/>
  <c r="J15" i="5" s="1"/>
  <c r="AE35" i="4"/>
  <c r="J13" i="5" s="1"/>
  <c r="AC35" i="4"/>
  <c r="J50" i="5" s="1"/>
  <c r="Y35" i="4"/>
  <c r="J49" i="5" s="1"/>
  <c r="W35" i="4"/>
  <c r="J5" i="5" s="1"/>
  <c r="BH30" i="4"/>
  <c r="BD30" i="4"/>
  <c r="AZ30" i="4"/>
  <c r="AV30" i="4"/>
  <c r="AR30" i="4"/>
  <c r="AL30" i="4"/>
  <c r="AF30" i="4"/>
  <c r="AD30" i="4"/>
  <c r="AR33" i="4"/>
  <c r="BP32" i="4"/>
  <c r="BN32" i="4"/>
  <c r="BJ32" i="4"/>
  <c r="BH32" i="4"/>
  <c r="BD32" i="4"/>
  <c r="AR32" i="4"/>
  <c r="AL32" i="4"/>
  <c r="AH32" i="4"/>
  <c r="AF32" i="4"/>
  <c r="AD32" i="4"/>
  <c r="V32" i="4"/>
  <c r="BO32" i="4"/>
  <c r="BG32" i="4"/>
  <c r="AU32" i="4"/>
  <c r="AS32" i="4"/>
  <c r="AK32" i="4"/>
  <c r="AI32" i="4"/>
  <c r="AE32" i="4"/>
  <c r="BP31" i="4"/>
  <c r="BI31" i="4"/>
  <c r="AW31" i="4"/>
  <c r="AS31" i="4"/>
  <c r="AI31" i="4"/>
  <c r="AG31" i="4"/>
  <c r="Y31" i="4"/>
  <c r="BO29" i="4"/>
  <c r="BG29" i="4"/>
  <c r="AS29" i="4"/>
  <c r="AU29" i="4"/>
  <c r="AQ29" i="4"/>
  <c r="BP29" i="4"/>
  <c r="BN29" i="4"/>
  <c r="BJ29" i="4"/>
  <c r="BH29" i="4"/>
  <c r="BD29" i="4"/>
  <c r="AV29" i="4"/>
  <c r="AN29" i="4"/>
  <c r="AJ29" i="4"/>
  <c r="AF29" i="4"/>
  <c r="X29" i="4"/>
  <c r="BP28" i="4"/>
  <c r="BN28" i="4"/>
  <c r="BH28" i="4"/>
  <c r="BF28" i="4"/>
  <c r="AT28" i="4"/>
  <c r="AR28" i="4"/>
  <c r="AL28" i="4"/>
  <c r="AF28" i="4"/>
  <c r="AD28" i="4"/>
  <c r="AB28" i="4"/>
  <c r="BP27" i="4"/>
  <c r="BL27" i="4"/>
  <c r="T27" i="4"/>
  <c r="BO27" i="4"/>
  <c r="BG27" i="4"/>
  <c r="AW27" i="4"/>
  <c r="AS27" i="4"/>
  <c r="AM27" i="4"/>
  <c r="AI27" i="4"/>
  <c r="AC27" i="4"/>
  <c r="AT27" i="4"/>
  <c r="AR27" i="4"/>
  <c r="AN27" i="4"/>
  <c r="AL27" i="4"/>
  <c r="AJ27" i="4"/>
  <c r="AD27" i="4"/>
  <c r="AB27" i="4"/>
  <c r="Z27" i="4"/>
  <c r="BO26" i="4"/>
  <c r="BK26" i="4"/>
  <c r="BI26" i="4"/>
  <c r="BG26" i="4"/>
  <c r="BC26" i="4"/>
  <c r="AU26" i="4"/>
  <c r="AS26" i="4"/>
  <c r="AQ26" i="4"/>
  <c r="AM26" i="4"/>
  <c r="AK26" i="4"/>
  <c r="AI26" i="4"/>
  <c r="AA26" i="4"/>
  <c r="Y26" i="4"/>
  <c r="W26" i="4"/>
  <c r="BP26" i="4"/>
  <c r="BN26" i="4"/>
  <c r="BL26" i="4"/>
  <c r="BJ26" i="4"/>
  <c r="BH26" i="4"/>
  <c r="BF26" i="4"/>
  <c r="BD26" i="4"/>
  <c r="AX26" i="4"/>
  <c r="AR26" i="4"/>
  <c r="AN26" i="4"/>
  <c r="AL26" i="4"/>
  <c r="AH26" i="4"/>
  <c r="AF26" i="4"/>
  <c r="AD26" i="4"/>
  <c r="AB26" i="4"/>
  <c r="BO22" i="4"/>
  <c r="BG22" i="4"/>
  <c r="AQ22" i="4"/>
  <c r="BD22" i="4"/>
  <c r="AT22" i="4"/>
  <c r="BQ12" i="4"/>
  <c r="BI12" i="4"/>
  <c r="BM12" i="4"/>
  <c r="BK12" i="4"/>
  <c r="BG12" i="4"/>
  <c r="BO12" i="4"/>
  <c r="T12" i="4"/>
  <c r="BP12" i="4"/>
  <c r="BN12" i="4"/>
  <c r="BJ12" i="4"/>
  <c r="BH12" i="4"/>
  <c r="BF12" i="4"/>
  <c r="BD12" i="4"/>
  <c r="BB12" i="4"/>
  <c r="AZ12" i="4"/>
  <c r="AX12" i="4"/>
  <c r="AV12" i="4"/>
  <c r="AR12" i="4"/>
  <c r="AP12" i="4"/>
  <c r="AN12" i="4"/>
  <c r="AL12" i="4"/>
  <c r="AJ12" i="4"/>
  <c r="AH12" i="4"/>
  <c r="AF12" i="4"/>
  <c r="AD12" i="4"/>
  <c r="AB12" i="4"/>
  <c r="Z12" i="4"/>
  <c r="X12" i="4"/>
  <c r="V12" i="4"/>
  <c r="BE12" i="4"/>
  <c r="BC12" i="4"/>
  <c r="BA12" i="4"/>
  <c r="AY12" i="4"/>
  <c r="AW12" i="4"/>
  <c r="AU12" i="4"/>
  <c r="AS12" i="4"/>
  <c r="AQ12" i="4"/>
  <c r="AO12" i="4"/>
  <c r="AM12" i="4"/>
  <c r="AK12" i="4"/>
  <c r="AG12" i="4"/>
  <c r="AE12" i="4"/>
  <c r="AC12" i="4"/>
  <c r="Y12" i="4"/>
  <c r="W12" i="4"/>
  <c r="AF19" i="4"/>
  <c r="BN19" i="4"/>
  <c r="AN19" i="4"/>
  <c r="AJ19" i="4"/>
  <c r="BP19" i="4"/>
  <c r="BL19" i="4"/>
  <c r="BJ19" i="4"/>
  <c r="BH19" i="4"/>
  <c r="BF19" i="4"/>
  <c r="BD19" i="4"/>
  <c r="BB19" i="4"/>
  <c r="AZ19" i="4"/>
  <c r="AX19" i="4"/>
  <c r="AV19" i="4"/>
  <c r="AT19" i="4"/>
  <c r="AR19" i="4"/>
  <c r="AP19" i="4"/>
  <c r="AL19" i="4"/>
  <c r="AH19" i="4"/>
  <c r="AD19" i="4"/>
  <c r="AB19" i="4"/>
  <c r="Z19" i="4"/>
  <c r="X19" i="4"/>
  <c r="V19" i="4"/>
  <c r="T19" i="4"/>
  <c r="BQ19" i="4"/>
  <c r="BO19" i="4"/>
  <c r="BM19" i="4"/>
  <c r="BI19" i="4"/>
  <c r="BG19" i="4"/>
  <c r="BE19" i="4"/>
  <c r="BC19" i="4"/>
  <c r="BA19" i="4"/>
  <c r="AY19" i="4"/>
  <c r="AW19" i="4"/>
  <c r="AU19" i="4"/>
  <c r="AS19" i="4"/>
  <c r="AQ19" i="4"/>
  <c r="AO19" i="4"/>
  <c r="AM19" i="4"/>
  <c r="AI19" i="4"/>
  <c r="AG19" i="4"/>
  <c r="AE19" i="4"/>
  <c r="AA19" i="4"/>
  <c r="Y19" i="4"/>
  <c r="BO18" i="4"/>
  <c r="BG18" i="4"/>
  <c r="BC18" i="4"/>
  <c r="AY18" i="4"/>
  <c r="AU18" i="4"/>
  <c r="AO18" i="4"/>
  <c r="AK18" i="4"/>
  <c r="AE18" i="4"/>
  <c r="BQ18" i="4"/>
  <c r="BM18" i="4"/>
  <c r="BE18" i="4"/>
  <c r="AW18" i="4"/>
  <c r="AS18" i="4"/>
  <c r="AI18" i="4"/>
  <c r="AA18" i="4"/>
  <c r="Y18" i="4"/>
  <c r="BP18" i="4"/>
  <c r="BN18" i="4"/>
  <c r="BL18" i="4"/>
  <c r="BJ18" i="4"/>
  <c r="BH18" i="4"/>
  <c r="BF18" i="4"/>
  <c r="BD18" i="4"/>
  <c r="BB18" i="4"/>
  <c r="AZ18" i="4"/>
  <c r="AV18" i="4"/>
  <c r="AT18" i="4"/>
  <c r="AR18" i="4"/>
  <c r="AP18" i="4"/>
  <c r="AN18" i="4"/>
  <c r="AL18" i="4"/>
  <c r="AJ18" i="4"/>
  <c r="AD18" i="4"/>
  <c r="AB18" i="4"/>
  <c r="BQ17" i="4"/>
  <c r="BM17" i="4"/>
  <c r="AW17" i="4"/>
  <c r="AQ17" i="4"/>
  <c r="AI17" i="4"/>
  <c r="AG17" i="4"/>
  <c r="BP17" i="4"/>
  <c r="BJ17" i="4"/>
  <c r="BH17" i="4"/>
  <c r="BF17" i="4"/>
  <c r="BD17" i="4"/>
  <c r="BB17" i="4"/>
  <c r="AZ17" i="4"/>
  <c r="AX17" i="4"/>
  <c r="AV17" i="4"/>
  <c r="AT17" i="4"/>
  <c r="AR17" i="4"/>
  <c r="AP17" i="4"/>
  <c r="AN17" i="4"/>
  <c r="AL17" i="4"/>
  <c r="AJ17" i="4"/>
  <c r="AH17" i="4"/>
  <c r="AF17" i="4"/>
  <c r="AD17" i="4"/>
  <c r="X17" i="4"/>
  <c r="BQ16" i="4"/>
  <c r="BO16" i="4"/>
  <c r="BK16" i="4"/>
  <c r="BG16" i="4"/>
  <c r="AW16" i="4"/>
  <c r="AU16" i="4"/>
  <c r="AS16" i="4"/>
  <c r="AO16" i="4"/>
  <c r="AM16" i="4"/>
  <c r="AK16" i="4"/>
  <c r="AC16" i="4"/>
  <c r="AA16" i="4"/>
  <c r="Y16" i="4"/>
  <c r="W16" i="4"/>
  <c r="U16" i="4"/>
  <c r="BP16" i="4"/>
  <c r="BN16" i="4"/>
  <c r="BJ16" i="4"/>
  <c r="BH16" i="4"/>
  <c r="BD16" i="4"/>
  <c r="BB16" i="4"/>
  <c r="AZ16" i="4"/>
  <c r="AX16" i="4"/>
  <c r="AV16" i="4"/>
  <c r="AR16" i="4"/>
  <c r="AP16" i="4"/>
  <c r="AN16" i="4"/>
  <c r="AL16" i="4"/>
  <c r="AJ16" i="4"/>
  <c r="AH16" i="4"/>
  <c r="AD16" i="4"/>
  <c r="AB16" i="4"/>
  <c r="X16" i="4"/>
  <c r="BI13" i="4"/>
  <c r="BE13" i="4"/>
  <c r="BC13" i="4"/>
  <c r="BA13" i="4"/>
  <c r="AW13" i="4"/>
  <c r="AQ13" i="4"/>
  <c r="AM13" i="4"/>
  <c r="AG13" i="4"/>
  <c r="Y13" i="4"/>
  <c r="W13" i="4"/>
  <c r="U13" i="4"/>
  <c r="BP13" i="4"/>
  <c r="BN13" i="4"/>
  <c r="BL13" i="4"/>
  <c r="BJ13" i="4"/>
  <c r="BH13" i="4"/>
  <c r="BD13" i="4"/>
  <c r="AZ13" i="4"/>
  <c r="AV13" i="4"/>
  <c r="AR13" i="4"/>
  <c r="AN13" i="4"/>
  <c r="AL13" i="4"/>
  <c r="AJ13" i="4"/>
  <c r="AH13" i="4"/>
  <c r="AD13" i="4"/>
  <c r="AB13" i="4"/>
  <c r="Z13" i="4"/>
  <c r="AA11" i="4"/>
  <c r="U11" i="4"/>
  <c r="BP11" i="4"/>
  <c r="BL11" i="4"/>
  <c r="BF11" i="4"/>
  <c r="BB11" i="4"/>
  <c r="AZ11" i="4"/>
  <c r="AX11" i="4"/>
  <c r="AV11" i="4"/>
  <c r="AT11" i="4"/>
  <c r="AN11" i="4"/>
  <c r="AL11" i="4"/>
  <c r="AJ11" i="4"/>
  <c r="AH11" i="4"/>
  <c r="AF11" i="4"/>
  <c r="AD11" i="4"/>
  <c r="Z11" i="4"/>
  <c r="X11" i="4"/>
  <c r="BO5" i="4"/>
  <c r="BI5" i="4"/>
  <c r="AG5" i="4"/>
  <c r="BP5" i="4"/>
  <c r="AZ5" i="4"/>
  <c r="AN5" i="4"/>
  <c r="AJ5" i="4"/>
  <c r="J19" i="5" l="1"/>
  <c r="K27" i="5"/>
  <c r="P45" i="5"/>
  <c r="O15" i="5"/>
  <c r="P10" i="5"/>
  <c r="V33" i="5" a="1"/>
  <c r="V33" i="5" s="1"/>
  <c r="AE33" i="5" s="1"/>
  <c r="X33" i="5" a="1"/>
  <c r="X33" i="5" s="1"/>
  <c r="AG33" i="5" s="1"/>
  <c r="H33" i="5"/>
  <c r="U33" i="5" a="1"/>
  <c r="U33" i="5" s="1"/>
  <c r="T33" i="5" a="1"/>
  <c r="T33" i="5" s="1"/>
  <c r="AC33" i="5" s="1"/>
  <c r="S33" i="5" a="1"/>
  <c r="S33" i="5" s="1"/>
  <c r="R33" i="5" a="1"/>
  <c r="R33" i="5" s="1"/>
  <c r="W33" i="5" a="1"/>
  <c r="W33" i="5" s="1"/>
  <c r="Z33" i="5" a="1"/>
  <c r="Z33" i="5" s="1"/>
  <c r="Y33" i="5" a="1"/>
  <c r="Y33" i="5" s="1"/>
  <c r="AH33" i="5" s="1"/>
  <c r="R8" i="5" a="1"/>
  <c r="R8" i="5" s="1"/>
  <c r="Y8" i="5" a="1"/>
  <c r="Y8" i="5" s="1"/>
  <c r="AH8" i="5" s="1"/>
  <c r="T8" i="5" a="1"/>
  <c r="T8" i="5" s="1"/>
  <c r="AC8" i="5" s="1"/>
  <c r="X8" i="5" a="1"/>
  <c r="X8" i="5" s="1"/>
  <c r="AG8" i="5" s="1"/>
  <c r="S8" i="5" a="1"/>
  <c r="S8" i="5" s="1"/>
  <c r="H8" i="5"/>
  <c r="W8" i="5" a="1"/>
  <c r="W8" i="5" s="1"/>
  <c r="Z8" i="5" a="1"/>
  <c r="Z8" i="5" s="1"/>
  <c r="V8" i="5" a="1"/>
  <c r="V8" i="5" s="1"/>
  <c r="AE8" i="5" s="1"/>
  <c r="U8" i="5" a="1"/>
  <c r="U8" i="5" s="1"/>
  <c r="AD8" i="5" s="1"/>
  <c r="S29" i="5" a="1"/>
  <c r="S29" i="5" s="1"/>
  <c r="R29" i="5" a="1"/>
  <c r="R29" i="5" s="1"/>
  <c r="X29" i="5" a="1"/>
  <c r="X29" i="5" s="1"/>
  <c r="Z29" i="5" a="1"/>
  <c r="Z29" i="5" s="1"/>
  <c r="AI29" i="5" s="1"/>
  <c r="U29" i="5" a="1"/>
  <c r="U29" i="5" s="1"/>
  <c r="AD29" i="5" s="1"/>
  <c r="H29" i="5"/>
  <c r="V29" i="5" a="1"/>
  <c r="V29" i="5" s="1"/>
  <c r="AE29" i="5" s="1"/>
  <c r="Y29" i="5" a="1"/>
  <c r="Y29" i="5" s="1"/>
  <c r="AH29" i="5" s="1"/>
  <c r="T29" i="5" a="1"/>
  <c r="T29" i="5" s="1"/>
  <c r="W29" i="5" a="1"/>
  <c r="W29" i="5" s="1"/>
  <c r="AF29" i="5" s="1"/>
  <c r="J14" i="5"/>
  <c r="J28" i="5"/>
  <c r="J29" i="5"/>
  <c r="K7" i="5"/>
  <c r="L17" i="5"/>
  <c r="O44" i="5"/>
  <c r="P7" i="5"/>
  <c r="P15" i="5"/>
  <c r="P37" i="5"/>
  <c r="P14" i="5"/>
  <c r="J3" i="5"/>
  <c r="M35" i="5"/>
  <c r="M11" i="5"/>
  <c r="N13" i="5"/>
  <c r="V34" i="5" a="1"/>
  <c r="V34" i="5" s="1"/>
  <c r="AE34" i="5" s="1"/>
  <c r="R34" i="5" a="1"/>
  <c r="R34" i="5" s="1"/>
  <c r="X34" i="5" a="1"/>
  <c r="X34" i="5" s="1"/>
  <c r="Z34" i="5" a="1"/>
  <c r="Z34" i="5" s="1"/>
  <c r="T34" i="5" a="1"/>
  <c r="T34" i="5" s="1"/>
  <c r="S34" i="5" a="1"/>
  <c r="S34" i="5" s="1"/>
  <c r="Y34" i="5" a="1"/>
  <c r="Y34" i="5" s="1"/>
  <c r="AH34" i="5" s="1"/>
  <c r="W34" i="5" a="1"/>
  <c r="W34" i="5" s="1"/>
  <c r="AF34" i="5" s="1"/>
  <c r="U34" i="5" a="1"/>
  <c r="U34" i="5" s="1"/>
  <c r="H34" i="5"/>
  <c r="P19" i="5"/>
  <c r="M40" i="5"/>
  <c r="I34" i="5"/>
  <c r="I12" i="5"/>
  <c r="K14" i="5"/>
  <c r="P35" i="5"/>
  <c r="U9" i="5" a="1"/>
  <c r="U9" i="5" s="1"/>
  <c r="P27" i="5"/>
  <c r="P8" i="5"/>
  <c r="P33" i="5"/>
  <c r="I2" i="5"/>
  <c r="V5" i="5" a="1"/>
  <c r="V5" i="5" s="1"/>
  <c r="AE5" i="5" s="1"/>
  <c r="U5" i="5" a="1"/>
  <c r="U5" i="5" s="1"/>
  <c r="AD5" i="5" s="1"/>
  <c r="H5" i="5"/>
  <c r="T5" i="5" a="1"/>
  <c r="T5" i="5" s="1"/>
  <c r="AC5" i="5" s="1"/>
  <c r="Y5" i="5" a="1"/>
  <c r="Y5" i="5" s="1"/>
  <c r="AH5" i="5" s="1"/>
  <c r="S5" i="5" a="1"/>
  <c r="S5" i="5" s="1"/>
  <c r="W5" i="5" a="1"/>
  <c r="W5" i="5" s="1"/>
  <c r="AF5" i="5" s="1"/>
  <c r="Z5" i="5" a="1"/>
  <c r="Z5" i="5" s="1"/>
  <c r="AI5" i="5" s="1"/>
  <c r="R5" i="5" a="1"/>
  <c r="R5" i="5" s="1"/>
  <c r="X5" i="5" a="1"/>
  <c r="X5" i="5" s="1"/>
  <c r="W22" i="5" a="1"/>
  <c r="W22" i="5" s="1"/>
  <c r="AF22" i="5" s="1"/>
  <c r="Y22" i="5" a="1"/>
  <c r="Y22" i="5" s="1"/>
  <c r="AH22" i="5" s="1"/>
  <c r="S22" i="5" a="1"/>
  <c r="S22" i="5" s="1"/>
  <c r="R22" i="5" a="1"/>
  <c r="R22" i="5" s="1"/>
  <c r="V22" i="5" a="1"/>
  <c r="V22" i="5" s="1"/>
  <c r="Z22" i="5" a="1"/>
  <c r="Z22" i="5" s="1"/>
  <c r="T22" i="5" a="1"/>
  <c r="T22" i="5" s="1"/>
  <c r="H22" i="5"/>
  <c r="X22" i="5" a="1"/>
  <c r="X22" i="5" s="1"/>
  <c r="AG22" i="5" s="1"/>
  <c r="U22" i="5" a="1"/>
  <c r="U22" i="5" s="1"/>
  <c r="AD22" i="5" s="1"/>
  <c r="X50" i="5" a="1"/>
  <c r="X50" i="5" s="1"/>
  <c r="Z50" i="5" a="1"/>
  <c r="Z50" i="5" s="1"/>
  <c r="AI50" i="5" s="1"/>
  <c r="V50" i="5" a="1"/>
  <c r="V50" i="5" s="1"/>
  <c r="AE50" i="5" s="1"/>
  <c r="W50" i="5" a="1"/>
  <c r="W50" i="5" s="1"/>
  <c r="AF50" i="5" s="1"/>
  <c r="R50" i="5" a="1"/>
  <c r="R50" i="5" s="1"/>
  <c r="T50" i="5" a="1"/>
  <c r="T50" i="5" s="1"/>
  <c r="AC50" i="5" s="1"/>
  <c r="S50" i="5" a="1"/>
  <c r="S50" i="5" s="1"/>
  <c r="Y50" i="5" a="1"/>
  <c r="Y50" i="5" s="1"/>
  <c r="AH50" i="5" s="1"/>
  <c r="U50" i="5" a="1"/>
  <c r="U50" i="5" s="1"/>
  <c r="H50" i="5"/>
  <c r="S47" i="5" a="1"/>
  <c r="S47" i="5" s="1"/>
  <c r="R47" i="5" a="1"/>
  <c r="R47" i="5" s="1"/>
  <c r="T47" i="5" a="1"/>
  <c r="T47" i="5" s="1"/>
  <c r="AC47" i="5" s="1"/>
  <c r="X47" i="5" a="1"/>
  <c r="X47" i="5" s="1"/>
  <c r="V47" i="5" a="1"/>
  <c r="V47" i="5" s="1"/>
  <c r="Y47" i="5" a="1"/>
  <c r="Y47" i="5" s="1"/>
  <c r="AH47" i="5" s="1"/>
  <c r="U47" i="5" a="1"/>
  <c r="U47" i="5" s="1"/>
  <c r="H47" i="5"/>
  <c r="W47" i="5" a="1"/>
  <c r="W47" i="5" s="1"/>
  <c r="AF47" i="5" s="1"/>
  <c r="Z47" i="5" a="1"/>
  <c r="Z47" i="5" s="1"/>
  <c r="J7" i="5"/>
  <c r="J22" i="5"/>
  <c r="J10" i="5"/>
  <c r="J26" i="5"/>
  <c r="L11" i="5"/>
  <c r="O24" i="5"/>
  <c r="P3" i="5"/>
  <c r="P49" i="5"/>
  <c r="P51" i="5"/>
  <c r="M15" i="5"/>
  <c r="M3" i="5"/>
  <c r="M33" i="5"/>
  <c r="N26" i="5"/>
  <c r="N42" i="5"/>
  <c r="N15" i="5"/>
  <c r="T7" i="5" a="1"/>
  <c r="T7" i="5" s="1"/>
  <c r="AC7" i="5" s="1"/>
  <c r="R7" i="5" a="1"/>
  <c r="R7" i="5" s="1"/>
  <c r="S7" i="5" a="1"/>
  <c r="S7" i="5" s="1"/>
  <c r="U7" i="5" a="1"/>
  <c r="U7" i="5" s="1"/>
  <c r="AD7" i="5" s="1"/>
  <c r="Z7" i="5" a="1"/>
  <c r="Z7" i="5" s="1"/>
  <c r="AI7" i="5" s="1"/>
  <c r="X7" i="5" a="1"/>
  <c r="X7" i="5" s="1"/>
  <c r="AG7" i="5" s="1"/>
  <c r="W7" i="5" a="1"/>
  <c r="W7" i="5" s="1"/>
  <c r="AF7" i="5" s="1"/>
  <c r="V7" i="5" a="1"/>
  <c r="V7" i="5" s="1"/>
  <c r="AE7" i="5" s="1"/>
  <c r="Y7" i="5" a="1"/>
  <c r="Y7" i="5" s="1"/>
  <c r="AH7" i="5" s="1"/>
  <c r="H7" i="5"/>
  <c r="V11" i="5" a="1"/>
  <c r="V11" i="5" s="1"/>
  <c r="AE11" i="5" s="1"/>
  <c r="Z11" i="5" a="1"/>
  <c r="Z11" i="5" s="1"/>
  <c r="U11" i="5" a="1"/>
  <c r="U11" i="5" s="1"/>
  <c r="AD11" i="5" s="1"/>
  <c r="T11" i="5" a="1"/>
  <c r="T11" i="5" s="1"/>
  <c r="AC11" i="5" s="1"/>
  <c r="Y11" i="5" a="1"/>
  <c r="Y11" i="5" s="1"/>
  <c r="AH11" i="5" s="1"/>
  <c r="W11" i="5" a="1"/>
  <c r="W11" i="5" s="1"/>
  <c r="AF11" i="5" s="1"/>
  <c r="S11" i="5" a="1"/>
  <c r="S11" i="5" s="1"/>
  <c r="R11" i="5" a="1"/>
  <c r="R11" i="5" s="1"/>
  <c r="X11" i="5" a="1"/>
  <c r="X11" i="5" s="1"/>
  <c r="AG11" i="5" s="1"/>
  <c r="H11" i="5"/>
  <c r="W27" i="5" a="1"/>
  <c r="W27" i="5" s="1"/>
  <c r="R27" i="5" a="1"/>
  <c r="R27" i="5" s="1"/>
  <c r="Y27" i="5" a="1"/>
  <c r="Y27" i="5" s="1"/>
  <c r="T27" i="5" a="1"/>
  <c r="T27" i="5" s="1"/>
  <c r="S27" i="5" a="1"/>
  <c r="S27" i="5" s="1"/>
  <c r="V27" i="5" a="1"/>
  <c r="V27" i="5" s="1"/>
  <c r="AE27" i="5" s="1"/>
  <c r="U27" i="5" a="1"/>
  <c r="U27" i="5" s="1"/>
  <c r="AD27" i="5" s="1"/>
  <c r="X27" i="5" a="1"/>
  <c r="X27" i="5" s="1"/>
  <c r="Z27" i="5" a="1"/>
  <c r="Z27" i="5" s="1"/>
  <c r="AI27" i="5" s="1"/>
  <c r="H27" i="5"/>
  <c r="U31" i="5" a="1"/>
  <c r="U31" i="5" s="1"/>
  <c r="AD31" i="5" s="1"/>
  <c r="V31" i="5" a="1"/>
  <c r="V31" i="5" s="1"/>
  <c r="AE31" i="5" s="1"/>
  <c r="R31" i="5" a="1"/>
  <c r="R31" i="5" s="1"/>
  <c r="W31" i="5" a="1"/>
  <c r="W31" i="5" s="1"/>
  <c r="X31" i="5" a="1"/>
  <c r="X31" i="5" s="1"/>
  <c r="Y31" i="5" a="1"/>
  <c r="Y31" i="5" s="1"/>
  <c r="AH31" i="5" s="1"/>
  <c r="T31" i="5" a="1"/>
  <c r="T31" i="5" s="1"/>
  <c r="AC31" i="5" s="1"/>
  <c r="Z31" i="5" a="1"/>
  <c r="Z31" i="5" s="1"/>
  <c r="S31" i="5" a="1"/>
  <c r="S31" i="5" s="1"/>
  <c r="H31" i="5"/>
  <c r="W42" i="5" a="1"/>
  <c r="W42" i="5" s="1"/>
  <c r="R42" i="5" a="1"/>
  <c r="R42" i="5" s="1"/>
  <c r="Y42" i="5" a="1"/>
  <c r="Y42" i="5" s="1"/>
  <c r="AH42" i="5" s="1"/>
  <c r="X42" i="5" a="1"/>
  <c r="X42" i="5" s="1"/>
  <c r="AG42" i="5" s="1"/>
  <c r="S42" i="5" a="1"/>
  <c r="S42" i="5" s="1"/>
  <c r="V42" i="5" a="1"/>
  <c r="V42" i="5" s="1"/>
  <c r="AE42" i="5" s="1"/>
  <c r="T42" i="5" a="1"/>
  <c r="T42" i="5" s="1"/>
  <c r="AC42" i="5" s="1"/>
  <c r="U42" i="5" a="1"/>
  <c r="U42" i="5" s="1"/>
  <c r="AD42" i="5" s="1"/>
  <c r="Z42" i="5" a="1"/>
  <c r="Z42" i="5" s="1"/>
  <c r="AI42" i="5" s="1"/>
  <c r="H42" i="5"/>
  <c r="S38" i="5" a="1"/>
  <c r="S38" i="5" s="1"/>
  <c r="U38" i="5" a="1"/>
  <c r="U38" i="5" s="1"/>
  <c r="AD38" i="5" s="1"/>
  <c r="W38" i="5" a="1"/>
  <c r="W38" i="5" s="1"/>
  <c r="AF38" i="5" s="1"/>
  <c r="V38" i="5" a="1"/>
  <c r="V38" i="5" s="1"/>
  <c r="AE38" i="5" s="1"/>
  <c r="T38" i="5" a="1"/>
  <c r="T38" i="5" s="1"/>
  <c r="AC38" i="5" s="1"/>
  <c r="Z38" i="5" a="1"/>
  <c r="Z38" i="5" s="1"/>
  <c r="Y38" i="5" a="1"/>
  <c r="Y38" i="5" s="1"/>
  <c r="AH38" i="5" s="1"/>
  <c r="R38" i="5" a="1"/>
  <c r="R38" i="5" s="1"/>
  <c r="X38" i="5" a="1"/>
  <c r="X38" i="5" s="1"/>
  <c r="AG38" i="5" s="1"/>
  <c r="H38" i="5"/>
  <c r="X4" i="5" a="1"/>
  <c r="X4" i="5" s="1"/>
  <c r="AG4" i="5" s="1"/>
  <c r="U4" i="5" a="1"/>
  <c r="U4" i="5" s="1"/>
  <c r="AD4" i="5" s="1"/>
  <c r="Z4" i="5" a="1"/>
  <c r="Z4" i="5" s="1"/>
  <c r="V4" i="5" a="1"/>
  <c r="V4" i="5" s="1"/>
  <c r="AE4" i="5" s="1"/>
  <c r="R4" i="5" a="1"/>
  <c r="R4" i="5" s="1"/>
  <c r="Y4" i="5" a="1"/>
  <c r="Y4" i="5" s="1"/>
  <c r="AH4" i="5" s="1"/>
  <c r="W4" i="5" a="1"/>
  <c r="W4" i="5" s="1"/>
  <c r="T4" i="5" a="1"/>
  <c r="T4" i="5" s="1"/>
  <c r="AC4" i="5" s="1"/>
  <c r="S4" i="5" a="1"/>
  <c r="S4" i="5" s="1"/>
  <c r="H4" i="5"/>
  <c r="W37" i="5" a="1"/>
  <c r="W37" i="5" s="1"/>
  <c r="AF37" i="5" s="1"/>
  <c r="U37" i="5" a="1"/>
  <c r="U37" i="5" s="1"/>
  <c r="AD37" i="5" s="1"/>
  <c r="X37" i="5" a="1"/>
  <c r="X37" i="5" s="1"/>
  <c r="T37" i="5" a="1"/>
  <c r="T37" i="5" s="1"/>
  <c r="Z37" i="5" a="1"/>
  <c r="Z37" i="5" s="1"/>
  <c r="AI37" i="5" s="1"/>
  <c r="R37" i="5" a="1"/>
  <c r="R37" i="5" s="1"/>
  <c r="Y37" i="5" a="1"/>
  <c r="Y37" i="5" s="1"/>
  <c r="AH37" i="5" s="1"/>
  <c r="V37" i="5" a="1"/>
  <c r="V37" i="5" s="1"/>
  <c r="AE37" i="5" s="1"/>
  <c r="S37" i="5" a="1"/>
  <c r="S37" i="5" s="1"/>
  <c r="H37" i="5"/>
  <c r="Y14" i="5" a="1"/>
  <c r="Y14" i="5" s="1"/>
  <c r="AH14" i="5" s="1"/>
  <c r="R14" i="5" a="1"/>
  <c r="R14" i="5" s="1"/>
  <c r="S14" i="5" a="1"/>
  <c r="S14" i="5" s="1"/>
  <c r="V14" i="5" a="1"/>
  <c r="V14" i="5" s="1"/>
  <c r="AE14" i="5" s="1"/>
  <c r="U14" i="5" a="1"/>
  <c r="U14" i="5" s="1"/>
  <c r="AD14" i="5" s="1"/>
  <c r="Z14" i="5" a="1"/>
  <c r="Z14" i="5" s="1"/>
  <c r="AI14" i="5" s="1"/>
  <c r="X14" i="5" a="1"/>
  <c r="X14" i="5" s="1"/>
  <c r="AG14" i="5" s="1"/>
  <c r="W14" i="5" a="1"/>
  <c r="W14" i="5" s="1"/>
  <c r="AF14" i="5" s="1"/>
  <c r="T14" i="5" a="1"/>
  <c r="T14" i="5" s="1"/>
  <c r="AC14" i="5" s="1"/>
  <c r="H14" i="5"/>
  <c r="P31" i="5"/>
  <c r="P12" i="5"/>
  <c r="P2" i="5"/>
  <c r="K33" i="5"/>
  <c r="I23" i="5"/>
  <c r="I20" i="5"/>
  <c r="K25" i="5"/>
  <c r="K9" i="5"/>
  <c r="I42" i="5"/>
  <c r="P20" i="5"/>
  <c r="P38" i="5"/>
  <c r="X32" i="5" a="1"/>
  <c r="X32" i="5" s="1"/>
  <c r="AG32" i="5" s="1"/>
  <c r="Z32" i="5" a="1"/>
  <c r="Z32" i="5" s="1"/>
  <c r="AI32" i="5" s="1"/>
  <c r="H32" i="5"/>
  <c r="V32" i="5" a="1"/>
  <c r="V32" i="5" s="1"/>
  <c r="AE32" i="5" s="1"/>
  <c r="R32" i="5" a="1"/>
  <c r="R32" i="5" s="1"/>
  <c r="W32" i="5" a="1"/>
  <c r="W32" i="5" s="1"/>
  <c r="AF32" i="5" s="1"/>
  <c r="Y32" i="5" a="1"/>
  <c r="Y32" i="5" s="1"/>
  <c r="AH32" i="5" s="1"/>
  <c r="U32" i="5" a="1"/>
  <c r="U32" i="5" s="1"/>
  <c r="AD32" i="5" s="1"/>
  <c r="S32" i="5" a="1"/>
  <c r="S32" i="5" s="1"/>
  <c r="T32" i="5" a="1"/>
  <c r="T32" i="5" s="1"/>
  <c r="T24" i="5" a="1"/>
  <c r="T24" i="5" s="1"/>
  <c r="W24" i="5" a="1"/>
  <c r="W24" i="5" s="1"/>
  <c r="AF24" i="5" s="1"/>
  <c r="Y24" i="5" a="1"/>
  <c r="Y24" i="5" s="1"/>
  <c r="AH24" i="5" s="1"/>
  <c r="Z24" i="5" a="1"/>
  <c r="Z24" i="5" s="1"/>
  <c r="S24" i="5" a="1"/>
  <c r="S24" i="5" s="1"/>
  <c r="R24" i="5" a="1"/>
  <c r="R24" i="5" s="1"/>
  <c r="X24" i="5" a="1"/>
  <c r="X24" i="5" s="1"/>
  <c r="U24" i="5" a="1"/>
  <c r="U24" i="5" s="1"/>
  <c r="AD24" i="5" s="1"/>
  <c r="V24" i="5" a="1"/>
  <c r="V24" i="5" s="1"/>
  <c r="AE24" i="5" s="1"/>
  <c r="H24" i="5"/>
  <c r="J48" i="5"/>
  <c r="K50" i="5"/>
  <c r="L12" i="5"/>
  <c r="L22" i="5"/>
  <c r="L47" i="5"/>
  <c r="L18" i="5"/>
  <c r="L2" i="5"/>
  <c r="M31" i="5"/>
  <c r="M48" i="5"/>
  <c r="M39" i="5"/>
  <c r="P11" i="5"/>
  <c r="K28" i="5"/>
  <c r="W21" i="5" a="1"/>
  <c r="W21" i="5" s="1"/>
  <c r="X21" i="5" a="1"/>
  <c r="X21" i="5" s="1"/>
  <c r="AG21" i="5" s="1"/>
  <c r="R21" i="5" a="1"/>
  <c r="R21" i="5" s="1"/>
  <c r="T21" i="5" a="1"/>
  <c r="T21" i="5" s="1"/>
  <c r="AC21" i="5" s="1"/>
  <c r="V21" i="5" a="1"/>
  <c r="V21" i="5" s="1"/>
  <c r="AE21" i="5" s="1"/>
  <c r="U21" i="5" a="1"/>
  <c r="U21" i="5" s="1"/>
  <c r="AD21" i="5" s="1"/>
  <c r="S21" i="5" a="1"/>
  <c r="S21" i="5" s="1"/>
  <c r="H21" i="5"/>
  <c r="Z21" i="5" a="1"/>
  <c r="Z21" i="5" s="1"/>
  <c r="Y21" i="5" a="1"/>
  <c r="Y21" i="5" s="1"/>
  <c r="AH21" i="5" s="1"/>
  <c r="X35" i="5" a="1"/>
  <c r="X35" i="5" s="1"/>
  <c r="AG35" i="5" s="1"/>
  <c r="Y35" i="5" a="1"/>
  <c r="Y35" i="5" s="1"/>
  <c r="AH35" i="5" s="1"/>
  <c r="T35" i="5" a="1"/>
  <c r="T35" i="5" s="1"/>
  <c r="AC35" i="5" s="1"/>
  <c r="S35" i="5" a="1"/>
  <c r="S35" i="5" s="1"/>
  <c r="W35" i="5" a="1"/>
  <c r="W35" i="5" s="1"/>
  <c r="AF35" i="5" s="1"/>
  <c r="H35" i="5"/>
  <c r="R35" i="5" a="1"/>
  <c r="R35" i="5" s="1"/>
  <c r="U35" i="5" a="1"/>
  <c r="U35" i="5" s="1"/>
  <c r="AD35" i="5" s="1"/>
  <c r="Z35" i="5" a="1"/>
  <c r="Z35" i="5" s="1"/>
  <c r="AI35" i="5" s="1"/>
  <c r="V35" i="5" a="1"/>
  <c r="V35" i="5" s="1"/>
  <c r="AE35" i="5" s="1"/>
  <c r="S41" i="5" a="1"/>
  <c r="S41" i="5" s="1"/>
  <c r="U41" i="5" a="1"/>
  <c r="U41" i="5" s="1"/>
  <c r="AD41" i="5" s="1"/>
  <c r="V41" i="5" a="1"/>
  <c r="V41" i="5" s="1"/>
  <c r="AE41" i="5" s="1"/>
  <c r="Z41" i="5" a="1"/>
  <c r="Z41" i="5" s="1"/>
  <c r="AI41" i="5" s="1"/>
  <c r="Y41" i="5" a="1"/>
  <c r="Y41" i="5" s="1"/>
  <c r="AH41" i="5" s="1"/>
  <c r="R41" i="5" a="1"/>
  <c r="R41" i="5" s="1"/>
  <c r="T41" i="5" a="1"/>
  <c r="T41" i="5" s="1"/>
  <c r="H41" i="5"/>
  <c r="X41" i="5" a="1"/>
  <c r="X41" i="5" s="1"/>
  <c r="AG41" i="5" s="1"/>
  <c r="W41" i="5" a="1"/>
  <c r="W41" i="5" s="1"/>
  <c r="AF41" i="5" s="1"/>
  <c r="J34" i="5"/>
  <c r="J17" i="5"/>
  <c r="J12" i="5"/>
  <c r="J32" i="5"/>
  <c r="J46" i="5"/>
  <c r="K43" i="5"/>
  <c r="K12" i="5"/>
  <c r="O17" i="5"/>
  <c r="P30" i="5"/>
  <c r="P4" i="5"/>
  <c r="P28" i="5"/>
  <c r="L6" i="5"/>
  <c r="M8" i="5"/>
  <c r="N45" i="5"/>
  <c r="N27" i="5"/>
  <c r="N5" i="5"/>
  <c r="N34" i="5"/>
  <c r="N12" i="5"/>
  <c r="N18" i="5"/>
  <c r="N30" i="5"/>
  <c r="N50" i="5"/>
  <c r="O20" i="5"/>
  <c r="T30" i="5" a="1"/>
  <c r="T30" i="5" s="1"/>
  <c r="AC30" i="5" s="1"/>
  <c r="S30" i="5" a="1"/>
  <c r="S30" i="5" s="1"/>
  <c r="U30" i="5" a="1"/>
  <c r="U30" i="5" s="1"/>
  <c r="AD30" i="5" s="1"/>
  <c r="W30" i="5" a="1"/>
  <c r="W30" i="5" s="1"/>
  <c r="AF30" i="5" s="1"/>
  <c r="R30" i="5" a="1"/>
  <c r="R30" i="5" s="1"/>
  <c r="X30" i="5" a="1"/>
  <c r="X30" i="5" s="1"/>
  <c r="AG30" i="5" s="1"/>
  <c r="V30" i="5" a="1"/>
  <c r="V30" i="5" s="1"/>
  <c r="AE30" i="5" s="1"/>
  <c r="Z30" i="5" a="1"/>
  <c r="Z30" i="5" s="1"/>
  <c r="AI30" i="5" s="1"/>
  <c r="Y30" i="5" a="1"/>
  <c r="Y30" i="5" s="1"/>
  <c r="H30" i="5"/>
  <c r="I47" i="5"/>
  <c r="M9" i="5"/>
  <c r="M20" i="5"/>
  <c r="I21" i="5"/>
  <c r="I9" i="5"/>
  <c r="I37" i="5"/>
  <c r="I43" i="5"/>
  <c r="P6" i="5"/>
  <c r="I26" i="5"/>
  <c r="J24" i="5"/>
  <c r="M2" i="5"/>
  <c r="P43" i="5"/>
  <c r="K40" i="5"/>
  <c r="O45" i="5"/>
  <c r="O27" i="5"/>
  <c r="V2" i="5" a="1"/>
  <c r="V2" i="5" s="1"/>
  <c r="AE2" i="5" s="1"/>
  <c r="R2" i="5" a="1"/>
  <c r="R2" i="5" s="1"/>
  <c r="Y2" i="5" a="1"/>
  <c r="Y2" i="5" s="1"/>
  <c r="AH2" i="5" s="1"/>
  <c r="W2" i="5" a="1"/>
  <c r="W2" i="5" s="1"/>
  <c r="AF2" i="5" s="1"/>
  <c r="S2" i="5" a="1"/>
  <c r="S2" i="5" s="1"/>
  <c r="AB2" i="5" s="1"/>
  <c r="X2" i="5" a="1"/>
  <c r="X2" i="5" s="1"/>
  <c r="AG2" i="5" s="1"/>
  <c r="U2" i="5" a="1"/>
  <c r="U2" i="5" s="1"/>
  <c r="AD2" i="5" s="1"/>
  <c r="H2" i="5"/>
  <c r="G2" i="5" s="1"/>
  <c r="T2" i="5" a="1"/>
  <c r="T2" i="5" s="1"/>
  <c r="AC2" i="5" s="1"/>
  <c r="Z2" i="5" a="1"/>
  <c r="Z2" i="5" s="1"/>
  <c r="AI2" i="5" s="1"/>
  <c r="V36" i="5" a="1"/>
  <c r="V36" i="5" s="1"/>
  <c r="AE36" i="5" s="1"/>
  <c r="U36" i="5" a="1"/>
  <c r="U36" i="5" s="1"/>
  <c r="AD36" i="5" s="1"/>
  <c r="W36" i="5" a="1"/>
  <c r="W36" i="5" s="1"/>
  <c r="Y36" i="5" a="1"/>
  <c r="Y36" i="5" s="1"/>
  <c r="AH36" i="5" s="1"/>
  <c r="R36" i="5" a="1"/>
  <c r="R36" i="5" s="1"/>
  <c r="T36" i="5" a="1"/>
  <c r="T36" i="5" s="1"/>
  <c r="AC36" i="5" s="1"/>
  <c r="S36" i="5" a="1"/>
  <c r="S36" i="5" s="1"/>
  <c r="AB36" i="5" s="1"/>
  <c r="X36" i="5" a="1"/>
  <c r="X36" i="5" s="1"/>
  <c r="AG36" i="5" s="1"/>
  <c r="Z36" i="5" a="1"/>
  <c r="Z36" i="5" s="1"/>
  <c r="AI36" i="5" s="1"/>
  <c r="H36" i="5"/>
  <c r="I31" i="5"/>
  <c r="J25" i="5"/>
  <c r="J41" i="5"/>
  <c r="J6" i="5"/>
  <c r="J27" i="5"/>
  <c r="J37" i="5"/>
  <c r="M18" i="5"/>
  <c r="M10" i="5"/>
  <c r="O23" i="5"/>
  <c r="O30" i="5"/>
  <c r="P26" i="5"/>
  <c r="P24" i="5"/>
  <c r="P41" i="5"/>
  <c r="P25" i="5"/>
  <c r="M21" i="5"/>
  <c r="M13" i="5"/>
  <c r="M6" i="5"/>
  <c r="N40" i="5"/>
  <c r="N23" i="5"/>
  <c r="N47" i="5"/>
  <c r="N31" i="5"/>
  <c r="N24" i="5"/>
  <c r="N49" i="5"/>
  <c r="V39" i="5" a="1"/>
  <c r="V39" i="5" s="1"/>
  <c r="AE39" i="5" s="1"/>
  <c r="S39" i="5" a="1"/>
  <c r="S39" i="5" s="1"/>
  <c r="AB39" i="5" s="1"/>
  <c r="U39" i="5" a="1"/>
  <c r="U39" i="5" s="1"/>
  <c r="AD39" i="5" s="1"/>
  <c r="Y39" i="5" a="1"/>
  <c r="Y39" i="5" s="1"/>
  <c r="AH39" i="5" s="1"/>
  <c r="T39" i="5" a="1"/>
  <c r="T39" i="5" s="1"/>
  <c r="AC39" i="5" s="1"/>
  <c r="W39" i="5" a="1"/>
  <c r="W39" i="5" s="1"/>
  <c r="AF39" i="5" s="1"/>
  <c r="Z39" i="5" a="1"/>
  <c r="Z39" i="5" s="1"/>
  <c r="AI39" i="5" s="1"/>
  <c r="R39" i="5" a="1"/>
  <c r="R39" i="5" s="1"/>
  <c r="X39" i="5" a="1"/>
  <c r="X39" i="5" s="1"/>
  <c r="AG39" i="5" s="1"/>
  <c r="H39" i="5"/>
  <c r="L39" i="5"/>
  <c r="R45" i="5" a="1"/>
  <c r="R45" i="5" s="1"/>
  <c r="W45" i="5" a="1"/>
  <c r="W45" i="5" s="1"/>
  <c r="T45" i="5" a="1"/>
  <c r="T45" i="5" s="1"/>
  <c r="AC45" i="5" s="1"/>
  <c r="V45" i="5" a="1"/>
  <c r="V45" i="5" s="1"/>
  <c r="AE45" i="5" s="1"/>
  <c r="S45" i="5" a="1"/>
  <c r="S45" i="5" s="1"/>
  <c r="Z45" i="5" a="1"/>
  <c r="Z45" i="5" s="1"/>
  <c r="AI45" i="5" s="1"/>
  <c r="X45" i="5" a="1"/>
  <c r="X45" i="5" s="1"/>
  <c r="Y45" i="5" a="1"/>
  <c r="Y45" i="5" s="1"/>
  <c r="U45" i="5" a="1"/>
  <c r="U45" i="5" s="1"/>
  <c r="AD45" i="5" s="1"/>
  <c r="H45" i="5"/>
  <c r="S13" i="5" a="1"/>
  <c r="S13" i="5" s="1"/>
  <c r="Y13" i="5" a="1"/>
  <c r="Y13" i="5" s="1"/>
  <c r="AH13" i="5" s="1"/>
  <c r="W13" i="5" a="1"/>
  <c r="W13" i="5" s="1"/>
  <c r="AF13" i="5" s="1"/>
  <c r="T13" i="5" a="1"/>
  <c r="T13" i="5" s="1"/>
  <c r="AC13" i="5" s="1"/>
  <c r="R13" i="5" a="1"/>
  <c r="R13" i="5" s="1"/>
  <c r="Z13" i="5" a="1"/>
  <c r="Z13" i="5" s="1"/>
  <c r="AI13" i="5" s="1"/>
  <c r="X13" i="5" a="1"/>
  <c r="X13" i="5" s="1"/>
  <c r="AG13" i="5" s="1"/>
  <c r="V13" i="5" a="1"/>
  <c r="V13" i="5" s="1"/>
  <c r="AE13" i="5" s="1"/>
  <c r="U13" i="5" a="1"/>
  <c r="U13" i="5" s="1"/>
  <c r="AD13" i="5" s="1"/>
  <c r="H13" i="5"/>
  <c r="Z12" i="5" a="1"/>
  <c r="Z12" i="5" s="1"/>
  <c r="AI12" i="5" s="1"/>
  <c r="Y12" i="5" a="1"/>
  <c r="Y12" i="5" s="1"/>
  <c r="AH12" i="5" s="1"/>
  <c r="S12" i="5" a="1"/>
  <c r="S12" i="5" s="1"/>
  <c r="AB12" i="5" s="1"/>
  <c r="R12" i="5" a="1"/>
  <c r="R12" i="5" s="1"/>
  <c r="V12" i="5" a="1"/>
  <c r="V12" i="5" s="1"/>
  <c r="AE12" i="5" s="1"/>
  <c r="U12" i="5" a="1"/>
  <c r="U12" i="5" s="1"/>
  <c r="AD12" i="5" s="1"/>
  <c r="T12" i="5" a="1"/>
  <c r="T12" i="5" s="1"/>
  <c r="AC12" i="5" s="1"/>
  <c r="X12" i="5" a="1"/>
  <c r="X12" i="5" s="1"/>
  <c r="AG12" i="5" s="1"/>
  <c r="W12" i="5" a="1"/>
  <c r="W12" i="5" s="1"/>
  <c r="AF12" i="5" s="1"/>
  <c r="H12" i="5"/>
  <c r="G12" i="5" s="1"/>
  <c r="R48" i="5" a="1"/>
  <c r="R48" i="5" s="1"/>
  <c r="W48" i="5" a="1"/>
  <c r="W48" i="5" s="1"/>
  <c r="AF48" i="5" s="1"/>
  <c r="T48" i="5" a="1"/>
  <c r="T48" i="5" s="1"/>
  <c r="AC48" i="5" s="1"/>
  <c r="Y48" i="5" a="1"/>
  <c r="Y48" i="5" s="1"/>
  <c r="AH48" i="5" s="1"/>
  <c r="S48" i="5" a="1"/>
  <c r="S48" i="5" s="1"/>
  <c r="V48" i="5" a="1"/>
  <c r="V48" i="5" s="1"/>
  <c r="AE48" i="5" s="1"/>
  <c r="Z48" i="5" a="1"/>
  <c r="Z48" i="5" s="1"/>
  <c r="U48" i="5" a="1"/>
  <c r="U48" i="5" s="1"/>
  <c r="AD48" i="5" s="1"/>
  <c r="X48" i="5" a="1"/>
  <c r="X48" i="5" s="1"/>
  <c r="AG48" i="5" s="1"/>
  <c r="H48" i="5"/>
  <c r="V15" i="5" a="1"/>
  <c r="V15" i="5" s="1"/>
  <c r="AE15" i="5" s="1"/>
  <c r="Y15" i="5" a="1"/>
  <c r="Y15" i="5" s="1"/>
  <c r="AH15" i="5" s="1"/>
  <c r="W15" i="5" a="1"/>
  <c r="W15" i="5" s="1"/>
  <c r="AF15" i="5" s="1"/>
  <c r="U15" i="5" a="1"/>
  <c r="U15" i="5" s="1"/>
  <c r="AD15" i="5" s="1"/>
  <c r="T15" i="5" a="1"/>
  <c r="T15" i="5" s="1"/>
  <c r="AC15" i="5" s="1"/>
  <c r="X15" i="5" a="1"/>
  <c r="X15" i="5" s="1"/>
  <c r="AG15" i="5" s="1"/>
  <c r="S15" i="5" a="1"/>
  <c r="S15" i="5" s="1"/>
  <c r="Z15" i="5" a="1"/>
  <c r="Z15" i="5" s="1"/>
  <c r="AI15" i="5" s="1"/>
  <c r="R15" i="5" a="1"/>
  <c r="R15" i="5" s="1"/>
  <c r="H15" i="5"/>
  <c r="T17" i="5" a="1"/>
  <c r="T17" i="5" s="1"/>
  <c r="AC17" i="5" s="1"/>
  <c r="S17" i="5" a="1"/>
  <c r="S17" i="5" s="1"/>
  <c r="R17" i="5" a="1"/>
  <c r="R17" i="5" s="1"/>
  <c r="X17" i="5" a="1"/>
  <c r="X17" i="5" s="1"/>
  <c r="AG17" i="5" s="1"/>
  <c r="W17" i="5" a="1"/>
  <c r="W17" i="5" s="1"/>
  <c r="AF17" i="5" s="1"/>
  <c r="V17" i="5" a="1"/>
  <c r="V17" i="5" s="1"/>
  <c r="AE17" i="5" s="1"/>
  <c r="U17" i="5" a="1"/>
  <c r="U17" i="5" s="1"/>
  <c r="AD17" i="5" s="1"/>
  <c r="Z17" i="5" a="1"/>
  <c r="Z17" i="5" s="1"/>
  <c r="AI17" i="5" s="1"/>
  <c r="Y17" i="5" a="1"/>
  <c r="Y17" i="5" s="1"/>
  <c r="AH17" i="5" s="1"/>
  <c r="H17" i="5"/>
  <c r="I13" i="5"/>
  <c r="I44" i="5"/>
  <c r="I30" i="5"/>
  <c r="I4" i="5"/>
  <c r="I32" i="5"/>
  <c r="I6" i="5"/>
  <c r="K17" i="5"/>
  <c r="K46" i="5"/>
  <c r="K16" i="5"/>
  <c r="P34" i="5"/>
  <c r="R25" i="5" a="1"/>
  <c r="R25" i="5" s="1"/>
  <c r="T25" i="5" a="1"/>
  <c r="T25" i="5" s="1"/>
  <c r="AC25" i="5" s="1"/>
  <c r="Y25" i="5" a="1"/>
  <c r="Y25" i="5" s="1"/>
  <c r="AH25" i="5" s="1"/>
  <c r="U25" i="5" a="1"/>
  <c r="U25" i="5" s="1"/>
  <c r="AD25" i="5" s="1"/>
  <c r="S25" i="5" a="1"/>
  <c r="S25" i="5" s="1"/>
  <c r="W25" i="5" a="1"/>
  <c r="W25" i="5" s="1"/>
  <c r="AF25" i="5" s="1"/>
  <c r="Z25" i="5" a="1"/>
  <c r="Z25" i="5" s="1"/>
  <c r="AI25" i="5" s="1"/>
  <c r="V25" i="5" a="1"/>
  <c r="V25" i="5" s="1"/>
  <c r="AE25" i="5" s="1"/>
  <c r="X25" i="5" a="1"/>
  <c r="X25" i="5" s="1"/>
  <c r="AG25" i="5" s="1"/>
  <c r="H25" i="5"/>
  <c r="G25" i="5" s="1"/>
  <c r="S6" i="5" a="1"/>
  <c r="S6" i="5" s="1"/>
  <c r="AB6" i="5" s="1"/>
  <c r="R6" i="5" a="1"/>
  <c r="R6" i="5" s="1"/>
  <c r="T6" i="5" a="1"/>
  <c r="T6" i="5" s="1"/>
  <c r="AC6" i="5" s="1"/>
  <c r="U6" i="5" a="1"/>
  <c r="U6" i="5" s="1"/>
  <c r="AD6" i="5" s="1"/>
  <c r="Z6" i="5" a="1"/>
  <c r="Z6" i="5" s="1"/>
  <c r="AI6" i="5" s="1"/>
  <c r="V6" i="5" a="1"/>
  <c r="V6" i="5" s="1"/>
  <c r="AE6" i="5" s="1"/>
  <c r="Y6" i="5" a="1"/>
  <c r="Y6" i="5" s="1"/>
  <c r="AH6" i="5" s="1"/>
  <c r="X6" i="5" a="1"/>
  <c r="X6" i="5" s="1"/>
  <c r="AG6" i="5" s="1"/>
  <c r="W6" i="5" a="1"/>
  <c r="W6" i="5" s="1"/>
  <c r="AF6" i="5" s="1"/>
  <c r="H6" i="5"/>
  <c r="G6" i="5" s="1"/>
  <c r="P18" i="5"/>
  <c r="K47" i="5"/>
  <c r="I40" i="5"/>
  <c r="M4" i="5"/>
  <c r="M45" i="5"/>
  <c r="P21" i="5"/>
  <c r="I24" i="5"/>
  <c r="I10" i="5"/>
  <c r="I25" i="5"/>
  <c r="I16" i="5"/>
  <c r="I8" i="5"/>
  <c r="I3" i="5"/>
  <c r="H9" i="5"/>
  <c r="Y9" i="5" a="1"/>
  <c r="Y9" i="5" s="1"/>
  <c r="AH9" i="5" s="1"/>
  <c r="V9" i="5" a="1"/>
  <c r="V9" i="5" s="1"/>
  <c r="AE9" i="5" s="1"/>
  <c r="Z40" i="5" a="1"/>
  <c r="Z40" i="5" s="1"/>
  <c r="AI40" i="5" s="1"/>
  <c r="X40" i="5" a="1"/>
  <c r="X40" i="5" s="1"/>
  <c r="AG40" i="5" s="1"/>
  <c r="R40" i="5" a="1"/>
  <c r="R40" i="5" s="1"/>
  <c r="W40" i="5" a="1"/>
  <c r="W40" i="5" s="1"/>
  <c r="AF40" i="5" s="1"/>
  <c r="Y40" i="5" a="1"/>
  <c r="Y40" i="5" s="1"/>
  <c r="AH40" i="5" s="1"/>
  <c r="T40" i="5" a="1"/>
  <c r="T40" i="5" s="1"/>
  <c r="AC40" i="5" s="1"/>
  <c r="U40" i="5" a="1"/>
  <c r="U40" i="5" s="1"/>
  <c r="AD40" i="5" s="1"/>
  <c r="S40" i="5" a="1"/>
  <c r="S40" i="5" s="1"/>
  <c r="AB40" i="5" s="1"/>
  <c r="V40" i="5" a="1"/>
  <c r="V40" i="5" s="1"/>
  <c r="AE40" i="5" s="1"/>
  <c r="H40" i="5"/>
  <c r="V44" i="5" a="1"/>
  <c r="V44" i="5" s="1"/>
  <c r="AE44" i="5" s="1"/>
  <c r="T44" i="5" a="1"/>
  <c r="T44" i="5" s="1"/>
  <c r="AC44" i="5" s="1"/>
  <c r="W44" i="5" a="1"/>
  <c r="W44" i="5" s="1"/>
  <c r="AF44" i="5" s="1"/>
  <c r="S44" i="5" a="1"/>
  <c r="S44" i="5" s="1"/>
  <c r="AB44" i="5" s="1"/>
  <c r="X44" i="5" a="1"/>
  <c r="X44" i="5" s="1"/>
  <c r="AG44" i="5" s="1"/>
  <c r="U44" i="5" a="1"/>
  <c r="U44" i="5" s="1"/>
  <c r="AD44" i="5" s="1"/>
  <c r="Y44" i="5" a="1"/>
  <c r="Y44" i="5" s="1"/>
  <c r="AH44" i="5" s="1"/>
  <c r="Z44" i="5" a="1"/>
  <c r="Z44" i="5" s="1"/>
  <c r="AI44" i="5" s="1"/>
  <c r="R44" i="5" a="1"/>
  <c r="R44" i="5" s="1"/>
  <c r="H44" i="5"/>
  <c r="G44" i="5" s="1"/>
  <c r="W3" i="5" a="1"/>
  <c r="W3" i="5" s="1"/>
  <c r="AF3" i="5" s="1"/>
  <c r="R3" i="5" a="1"/>
  <c r="R3" i="5" s="1"/>
  <c r="X3" i="5" a="1"/>
  <c r="X3" i="5" s="1"/>
  <c r="AG3" i="5" s="1"/>
  <c r="U3" i="5" a="1"/>
  <c r="U3" i="5" s="1"/>
  <c r="S3" i="5" a="1"/>
  <c r="S3" i="5" s="1"/>
  <c r="AB3" i="5" s="1"/>
  <c r="Y3" i="5" a="1"/>
  <c r="Y3" i="5" s="1"/>
  <c r="AH3" i="5" s="1"/>
  <c r="V3" i="5" a="1"/>
  <c r="V3" i="5" s="1"/>
  <c r="AE3" i="5" s="1"/>
  <c r="T3" i="5" a="1"/>
  <c r="T3" i="5" s="1"/>
  <c r="AC3" i="5" s="1"/>
  <c r="Z3" i="5" a="1"/>
  <c r="Z3" i="5" s="1"/>
  <c r="AI3" i="5" s="1"/>
  <c r="H3" i="5"/>
  <c r="X43" i="5" a="1"/>
  <c r="X43" i="5" s="1"/>
  <c r="AG43" i="5" s="1"/>
  <c r="W43" i="5" a="1"/>
  <c r="W43" i="5" s="1"/>
  <c r="AF43" i="5" s="1"/>
  <c r="U43" i="5" a="1"/>
  <c r="U43" i="5" s="1"/>
  <c r="AD43" i="5" s="1"/>
  <c r="S43" i="5" a="1"/>
  <c r="S43" i="5" s="1"/>
  <c r="AB43" i="5" s="1"/>
  <c r="Y43" i="5" a="1"/>
  <c r="Y43" i="5" s="1"/>
  <c r="AH43" i="5" s="1"/>
  <c r="V43" i="5" a="1"/>
  <c r="V43" i="5" s="1"/>
  <c r="AE43" i="5" s="1"/>
  <c r="T43" i="5" a="1"/>
  <c r="T43" i="5" s="1"/>
  <c r="AC43" i="5" s="1"/>
  <c r="Z43" i="5" a="1"/>
  <c r="Z43" i="5" s="1"/>
  <c r="AI43" i="5" s="1"/>
  <c r="R43" i="5" a="1"/>
  <c r="R43" i="5" s="1"/>
  <c r="H43" i="5"/>
  <c r="G43" i="5" s="1"/>
  <c r="S49" i="5" a="1"/>
  <c r="S49" i="5" s="1"/>
  <c r="R49" i="5" a="1"/>
  <c r="R49" i="5" s="1"/>
  <c r="X49" i="5" a="1"/>
  <c r="X49" i="5" s="1"/>
  <c r="AG49" i="5" s="1"/>
  <c r="Z49" i="5" a="1"/>
  <c r="Z49" i="5" s="1"/>
  <c r="AI49" i="5" s="1"/>
  <c r="Y49" i="5" a="1"/>
  <c r="Y49" i="5" s="1"/>
  <c r="AH49" i="5" s="1"/>
  <c r="T49" i="5" a="1"/>
  <c r="T49" i="5" s="1"/>
  <c r="AC49" i="5" s="1"/>
  <c r="W49" i="5" a="1"/>
  <c r="W49" i="5" s="1"/>
  <c r="V49" i="5" a="1"/>
  <c r="V49" i="5" s="1"/>
  <c r="AE49" i="5" s="1"/>
  <c r="U49" i="5" a="1"/>
  <c r="U49" i="5" s="1"/>
  <c r="AD49" i="5" s="1"/>
  <c r="H49" i="5"/>
  <c r="U46" i="5" a="1"/>
  <c r="U46" i="5" s="1"/>
  <c r="AD46" i="5" s="1"/>
  <c r="S46" i="5" a="1"/>
  <c r="S46" i="5" s="1"/>
  <c r="AB46" i="5" s="1"/>
  <c r="V46" i="5" a="1"/>
  <c r="V46" i="5" s="1"/>
  <c r="AE46" i="5" s="1"/>
  <c r="Z46" i="5" a="1"/>
  <c r="Z46" i="5" s="1"/>
  <c r="AI46" i="5" s="1"/>
  <c r="X46" i="5" a="1"/>
  <c r="X46" i="5" s="1"/>
  <c r="AG46" i="5" s="1"/>
  <c r="T46" i="5" a="1"/>
  <c r="T46" i="5" s="1"/>
  <c r="AC46" i="5" s="1"/>
  <c r="R46" i="5" a="1"/>
  <c r="R46" i="5" s="1"/>
  <c r="Y46" i="5" a="1"/>
  <c r="Y46" i="5" s="1"/>
  <c r="AH46" i="5" s="1"/>
  <c r="W46" i="5" a="1"/>
  <c r="W46" i="5" s="1"/>
  <c r="H46" i="5"/>
  <c r="G46" i="5" s="1"/>
  <c r="Y19" i="5" a="1"/>
  <c r="Y19" i="5" s="1"/>
  <c r="AH19" i="5" s="1"/>
  <c r="R19" i="5" a="1"/>
  <c r="R19" i="5" s="1"/>
  <c r="X19" i="5" a="1"/>
  <c r="X19" i="5" s="1"/>
  <c r="AG19" i="5" s="1"/>
  <c r="W19" i="5" a="1"/>
  <c r="W19" i="5" s="1"/>
  <c r="AF19" i="5" s="1"/>
  <c r="V19" i="5" a="1"/>
  <c r="V19" i="5" s="1"/>
  <c r="AE19" i="5" s="1"/>
  <c r="U19" i="5" a="1"/>
  <c r="U19" i="5" s="1"/>
  <c r="AD19" i="5" s="1"/>
  <c r="Z19" i="5" a="1"/>
  <c r="Z19" i="5" s="1"/>
  <c r="AI19" i="5" s="1"/>
  <c r="T19" i="5" a="1"/>
  <c r="T19" i="5" s="1"/>
  <c r="AC19" i="5" s="1"/>
  <c r="S19" i="5" a="1"/>
  <c r="S19" i="5" s="1"/>
  <c r="H19" i="5"/>
  <c r="P22" i="5"/>
  <c r="K3" i="5"/>
  <c r="I38" i="5"/>
  <c r="I29" i="5"/>
  <c r="M16" i="5"/>
  <c r="M42" i="5"/>
  <c r="P23" i="5"/>
  <c r="I15" i="5"/>
  <c r="I17" i="5"/>
  <c r="I19" i="5"/>
  <c r="I45" i="5"/>
  <c r="I5" i="5"/>
  <c r="Z9" i="5" a="1"/>
  <c r="Z9" i="5" s="1"/>
  <c r="R9" i="5" a="1"/>
  <c r="R9" i="5" s="1"/>
  <c r="W9" i="5" a="1"/>
  <c r="W9" i="5" s="1"/>
  <c r="AF9" i="5" s="1"/>
  <c r="K34" i="5"/>
  <c r="I41" i="5"/>
  <c r="M36" i="5"/>
  <c r="M46" i="5"/>
  <c r="N37" i="5"/>
  <c r="P47" i="5"/>
  <c r="I48" i="5"/>
  <c r="I50" i="5"/>
  <c r="I46" i="5"/>
  <c r="I14" i="5"/>
  <c r="I33" i="5"/>
  <c r="I22" i="5"/>
  <c r="S9" i="5" a="1"/>
  <c r="S9" i="5" s="1"/>
  <c r="AB9" i="5" s="1"/>
  <c r="X9" i="5" a="1"/>
  <c r="X9" i="5" s="1"/>
  <c r="AG9" i="5" s="1"/>
  <c r="Z16" i="5" a="1"/>
  <c r="Z16" i="5" s="1"/>
  <c r="AI16" i="5" s="1"/>
  <c r="Y16" i="5" a="1"/>
  <c r="Y16" i="5" s="1"/>
  <c r="AH16" i="5" s="1"/>
  <c r="W16" i="5" a="1"/>
  <c r="W16" i="5" s="1"/>
  <c r="AF16" i="5" s="1"/>
  <c r="U16" i="5" a="1"/>
  <c r="U16" i="5" s="1"/>
  <c r="AD16" i="5" s="1"/>
  <c r="T16" i="5" a="1"/>
  <c r="T16" i="5" s="1"/>
  <c r="AC16" i="5" s="1"/>
  <c r="S16" i="5" a="1"/>
  <c r="S16" i="5" s="1"/>
  <c r="AB16" i="5" s="1"/>
  <c r="V16" i="5" a="1"/>
  <c r="V16" i="5" s="1"/>
  <c r="AE16" i="5" s="1"/>
  <c r="R16" i="5" a="1"/>
  <c r="R16" i="5" s="1"/>
  <c r="X16" i="5" a="1"/>
  <c r="X16" i="5" s="1"/>
  <c r="AG16" i="5" s="1"/>
  <c r="H16" i="5"/>
  <c r="G16" i="5" s="1"/>
  <c r="S23" i="5" a="1"/>
  <c r="S23" i="5" s="1"/>
  <c r="AB23" i="5" s="1"/>
  <c r="X23" i="5" a="1"/>
  <c r="X23" i="5" s="1"/>
  <c r="AG23" i="5" s="1"/>
  <c r="V23" i="5" a="1"/>
  <c r="V23" i="5" s="1"/>
  <c r="AE23" i="5" s="1"/>
  <c r="W23" i="5" a="1"/>
  <c r="W23" i="5" s="1"/>
  <c r="AF23" i="5" s="1"/>
  <c r="Y23" i="5" a="1"/>
  <c r="Y23" i="5" s="1"/>
  <c r="AH23" i="5" s="1"/>
  <c r="Z23" i="5" a="1"/>
  <c r="Z23" i="5" s="1"/>
  <c r="AI23" i="5" s="1"/>
  <c r="T23" i="5" a="1"/>
  <c r="T23" i="5" s="1"/>
  <c r="AC23" i="5" s="1"/>
  <c r="U23" i="5" a="1"/>
  <c r="U23" i="5" s="1"/>
  <c r="AD23" i="5" s="1"/>
  <c r="R23" i="5" a="1"/>
  <c r="R23" i="5" s="1"/>
  <c r="H23" i="5"/>
  <c r="G23" i="5" s="1"/>
  <c r="S26" i="5" a="1"/>
  <c r="S26" i="5" s="1"/>
  <c r="AB26" i="5" s="1"/>
  <c r="Z26" i="5" a="1"/>
  <c r="Z26" i="5" s="1"/>
  <c r="AI26" i="5" s="1"/>
  <c r="X26" i="5" a="1"/>
  <c r="X26" i="5" s="1"/>
  <c r="AG26" i="5" s="1"/>
  <c r="R26" i="5" a="1"/>
  <c r="R26" i="5" s="1"/>
  <c r="W26" i="5" a="1"/>
  <c r="W26" i="5" s="1"/>
  <c r="AF26" i="5" s="1"/>
  <c r="T26" i="5" a="1"/>
  <c r="T26" i="5" s="1"/>
  <c r="AC26" i="5" s="1"/>
  <c r="Y26" i="5" a="1"/>
  <c r="Y26" i="5" s="1"/>
  <c r="AH26" i="5" s="1"/>
  <c r="U26" i="5" a="1"/>
  <c r="U26" i="5" s="1"/>
  <c r="AD26" i="5" s="1"/>
  <c r="V26" i="5" a="1"/>
  <c r="V26" i="5" s="1"/>
  <c r="AE26" i="5" s="1"/>
  <c r="H26" i="5"/>
  <c r="G26" i="5" s="1"/>
  <c r="S18" i="5" a="1"/>
  <c r="S18" i="5" s="1"/>
  <c r="AB18" i="5" s="1"/>
  <c r="R18" i="5" a="1"/>
  <c r="R18" i="5" s="1"/>
  <c r="Y18" i="5" a="1"/>
  <c r="Y18" i="5" s="1"/>
  <c r="AH18" i="5" s="1"/>
  <c r="X18" i="5" a="1"/>
  <c r="X18" i="5" s="1"/>
  <c r="AG18" i="5" s="1"/>
  <c r="Z18" i="5" a="1"/>
  <c r="Z18" i="5" s="1"/>
  <c r="AI18" i="5" s="1"/>
  <c r="W18" i="5" a="1"/>
  <c r="W18" i="5" s="1"/>
  <c r="AF18" i="5" s="1"/>
  <c r="V18" i="5" a="1"/>
  <c r="V18" i="5" s="1"/>
  <c r="AE18" i="5" s="1"/>
  <c r="U18" i="5" a="1"/>
  <c r="U18" i="5" s="1"/>
  <c r="AD18" i="5" s="1"/>
  <c r="T18" i="5" a="1"/>
  <c r="T18" i="5" s="1"/>
  <c r="AC18" i="5" s="1"/>
  <c r="H18" i="5"/>
  <c r="G18" i="5" s="1"/>
  <c r="W20" i="5" a="1"/>
  <c r="W20" i="5" s="1"/>
  <c r="AF20" i="5" s="1"/>
  <c r="U20" i="5" a="1"/>
  <c r="U20" i="5" s="1"/>
  <c r="AD20" i="5" s="1"/>
  <c r="T20" i="5" a="1"/>
  <c r="T20" i="5" s="1"/>
  <c r="AC20" i="5" s="1"/>
  <c r="S20" i="5" a="1"/>
  <c r="S20" i="5" s="1"/>
  <c r="AB20" i="5" s="1"/>
  <c r="V20" i="5" a="1"/>
  <c r="V20" i="5" s="1"/>
  <c r="AE20" i="5" s="1"/>
  <c r="X20" i="5" a="1"/>
  <c r="X20" i="5" s="1"/>
  <c r="AG20" i="5" s="1"/>
  <c r="R20" i="5" a="1"/>
  <c r="R20" i="5" s="1"/>
  <c r="Z20" i="5" a="1"/>
  <c r="Z20" i="5" s="1"/>
  <c r="AI20" i="5" s="1"/>
  <c r="Y20" i="5" a="1"/>
  <c r="Y20" i="5" s="1"/>
  <c r="AH20" i="5" s="1"/>
  <c r="H20" i="5"/>
  <c r="G20" i="5" s="1"/>
  <c r="W10" i="5" a="1"/>
  <c r="W10" i="5" s="1"/>
  <c r="AF10" i="5" s="1"/>
  <c r="V10" i="5" a="1"/>
  <c r="V10" i="5" s="1"/>
  <c r="AE10" i="5" s="1"/>
  <c r="X10" i="5" a="1"/>
  <c r="X10" i="5" s="1"/>
  <c r="AG10" i="5" s="1"/>
  <c r="T10" i="5" a="1"/>
  <c r="T10" i="5" s="1"/>
  <c r="AC10" i="5" s="1"/>
  <c r="S10" i="5" a="1"/>
  <c r="S10" i="5" s="1"/>
  <c r="AB10" i="5" s="1"/>
  <c r="Y10" i="5" a="1"/>
  <c r="Y10" i="5" s="1"/>
  <c r="AH10" i="5" s="1"/>
  <c r="R10" i="5" a="1"/>
  <c r="R10" i="5" s="1"/>
  <c r="U10" i="5" a="1"/>
  <c r="U10" i="5" s="1"/>
  <c r="AD10" i="5" s="1"/>
  <c r="Z10" i="5" a="1"/>
  <c r="Z10" i="5" s="1"/>
  <c r="AI10" i="5" s="1"/>
  <c r="H10" i="5"/>
  <c r="G10" i="5" s="1"/>
  <c r="V28" i="5" a="1"/>
  <c r="V28" i="5" s="1"/>
  <c r="AE28" i="5" s="1"/>
  <c r="S28" i="5" a="1"/>
  <c r="S28" i="5" s="1"/>
  <c r="W28" i="5" a="1"/>
  <c r="W28" i="5" s="1"/>
  <c r="AF28" i="5" s="1"/>
  <c r="U28" i="5" a="1"/>
  <c r="U28" i="5" s="1"/>
  <c r="AD28" i="5" s="1"/>
  <c r="Y28" i="5" a="1"/>
  <c r="Y28" i="5" s="1"/>
  <c r="AH28" i="5" s="1"/>
  <c r="T28" i="5" a="1"/>
  <c r="T28" i="5" s="1"/>
  <c r="AC28" i="5" s="1"/>
  <c r="R28" i="5" a="1"/>
  <c r="R28" i="5" s="1"/>
  <c r="Z28" i="5" a="1"/>
  <c r="Z28" i="5" s="1"/>
  <c r="AI28" i="5" s="1"/>
  <c r="X28" i="5" a="1"/>
  <c r="X28" i="5" s="1"/>
  <c r="AG28" i="5" s="1"/>
  <c r="H28" i="5"/>
  <c r="W51" i="5" a="1"/>
  <c r="W51" i="5" s="1"/>
  <c r="AF51" i="5" s="1"/>
  <c r="U51" i="5" a="1"/>
  <c r="U51" i="5" s="1"/>
  <c r="AD51" i="5" s="1"/>
  <c r="S51" i="5" a="1"/>
  <c r="S51" i="5" s="1"/>
  <c r="Y51" i="5" a="1"/>
  <c r="Y51" i="5" s="1"/>
  <c r="AH51" i="5" s="1"/>
  <c r="T51" i="5" a="1"/>
  <c r="T51" i="5" s="1"/>
  <c r="AC51" i="5" s="1"/>
  <c r="V51" i="5" a="1"/>
  <c r="V51" i="5" s="1"/>
  <c r="AE51" i="5" s="1"/>
  <c r="X51" i="5" a="1"/>
  <c r="X51" i="5" s="1"/>
  <c r="AG51" i="5" s="1"/>
  <c r="Z51" i="5" a="1"/>
  <c r="Z51" i="5" s="1"/>
  <c r="AI51" i="5" s="1"/>
  <c r="R51" i="5" a="1"/>
  <c r="R51" i="5" s="1"/>
  <c r="H51" i="5"/>
  <c r="P48" i="5"/>
  <c r="I11" i="5"/>
  <c r="M27" i="5"/>
  <c r="M49" i="5"/>
  <c r="N29" i="5"/>
  <c r="P9" i="5"/>
  <c r="I35" i="5"/>
  <c r="I49" i="5"/>
  <c r="I28" i="5"/>
  <c r="I51" i="5"/>
  <c r="I27" i="5"/>
  <c r="I7" i="5"/>
  <c r="T9" i="5" a="1"/>
  <c r="T9" i="5" s="1"/>
  <c r="AC9" i="5" s="1"/>
  <c r="BF81" i="4"/>
  <c r="Y81" i="4"/>
  <c r="BK82" i="4"/>
  <c r="AE81" i="4"/>
  <c r="BD81" i="4"/>
  <c r="BI82" i="4"/>
  <c r="AU81" i="4"/>
  <c r="BK81" i="4"/>
  <c r="X81" i="4"/>
  <c r="U82" i="4"/>
  <c r="AN81" i="4"/>
  <c r="BP82" i="4"/>
  <c r="AH81" i="4"/>
  <c r="BL81" i="4"/>
  <c r="BN81" i="4"/>
  <c r="AM81" i="4"/>
  <c r="AW81" i="4"/>
  <c r="AP81" i="4"/>
  <c r="W81" i="4"/>
  <c r="BO81" i="4"/>
  <c r="AF81" i="4"/>
  <c r="BE82" i="4"/>
  <c r="T82" i="4"/>
  <c r="AC81" i="4"/>
  <c r="AC82" i="4"/>
  <c r="AW82" i="4"/>
  <c r="BI81" i="4"/>
  <c r="V82" i="4"/>
  <c r="BG81" i="4"/>
  <c r="BA82" i="4"/>
  <c r="AI81" i="4"/>
  <c r="BM82" i="4"/>
  <c r="AX81" i="4"/>
  <c r="BD82" i="4"/>
  <c r="BA81" i="4"/>
  <c r="BB81" i="4"/>
  <c r="BJ81" i="4"/>
  <c r="U81" i="4"/>
  <c r="AO81" i="4"/>
  <c r="AT81" i="4"/>
  <c r="AO82" i="4"/>
  <c r="BP81" i="4"/>
  <c r="Z81" i="4"/>
  <c r="AJ82" i="4"/>
  <c r="AB81" i="4"/>
  <c r="AA81" i="4"/>
  <c r="AR81" i="4"/>
  <c r="AY81" i="4"/>
  <c r="BE81" i="4"/>
  <c r="BQ81" i="4"/>
  <c r="AJ81" i="4"/>
  <c r="AK81" i="4"/>
  <c r="AS81" i="4"/>
  <c r="BO82" i="4"/>
  <c r="Y82" i="4"/>
  <c r="AK82" i="4"/>
  <c r="AS82" i="4"/>
  <c r="BL82" i="4"/>
  <c r="AB82" i="4"/>
  <c r="AR82" i="4"/>
  <c r="AN82" i="4"/>
  <c r="X82" i="4"/>
  <c r="AV82" i="4"/>
  <c r="AF82" i="4"/>
  <c r="BN82" i="4"/>
  <c r="AY82" i="4"/>
  <c r="BF82" i="4"/>
  <c r="AP82" i="4"/>
  <c r="AI82" i="4"/>
  <c r="AA82" i="4"/>
  <c r="W82" i="4"/>
  <c r="AX82" i="4"/>
  <c r="AM82" i="4"/>
  <c r="AE82" i="4"/>
  <c r="AD82" i="4"/>
  <c r="AT82" i="4"/>
  <c r="BB82" i="4"/>
  <c r="BJ82" i="4"/>
  <c r="AU82" i="4"/>
  <c r="BC82" i="4"/>
  <c r="Z82" i="4"/>
  <c r="AH82" i="4"/>
  <c r="AV81" i="4"/>
  <c r="AZ82" i="4"/>
  <c r="BQ82" i="4"/>
  <c r="AZ81" i="4"/>
  <c r="BH81" i="4"/>
  <c r="AQ81" i="4"/>
  <c r="T81" i="4"/>
  <c r="BM81" i="4"/>
  <c r="AG81" i="4"/>
  <c r="BC81" i="4"/>
  <c r="V81" i="4"/>
  <c r="AD81" i="4"/>
  <c r="AL81" i="4"/>
  <c r="BG82" i="4"/>
  <c r="AG82" i="4"/>
  <c r="BH82" i="4"/>
  <c r="AL82" i="4"/>
  <c r="AQ82" i="4"/>
  <c r="AE83" i="4" l="1"/>
  <c r="D13" i="5" s="1"/>
  <c r="BP83" i="4"/>
  <c r="D10" i="5" s="1"/>
  <c r="AA51" i="5"/>
  <c r="Q51" i="5"/>
  <c r="AA28" i="5"/>
  <c r="Q28" i="5"/>
  <c r="E28" i="5" s="1"/>
  <c r="AA20" i="5"/>
  <c r="Q20" i="5"/>
  <c r="E20" i="5" s="1"/>
  <c r="AA23" i="5"/>
  <c r="Q23" i="5"/>
  <c r="E23" i="5" s="1"/>
  <c r="G19" i="5"/>
  <c r="AA19" i="5"/>
  <c r="Q19" i="5"/>
  <c r="E19" i="5" s="1"/>
  <c r="G49" i="5"/>
  <c r="AA49" i="5"/>
  <c r="Q49" i="5"/>
  <c r="G3" i="5"/>
  <c r="AA3" i="5"/>
  <c r="Q3" i="5"/>
  <c r="G40" i="5"/>
  <c r="G9" i="5"/>
  <c r="AB25" i="5"/>
  <c r="AA25" i="5"/>
  <c r="Q25" i="5"/>
  <c r="E25" i="5" s="1"/>
  <c r="AB15" i="5"/>
  <c r="AB48" i="5"/>
  <c r="AA48" i="5"/>
  <c r="Q48" i="5"/>
  <c r="AA13" i="5"/>
  <c r="Q13" i="5"/>
  <c r="AB13" i="5"/>
  <c r="AG45" i="5"/>
  <c r="G39" i="5"/>
  <c r="AF36" i="5"/>
  <c r="G30" i="5"/>
  <c r="AB30" i="5"/>
  <c r="AA41" i="5"/>
  <c r="Q41" i="5"/>
  <c r="AB35" i="5"/>
  <c r="AI24" i="5"/>
  <c r="AC32" i="5"/>
  <c r="AB14" i="5"/>
  <c r="AB37" i="5"/>
  <c r="AF4" i="5"/>
  <c r="AI4" i="5"/>
  <c r="AB38" i="5"/>
  <c r="AB31" i="5"/>
  <c r="AG31" i="5"/>
  <c r="AH27" i="5"/>
  <c r="AB7" i="5"/>
  <c r="G47" i="5"/>
  <c r="AG47" i="5"/>
  <c r="G50" i="5"/>
  <c r="G22" i="5"/>
  <c r="AA22" i="5"/>
  <c r="Q22" i="5"/>
  <c r="AG5" i="5"/>
  <c r="AB5" i="5"/>
  <c r="AG34" i="5"/>
  <c r="AG29" i="5"/>
  <c r="AB8" i="5"/>
  <c r="AA8" i="5"/>
  <c r="Q8" i="5"/>
  <c r="AA33" i="5"/>
  <c r="Q33" i="5"/>
  <c r="G33" i="5"/>
  <c r="G28" i="5"/>
  <c r="AB28" i="5"/>
  <c r="AB19" i="5"/>
  <c r="AA46" i="5"/>
  <c r="Q46" i="5"/>
  <c r="E46" i="5" s="1"/>
  <c r="AB49" i="5"/>
  <c r="AA6" i="5"/>
  <c r="Q6" i="5"/>
  <c r="E6" i="5" s="1"/>
  <c r="G15" i="5"/>
  <c r="G45" i="5"/>
  <c r="AF45" i="5"/>
  <c r="G36" i="5"/>
  <c r="AH30" i="5"/>
  <c r="AA30" i="5"/>
  <c r="Q30" i="5"/>
  <c r="E30" i="5" s="1"/>
  <c r="AB41" i="5"/>
  <c r="AA35" i="5"/>
  <c r="Q35" i="5"/>
  <c r="AI21" i="5"/>
  <c r="AF21" i="5"/>
  <c r="AG24" i="5"/>
  <c r="AB32" i="5"/>
  <c r="AA32" i="5"/>
  <c r="Q32" i="5"/>
  <c r="G14" i="5"/>
  <c r="AA14" i="5"/>
  <c r="Q14" i="5"/>
  <c r="E14" i="5" s="1"/>
  <c r="AC37" i="5"/>
  <c r="G4" i="5"/>
  <c r="AA38" i="5"/>
  <c r="Q38" i="5"/>
  <c r="G42" i="5"/>
  <c r="AA42" i="5"/>
  <c r="Q42" i="5"/>
  <c r="AI31" i="5"/>
  <c r="AF31" i="5"/>
  <c r="G27" i="5"/>
  <c r="AA27" i="5"/>
  <c r="Q27" i="5"/>
  <c r="E27" i="5" s="1"/>
  <c r="AA11" i="5"/>
  <c r="Q11" i="5"/>
  <c r="G7" i="5"/>
  <c r="AA7" i="5"/>
  <c r="Q7" i="5"/>
  <c r="E7" i="5" s="1"/>
  <c r="AD47" i="5"/>
  <c r="AD50" i="5"/>
  <c r="AA50" i="5"/>
  <c r="Q50" i="5"/>
  <c r="E50" i="5" s="1"/>
  <c r="AG50" i="5"/>
  <c r="AC22" i="5"/>
  <c r="AB22" i="5"/>
  <c r="AA5" i="5"/>
  <c r="Q5" i="5"/>
  <c r="G34" i="5"/>
  <c r="AB34" i="5"/>
  <c r="AA34" i="5"/>
  <c r="Q34" i="5"/>
  <c r="G29" i="5"/>
  <c r="AA29" i="5"/>
  <c r="Q29" i="5"/>
  <c r="E29" i="5" s="1"/>
  <c r="AI8" i="5"/>
  <c r="AB33" i="5"/>
  <c r="AA10" i="5"/>
  <c r="Q10" i="5"/>
  <c r="E10" i="5" s="1"/>
  <c r="AA9" i="5"/>
  <c r="Q9" i="5"/>
  <c r="E9" i="5" s="1"/>
  <c r="AD3" i="5"/>
  <c r="AA17" i="5"/>
  <c r="Q17" i="5"/>
  <c r="AA15" i="5"/>
  <c r="Q15" i="5"/>
  <c r="E15" i="5" s="1"/>
  <c r="AI48" i="5"/>
  <c r="AB45" i="5"/>
  <c r="AA45" i="5"/>
  <c r="Q45" i="5"/>
  <c r="E45" i="5" s="1"/>
  <c r="AA39" i="5"/>
  <c r="Q39" i="5"/>
  <c r="E39" i="5" s="1"/>
  <c r="AA36" i="5"/>
  <c r="Q36" i="5"/>
  <c r="G41" i="5"/>
  <c r="G35" i="5"/>
  <c r="G21" i="5"/>
  <c r="G24" i="5"/>
  <c r="AA24" i="5"/>
  <c r="Q24" i="5"/>
  <c r="AG37" i="5"/>
  <c r="AB4" i="5"/>
  <c r="AA4" i="5"/>
  <c r="Q4" i="5"/>
  <c r="E4" i="5" s="1"/>
  <c r="AB42" i="5"/>
  <c r="AF42" i="5"/>
  <c r="AA31" i="5"/>
  <c r="Q31" i="5"/>
  <c r="AB27" i="5"/>
  <c r="AF27" i="5"/>
  <c r="AB11" i="5"/>
  <c r="AI47" i="5"/>
  <c r="AA47" i="5"/>
  <c r="Q47" i="5"/>
  <c r="E47" i="5" s="1"/>
  <c r="AI22" i="5"/>
  <c r="AD9" i="5"/>
  <c r="AD34" i="5"/>
  <c r="AC34" i="5"/>
  <c r="AC29" i="5"/>
  <c r="AB29" i="5"/>
  <c r="AF8" i="5"/>
  <c r="AI33" i="5"/>
  <c r="AB51" i="5"/>
  <c r="BF83" i="4"/>
  <c r="D44" i="5" s="1"/>
  <c r="G51" i="5"/>
  <c r="AA18" i="5"/>
  <c r="Q18" i="5"/>
  <c r="E18" i="5" s="1"/>
  <c r="AA26" i="5"/>
  <c r="Q26" i="5"/>
  <c r="E26" i="5" s="1"/>
  <c r="AA16" i="5"/>
  <c r="Q16" i="5"/>
  <c r="E16" i="5" s="1"/>
  <c r="AI9" i="5"/>
  <c r="AF46" i="5"/>
  <c r="AF49" i="5"/>
  <c r="AA43" i="5"/>
  <c r="Q43" i="5"/>
  <c r="E43" i="5" s="1"/>
  <c r="AA44" i="5"/>
  <c r="Q44" i="5"/>
  <c r="E44" i="5" s="1"/>
  <c r="AA40" i="5"/>
  <c r="Q40" i="5"/>
  <c r="E40" i="5" s="1"/>
  <c r="G17" i="5"/>
  <c r="AB17" i="5"/>
  <c r="G48" i="5"/>
  <c r="AA12" i="5"/>
  <c r="Q12" i="5"/>
  <c r="E12" i="5" s="1"/>
  <c r="G13" i="5"/>
  <c r="AH45" i="5"/>
  <c r="AQ11" i="5" s="1"/>
  <c r="AA2" i="5"/>
  <c r="Q2" i="5"/>
  <c r="E2" i="5" s="1"/>
  <c r="AC41" i="5"/>
  <c r="AB21" i="5"/>
  <c r="AA21" i="5"/>
  <c r="Q21" i="5"/>
  <c r="E21" i="5" s="1"/>
  <c r="AB24" i="5"/>
  <c r="AC24" i="5"/>
  <c r="G32" i="5"/>
  <c r="G37" i="5"/>
  <c r="AA37" i="5"/>
  <c r="Q37" i="5"/>
  <c r="E37" i="5" s="1"/>
  <c r="G38" i="5"/>
  <c r="AI38" i="5"/>
  <c r="G31" i="5"/>
  <c r="AG27" i="5"/>
  <c r="AP27" i="5" s="1"/>
  <c r="AC27" i="5"/>
  <c r="G11" i="5"/>
  <c r="AI11" i="5"/>
  <c r="AE47" i="5"/>
  <c r="AB47" i="5"/>
  <c r="AB50" i="5"/>
  <c r="AE22" i="5"/>
  <c r="G5" i="5"/>
  <c r="AI34" i="5"/>
  <c r="G8" i="5"/>
  <c r="AF33" i="5"/>
  <c r="AD33" i="5"/>
  <c r="AQ32" i="5"/>
  <c r="BI83" i="4"/>
  <c r="D48" i="5" s="1"/>
  <c r="AQ7" i="5"/>
  <c r="AQ2" i="5"/>
  <c r="AQ16" i="5"/>
  <c r="AQ43" i="5"/>
  <c r="AQ14" i="5"/>
  <c r="AQ6" i="5"/>
  <c r="AQ8" i="5"/>
  <c r="AQ9" i="5"/>
  <c r="AQ20" i="5"/>
  <c r="AQ28" i="5"/>
  <c r="AQ23" i="5"/>
  <c r="AQ31" i="5"/>
  <c r="AQ35" i="5"/>
  <c r="AQ45" i="5"/>
  <c r="AQ26" i="5"/>
  <c r="AQ42" i="5"/>
  <c r="AQ41" i="5"/>
  <c r="AQ21" i="5"/>
  <c r="AQ44" i="5"/>
  <c r="AQ30" i="5"/>
  <c r="AQ37" i="5"/>
  <c r="AQ13" i="5"/>
  <c r="AQ39" i="5"/>
  <c r="AQ49" i="5"/>
  <c r="AQ17" i="5"/>
  <c r="AQ27" i="5"/>
  <c r="AQ34" i="5"/>
  <c r="AQ38" i="5"/>
  <c r="AQ4" i="5"/>
  <c r="AQ46" i="5"/>
  <c r="AQ51" i="5"/>
  <c r="AQ40" i="5"/>
  <c r="AQ5" i="5"/>
  <c r="AQ47" i="5"/>
  <c r="AQ12" i="5"/>
  <c r="AQ18" i="5"/>
  <c r="AQ15" i="5"/>
  <c r="AQ25" i="5"/>
  <c r="AQ36" i="5"/>
  <c r="AQ29" i="5"/>
  <c r="AQ48" i="5"/>
  <c r="AQ50" i="5"/>
  <c r="AQ10" i="5"/>
  <c r="AQ19" i="5"/>
  <c r="AQ33" i="5"/>
  <c r="AQ22" i="5"/>
  <c r="AQ24" i="5"/>
  <c r="BL83" i="4"/>
  <c r="D17" i="5" s="1"/>
  <c r="BO83" i="4"/>
  <c r="AY83" i="4"/>
  <c r="D36" i="5" s="1"/>
  <c r="AR83" i="4"/>
  <c r="AU83" i="4"/>
  <c r="D33" i="5" s="1"/>
  <c r="AN83" i="4"/>
  <c r="D25" i="5" s="1"/>
  <c r="BD83" i="4"/>
  <c r="D41" i="5" s="1"/>
  <c r="BK83" i="4"/>
  <c r="D16" i="5" s="1"/>
  <c r="AM83" i="4"/>
  <c r="D23" i="5" s="1"/>
  <c r="W83" i="4"/>
  <c r="D5" i="5" s="1"/>
  <c r="AW83" i="4"/>
  <c r="D35" i="5" s="1"/>
  <c r="BJ83" i="4"/>
  <c r="D47" i="5" s="1"/>
  <c r="X83" i="4"/>
  <c r="D6" i="5" s="1"/>
  <c r="U83" i="4"/>
  <c r="D4" i="5" s="1"/>
  <c r="AI83" i="4"/>
  <c r="D21" i="5" s="1"/>
  <c r="BN83" i="4"/>
  <c r="D9" i="5" s="1"/>
  <c r="T83" i="4"/>
  <c r="D2" i="5" s="1"/>
  <c r="AP83" i="4"/>
  <c r="D29" i="5" s="1"/>
  <c r="BG83" i="4"/>
  <c r="D45" i="5" s="1"/>
  <c r="BQ83" i="4"/>
  <c r="D42" i="5" s="1"/>
  <c r="AH83" i="4"/>
  <c r="D26" i="5" s="1"/>
  <c r="AA83" i="4"/>
  <c r="D8" i="5" s="1"/>
  <c r="AF83" i="4"/>
  <c r="D14" i="5" s="1"/>
  <c r="BE83" i="4"/>
  <c r="D43" i="5" s="1"/>
  <c r="AO51" i="5"/>
  <c r="AO44" i="5"/>
  <c r="AO33" i="5"/>
  <c r="AK50" i="5"/>
  <c r="Y83" i="4"/>
  <c r="D49" i="5" s="1"/>
  <c r="BA83" i="4"/>
  <c r="D38" i="5" s="1"/>
  <c r="BM83" i="4"/>
  <c r="D18" i="5" s="1"/>
  <c r="AR25" i="5"/>
  <c r="AO47" i="5"/>
  <c r="AL36" i="5"/>
  <c r="AL44" i="5"/>
  <c r="AL24" i="5"/>
  <c r="AL14" i="5"/>
  <c r="AR20" i="5"/>
  <c r="AL3" i="5"/>
  <c r="AL38" i="5"/>
  <c r="AL28" i="5"/>
  <c r="AL35" i="5"/>
  <c r="AL6" i="5"/>
  <c r="AL12" i="5"/>
  <c r="AL30" i="5"/>
  <c r="AL19" i="5"/>
  <c r="AL8" i="5"/>
  <c r="AO24" i="5"/>
  <c r="AL21" i="5"/>
  <c r="AL7" i="5"/>
  <c r="AL17" i="5"/>
  <c r="AL33" i="5"/>
  <c r="AL39" i="5"/>
  <c r="AL4" i="5"/>
  <c r="AL45" i="5"/>
  <c r="AL34" i="5"/>
  <c r="AL41" i="5"/>
  <c r="AL23" i="5"/>
  <c r="AL47" i="5"/>
  <c r="AL10" i="5"/>
  <c r="AR13" i="5"/>
  <c r="AL27" i="5"/>
  <c r="AL25" i="5"/>
  <c r="AL22" i="5"/>
  <c r="AO20" i="5"/>
  <c r="AL29" i="5"/>
  <c r="AR36" i="5"/>
  <c r="AO25" i="5"/>
  <c r="AL43" i="5"/>
  <c r="AL49" i="5"/>
  <c r="AL32" i="5"/>
  <c r="AL16" i="5"/>
  <c r="AL13" i="5"/>
  <c r="AO18" i="5"/>
  <c r="AL42" i="5"/>
  <c r="AL20" i="5"/>
  <c r="AL46" i="5"/>
  <c r="AL51" i="5"/>
  <c r="AL9" i="5"/>
  <c r="AL26" i="5"/>
  <c r="AO32" i="5"/>
  <c r="AL18" i="5"/>
  <c r="AL15" i="5"/>
  <c r="AL40" i="5"/>
  <c r="AL5" i="5"/>
  <c r="AL31" i="5"/>
  <c r="AL2" i="5"/>
  <c r="AL48" i="5"/>
  <c r="AL50" i="5"/>
  <c r="AL37" i="5"/>
  <c r="AL11" i="5"/>
  <c r="AN26" i="5"/>
  <c r="AC83" i="4"/>
  <c r="D50" i="5" s="1"/>
  <c r="AX83" i="4"/>
  <c r="D34" i="5" s="1"/>
  <c r="AV83" i="4"/>
  <c r="D32" i="5" s="1"/>
  <c r="AJ83" i="4"/>
  <c r="D19" i="5" s="1"/>
  <c r="AM26" i="5"/>
  <c r="AR12" i="5"/>
  <c r="AO8" i="5"/>
  <c r="AM12" i="5"/>
  <c r="AR44" i="5"/>
  <c r="AO3" i="5"/>
  <c r="AM4" i="5"/>
  <c r="AM2" i="5"/>
  <c r="AM10" i="5"/>
  <c r="AO45" i="5"/>
  <c r="AO34" i="5"/>
  <c r="AM35" i="5"/>
  <c r="AR10" i="5"/>
  <c r="AR45" i="5"/>
  <c r="AR34" i="5"/>
  <c r="AO23" i="5"/>
  <c r="AR23" i="5"/>
  <c r="AM36" i="5"/>
  <c r="BC83" i="4"/>
  <c r="D40" i="5" s="1"/>
  <c r="AM28" i="5"/>
  <c r="AM8" i="5"/>
  <c r="AR2" i="5"/>
  <c r="AO36" i="5"/>
  <c r="AR24" i="5"/>
  <c r="AO7" i="5"/>
  <c r="AO42" i="5"/>
  <c r="AM43" i="5"/>
  <c r="AR28" i="5"/>
  <c r="AR18" i="5"/>
  <c r="AR7" i="5"/>
  <c r="AM25" i="5"/>
  <c r="AM33" i="5"/>
  <c r="AO39" i="5"/>
  <c r="AM7" i="5"/>
  <c r="AO15" i="5"/>
  <c r="AR16" i="5"/>
  <c r="AO37" i="5"/>
  <c r="AR19" i="5"/>
  <c r="AR39" i="5"/>
  <c r="AM37" i="5"/>
  <c r="AR15" i="5"/>
  <c r="AM39" i="5"/>
  <c r="AO30" i="5"/>
  <c r="AR8" i="5"/>
  <c r="AR6" i="5"/>
  <c r="AM32" i="5"/>
  <c r="AM23" i="5"/>
  <c r="AR30" i="5"/>
  <c r="AO12" i="5"/>
  <c r="AR51" i="5"/>
  <c r="AM48" i="5"/>
  <c r="AO46" i="5"/>
  <c r="AR47" i="5"/>
  <c r="AR11" i="5"/>
  <c r="AO21" i="5"/>
  <c r="AM50" i="5"/>
  <c r="AR3" i="5"/>
  <c r="AR42" i="5"/>
  <c r="AR49" i="5"/>
  <c r="AO29" i="5"/>
  <c r="AM47" i="5"/>
  <c r="AR46" i="5"/>
  <c r="AO38" i="5"/>
  <c r="AO4" i="5"/>
  <c r="AM49" i="5"/>
  <c r="AR43" i="5"/>
  <c r="AR21" i="5"/>
  <c r="AO41" i="5"/>
  <c r="AO6" i="5"/>
  <c r="AR37" i="5"/>
  <c r="AR29" i="5"/>
  <c r="AO16" i="5"/>
  <c r="AO13" i="5"/>
  <c r="AR38" i="5"/>
  <c r="AR4" i="5"/>
  <c r="AO22" i="5"/>
  <c r="AM44" i="5"/>
  <c r="AR32" i="5"/>
  <c r="AO35" i="5"/>
  <c r="AM38" i="5"/>
  <c r="AR14" i="5"/>
  <c r="AR33" i="5"/>
  <c r="AO10" i="5"/>
  <c r="AO19" i="5"/>
  <c r="AO2" i="5"/>
  <c r="AR22" i="5"/>
  <c r="AO27" i="5"/>
  <c r="AM45" i="5"/>
  <c r="AR35" i="5"/>
  <c r="AO9" i="5"/>
  <c r="AO26" i="5"/>
  <c r="AM3" i="5"/>
  <c r="AO48" i="5"/>
  <c r="AO50" i="5"/>
  <c r="AR27" i="5"/>
  <c r="AO17" i="5"/>
  <c r="AO14" i="5"/>
  <c r="AR9" i="5"/>
  <c r="AR26" i="5"/>
  <c r="AO40" i="5"/>
  <c r="AO5" i="5"/>
  <c r="AR50" i="5"/>
  <c r="AO31" i="5"/>
  <c r="AM9" i="5"/>
  <c r="AR48" i="5"/>
  <c r="AO43" i="5"/>
  <c r="AO49" i="5"/>
  <c r="AR41" i="5"/>
  <c r="AR40" i="5"/>
  <c r="AR5" i="5"/>
  <c r="AO28" i="5"/>
  <c r="AR17" i="5"/>
  <c r="AR31" i="5"/>
  <c r="AO11" i="5"/>
  <c r="AN2" i="5"/>
  <c r="AN7" i="5"/>
  <c r="AB83" i="4"/>
  <c r="D51" i="5" s="1"/>
  <c r="BB83" i="4"/>
  <c r="D39" i="5" s="1"/>
  <c r="AM21" i="5"/>
  <c r="AM31" i="5"/>
  <c r="AM24" i="5"/>
  <c r="AM41" i="5"/>
  <c r="AM6" i="5"/>
  <c r="AM16" i="5"/>
  <c r="AM13" i="5"/>
  <c r="AM29" i="5"/>
  <c r="AM42" i="5"/>
  <c r="AM20" i="5"/>
  <c r="AM19" i="5"/>
  <c r="AM27" i="5"/>
  <c r="AM22" i="5"/>
  <c r="AM18" i="5"/>
  <c r="AM15" i="5"/>
  <c r="AM17" i="5"/>
  <c r="AM14" i="5"/>
  <c r="AM40" i="5"/>
  <c r="AM5" i="5"/>
  <c r="AM34" i="5"/>
  <c r="AM30" i="5"/>
  <c r="AM46" i="5"/>
  <c r="AM51" i="5"/>
  <c r="AM11" i="5"/>
  <c r="V83" i="4"/>
  <c r="D3" i="5" s="1"/>
  <c r="Z83" i="4"/>
  <c r="D7" i="5" s="1"/>
  <c r="AT83" i="4"/>
  <c r="D31" i="5" s="1"/>
  <c r="AO83" i="4"/>
  <c r="D24" i="5" s="1"/>
  <c r="AN50" i="5"/>
  <c r="AN47" i="5"/>
  <c r="AN49" i="5"/>
  <c r="AN10" i="5"/>
  <c r="AN21" i="5"/>
  <c r="AN38" i="5"/>
  <c r="AN14" i="5"/>
  <c r="AN35" i="5"/>
  <c r="AN48" i="5"/>
  <c r="AN25" i="5"/>
  <c r="AN23" i="5"/>
  <c r="AN12" i="5"/>
  <c r="AN43" i="5"/>
  <c r="AN19" i="5"/>
  <c r="AN11" i="5"/>
  <c r="AN29" i="5"/>
  <c r="AN4" i="5"/>
  <c r="AN17" i="5"/>
  <c r="AN33" i="5"/>
  <c r="AN22" i="5"/>
  <c r="AN51" i="5"/>
  <c r="AK83" i="4"/>
  <c r="D20" i="5" s="1"/>
  <c r="AN30" i="5"/>
  <c r="AN41" i="5"/>
  <c r="AN6" i="5"/>
  <c r="AN40" i="5"/>
  <c r="AN5" i="5"/>
  <c r="AN31" i="5"/>
  <c r="AN24" i="5"/>
  <c r="AN37" i="5"/>
  <c r="AN36" i="5"/>
  <c r="AN44" i="5"/>
  <c r="AN42" i="5"/>
  <c r="AN20" i="5"/>
  <c r="AN32" i="5"/>
  <c r="AN16" i="5"/>
  <c r="AN13" i="5"/>
  <c r="AN39" i="5"/>
  <c r="AN3" i="5"/>
  <c r="AN46" i="5"/>
  <c r="AN27" i="5"/>
  <c r="AN34" i="5"/>
  <c r="AN18" i="5"/>
  <c r="AN15" i="5"/>
  <c r="AN28" i="5"/>
  <c r="AN45" i="5"/>
  <c r="AN8" i="5"/>
  <c r="AN9" i="5"/>
  <c r="AS83" i="4"/>
  <c r="D30" i="5" s="1"/>
  <c r="AD83" i="4"/>
  <c r="D12" i="5" s="1"/>
  <c r="AZ83" i="4"/>
  <c r="D37" i="5" s="1"/>
  <c r="AJ12" i="5"/>
  <c r="AJ15" i="5"/>
  <c r="AJ3" i="5"/>
  <c r="AJ14" i="5"/>
  <c r="AJ16" i="5"/>
  <c r="AJ50" i="5"/>
  <c r="AJ9" i="5"/>
  <c r="AJ43" i="5"/>
  <c r="AJ28" i="5"/>
  <c r="AJ41" i="5"/>
  <c r="AJ23" i="5"/>
  <c r="AJ48" i="5"/>
  <c r="AJ17" i="5"/>
  <c r="AJ13" i="5"/>
  <c r="AJ27" i="5"/>
  <c r="AJ42" i="5"/>
  <c r="AJ29" i="5"/>
  <c r="AJ10" i="5"/>
  <c r="AJ21" i="5"/>
  <c r="AK45" i="5"/>
  <c r="AK44" i="5"/>
  <c r="AK16" i="5"/>
  <c r="AK35" i="5"/>
  <c r="AK17" i="5"/>
  <c r="AK21" i="5"/>
  <c r="AK46" i="5"/>
  <c r="AK10" i="5"/>
  <c r="AK3" i="5"/>
  <c r="AK43" i="5"/>
  <c r="AJ49" i="5"/>
  <c r="AJ47" i="5"/>
  <c r="AJ20" i="5"/>
  <c r="AJ6" i="5"/>
  <c r="AJ26" i="5"/>
  <c r="AJ18" i="5"/>
  <c r="AJ19" i="5"/>
  <c r="AJ11" i="5"/>
  <c r="AJ22" i="5"/>
  <c r="AJ30" i="5"/>
  <c r="AJ32" i="5"/>
  <c r="AJ33" i="5"/>
  <c r="AJ34" i="5"/>
  <c r="AJ24" i="5"/>
  <c r="AJ46" i="5"/>
  <c r="AJ51" i="5"/>
  <c r="AJ45" i="5"/>
  <c r="AJ8" i="5"/>
  <c r="AJ31" i="5"/>
  <c r="AJ38" i="5"/>
  <c r="AJ4" i="5"/>
  <c r="AJ25" i="5"/>
  <c r="AJ40" i="5"/>
  <c r="AJ5" i="5"/>
  <c r="AJ44" i="5"/>
  <c r="AJ7" i="5"/>
  <c r="AJ2" i="5"/>
  <c r="AJ35" i="5"/>
  <c r="AJ37" i="5"/>
  <c r="AJ36" i="5"/>
  <c r="AJ39" i="5"/>
  <c r="AL83" i="4"/>
  <c r="D22" i="5" s="1"/>
  <c r="AQ83" i="4"/>
  <c r="D27" i="5" s="1"/>
  <c r="AG83" i="4"/>
  <c r="BH83" i="4"/>
  <c r="D46" i="5" s="1"/>
  <c r="D28" i="5"/>
  <c r="AK28" i="5"/>
  <c r="AK33" i="5"/>
  <c r="AK47" i="5"/>
  <c r="AK15" i="5"/>
  <c r="AK41" i="5"/>
  <c r="AK27" i="5"/>
  <c r="AK29" i="5"/>
  <c r="AK2" i="5"/>
  <c r="AK37" i="5"/>
  <c r="AK40" i="5"/>
  <c r="AK24" i="5"/>
  <c r="AK32" i="5"/>
  <c r="AK51" i="5"/>
  <c r="AK13" i="5"/>
  <c r="AK31" i="5"/>
  <c r="AK25" i="5"/>
  <c r="AK8" i="5"/>
  <c r="AK7" i="5"/>
  <c r="AK48" i="5"/>
  <c r="AK19" i="5"/>
  <c r="AK23" i="5"/>
  <c r="AK39" i="5"/>
  <c r="AK49" i="5"/>
  <c r="AK14" i="5"/>
  <c r="AK12" i="5"/>
  <c r="AK18" i="5"/>
  <c r="AK6" i="5"/>
  <c r="AK30" i="5"/>
  <c r="AK5" i="5"/>
  <c r="AK22" i="5"/>
  <c r="AK11" i="5"/>
  <c r="AK36" i="5"/>
  <c r="AK26" i="5"/>
  <c r="AK42" i="5"/>
  <c r="AK20" i="5"/>
  <c r="AK9" i="5"/>
  <c r="AK34" i="5"/>
  <c r="AK4" i="5"/>
  <c r="AK38" i="5"/>
  <c r="D11" i="5"/>
  <c r="AP37" i="5" l="1"/>
  <c r="E42" i="5"/>
  <c r="E35" i="5"/>
  <c r="AP29" i="5"/>
  <c r="E22" i="5"/>
  <c r="AP47" i="5"/>
  <c r="AP31" i="5"/>
  <c r="AP45" i="5"/>
  <c r="E48" i="5"/>
  <c r="E49" i="5"/>
  <c r="E51" i="5"/>
  <c r="E31" i="5"/>
  <c r="E24" i="5"/>
  <c r="E17" i="5"/>
  <c r="E34" i="5"/>
  <c r="E5" i="5"/>
  <c r="AP50" i="5"/>
  <c r="E11" i="5"/>
  <c r="AP24" i="5"/>
  <c r="E8" i="5"/>
  <c r="AP34" i="5"/>
  <c r="E3" i="5"/>
  <c r="E32" i="5"/>
  <c r="E41" i="5"/>
  <c r="E13" i="5"/>
  <c r="AQ3" i="5"/>
  <c r="E36" i="5"/>
  <c r="E38" i="5"/>
  <c r="E33" i="5"/>
  <c r="AP35" i="5"/>
  <c r="AP44" i="5"/>
  <c r="AP14" i="5"/>
  <c r="AP20" i="5"/>
  <c r="AP16" i="5"/>
  <c r="AP22" i="5"/>
  <c r="AP11" i="5"/>
  <c r="AP18" i="5"/>
  <c r="AP5" i="5"/>
  <c r="AP32" i="5"/>
  <c r="AP38" i="5"/>
  <c r="AP19" i="5"/>
  <c r="AP43" i="5"/>
  <c r="AP6" i="5"/>
  <c r="AP30" i="5"/>
  <c r="AP51" i="5"/>
  <c r="AP28" i="5"/>
  <c r="AP49" i="5"/>
  <c r="AP7" i="5"/>
  <c r="AP23" i="5"/>
  <c r="AP17" i="5"/>
  <c r="AP42" i="5"/>
  <c r="AP8" i="5"/>
  <c r="AP2" i="5"/>
  <c r="AP13" i="5"/>
  <c r="AP25" i="5"/>
  <c r="AP21" i="5"/>
  <c r="AP15" i="5"/>
  <c r="AP40" i="5"/>
  <c r="AP4" i="5"/>
  <c r="AP12" i="5"/>
  <c r="AP10" i="5"/>
  <c r="AP26" i="5"/>
  <c r="AP33" i="5"/>
  <c r="AP41" i="5"/>
  <c r="AP3" i="5"/>
  <c r="AP36" i="5"/>
  <c r="AP46" i="5"/>
  <c r="AP9" i="5"/>
  <c r="AP39" i="5"/>
  <c r="AP48" i="5"/>
  <c r="BV82" i="7"/>
  <c r="BT82" i="7"/>
  <c r="BP82" i="7"/>
  <c r="BW82" i="7"/>
  <c r="BQ82" i="7"/>
  <c r="BZ82" i="7"/>
  <c r="BX82" i="7"/>
  <c r="AH84" i="4"/>
  <c r="F26" i="5" s="1"/>
  <c r="AY84" i="4"/>
  <c r="F36" i="5" s="1"/>
  <c r="BD84" i="4"/>
  <c r="F41" i="5" s="1"/>
  <c r="AU84" i="4"/>
  <c r="F33" i="5" s="1"/>
  <c r="BR82" i="7"/>
  <c r="BY82" i="7"/>
  <c r="BJ84" i="4"/>
  <c r="F47" i="5" s="1"/>
  <c r="X84" i="4"/>
  <c r="F6" i="5" s="1"/>
  <c r="AK84" i="4"/>
  <c r="F20" i="5" s="1"/>
  <c r="AN84" i="4"/>
  <c r="F25" i="5" s="1"/>
  <c r="W84" i="4"/>
  <c r="F5" i="5" s="1"/>
  <c r="BG84" i="4"/>
  <c r="F45" i="5" s="1"/>
  <c r="BU82" i="7"/>
  <c r="CA82" i="7"/>
  <c r="AT84" i="4"/>
  <c r="F31" i="5" s="1"/>
  <c r="AA84" i="4"/>
  <c r="F8" i="5" s="1"/>
  <c r="BC84" i="4"/>
  <c r="F40" i="5" s="1"/>
  <c r="BQ84" i="4"/>
  <c r="F42" i="5" s="1"/>
  <c r="BM84" i="4"/>
  <c r="F18" i="5" s="1"/>
  <c r="AQ84" i="4"/>
  <c r="F27" i="5" s="1"/>
  <c r="V84" i="4"/>
  <c r="F3" i="5" s="1"/>
  <c r="AR84" i="4"/>
  <c r="F28" i="5" s="1"/>
  <c r="BN84" i="4"/>
  <c r="F9" i="5" s="1"/>
  <c r="AF84" i="4"/>
  <c r="F14" i="5" s="1"/>
  <c r="AC84" i="4"/>
  <c r="F50" i="5" s="1"/>
  <c r="AE84" i="4"/>
  <c r="F13" i="5" s="1"/>
  <c r="BP84" i="4"/>
  <c r="F10" i="5" s="1"/>
  <c r="AW84" i="4"/>
  <c r="F35" i="5" s="1"/>
  <c r="CB82" i="7"/>
  <c r="BO84" i="4"/>
  <c r="F11" i="5" s="1"/>
  <c r="AX84" i="4"/>
  <c r="F34" i="5" s="1"/>
  <c r="BE84" i="4"/>
  <c r="F43" i="5" s="1"/>
  <c r="Y84" i="4"/>
  <c r="F49" i="5" s="1"/>
  <c r="AL84" i="4"/>
  <c r="F22" i="5" s="1"/>
  <c r="AM84" i="4"/>
  <c r="F23" i="5" s="1"/>
  <c r="AJ84" i="4"/>
  <c r="F19" i="5" s="1"/>
  <c r="AZ84" i="4"/>
  <c r="F37" i="5" s="1"/>
  <c r="AG84" i="4"/>
  <c r="F15" i="5" s="1"/>
  <c r="BH84" i="4"/>
  <c r="F46" i="5" s="1"/>
  <c r="BB84" i="4"/>
  <c r="F39" i="5" s="1"/>
  <c r="AO84" i="4"/>
  <c r="F24" i="5" s="1"/>
  <c r="BL84" i="4"/>
  <c r="F17" i="5" s="1"/>
  <c r="BF84" i="4"/>
  <c r="F44" i="5" s="1"/>
  <c r="AS84" i="4"/>
  <c r="F30" i="5" s="1"/>
  <c r="BA84" i="4"/>
  <c r="F38" i="5" s="1"/>
  <c r="U84" i="4"/>
  <c r="F4" i="5" s="1"/>
  <c r="AI84" i="4"/>
  <c r="F21" i="5" s="1"/>
  <c r="BK84" i="4"/>
  <c r="F16" i="5" s="1"/>
  <c r="BI84" i="4"/>
  <c r="F48" i="5" s="1"/>
  <c r="T84" i="4"/>
  <c r="F2" i="5" s="1"/>
  <c r="AV84" i="4"/>
  <c r="F32" i="5" s="1"/>
  <c r="AD84" i="4"/>
  <c r="F12" i="5" s="1"/>
  <c r="AB84" i="4"/>
  <c r="F51" i="5" s="1"/>
  <c r="AP84" i="4"/>
  <c r="F29" i="5" s="1"/>
  <c r="D15" i="5"/>
  <c r="BO82" i="7" s="1"/>
  <c r="BS82" i="7"/>
  <c r="Z84" i="4"/>
  <c r="F7" i="5" s="1"/>
</calcChain>
</file>

<file path=xl/comments1.xml><?xml version="1.0" encoding="utf-8"?>
<comments xmlns="http://schemas.openxmlformats.org/spreadsheetml/2006/main">
  <authors>
    <author>Michal</author>
  </authors>
  <commentList>
    <comment ref="R90" authorId="0" shapeId="0">
      <text>
        <r>
          <rPr>
            <b/>
            <sz val="9"/>
            <color indexed="81"/>
            <rFont val="Segoe UI"/>
            <family val="2"/>
            <charset val="238"/>
          </rPr>
          <t>Michal:</t>
        </r>
        <r>
          <rPr>
            <sz val="9"/>
            <color indexed="81"/>
            <rFont val="Segoe UI"/>
            <family val="2"/>
            <charset val="238"/>
          </rPr>
          <t xml:space="preserve">
virtual data
</t>
        </r>
      </text>
    </comment>
    <comment ref="R91" authorId="0" shapeId="0">
      <text>
        <r>
          <rPr>
            <b/>
            <sz val="9"/>
            <color indexed="81"/>
            <rFont val="Segoe UI"/>
            <family val="2"/>
            <charset val="238"/>
          </rPr>
          <t>Michal:</t>
        </r>
        <r>
          <rPr>
            <sz val="9"/>
            <color indexed="81"/>
            <rFont val="Segoe UI"/>
            <family val="2"/>
            <charset val="238"/>
          </rPr>
          <t xml:space="preserve">
virtual data</t>
        </r>
      </text>
    </comment>
  </commentList>
</comments>
</file>

<file path=xl/comments2.xml><?xml version="1.0" encoding="utf-8"?>
<comments xmlns="http://schemas.openxmlformats.org/spreadsheetml/2006/main">
  <authors>
    <author>Michal</author>
  </authors>
  <commentList>
    <comment ref="BP2" authorId="0" shapeId="0">
      <text>
        <r>
          <rPr>
            <b/>
            <sz val="9"/>
            <color indexed="81"/>
            <rFont val="Segoe UI"/>
            <family val="2"/>
            <charset val="238"/>
          </rPr>
          <t>Michal:</t>
        </r>
        <r>
          <rPr>
            <sz val="9"/>
            <color indexed="81"/>
            <rFont val="Segoe UI"/>
            <family val="2"/>
            <charset val="238"/>
          </rPr>
          <t xml:space="preserve">
This number means, that 47% of "central cities" answered "yes" in this question. </t>
        </r>
      </text>
    </comment>
    <comment ref="BP82"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sharedStrings.xml><?xml version="1.0" encoding="utf-8"?>
<sst xmlns="http://schemas.openxmlformats.org/spreadsheetml/2006/main" count="14246" uniqueCount="2508">
  <si>
    <t>UKR</t>
  </si>
  <si>
    <t>Recommendations_en</t>
  </si>
  <si>
    <t>1. Access to Information Policy</t>
  </si>
  <si>
    <t>Create on the City Council website an online platform for communication between citizens and the City Council, filing complaints, suggestions and appeals, as well as requests for information.</t>
  </si>
  <si>
    <t>Respond to citizens' appeals, suggestions, and complaints on the respective online platform within ten working days.</t>
  </si>
  <si>
    <t>Provide the possibility to track the progress of appeals, complaints, and suggestions on the respective online platform, indicate information on acceptance for consideration, employee responsible for processing, as well as the term of consideration.</t>
  </si>
  <si>
    <t>Respond to requests for information within the statutory deadlines (within five days from the date of receipt of request) and provide the requested information in full.</t>
  </si>
  <si>
    <t>Periodically (at least annually) publish on the City Council website the reports on the processing of requests for public information.</t>
  </si>
  <si>
    <t>Publish on the City Council website the City Council meetings materials (including transcripts, audio/video recording of the meetings, minutes of the sessions, and the results of roll-call votes).</t>
  </si>
  <si>
    <t>Publish on the City Council website the City Council standing committees’ meetings materials (including transcripts, audio/video recording of the meetings, minutes of the meetings, and the results of roll-call votes).</t>
  </si>
  <si>
    <t>Publish on the City Council website the regular reports of the mayor on his work (at least annually).</t>
  </si>
  <si>
    <t>Publish on the City Council website the information about the city mayor, City Council deputies, including resume or biographical information, contact information, time and place of reception of citizens.</t>
  </si>
  <si>
    <t>Publish on the City Council website the information on the list and contact details of the City Council standing committees, as well as names of Council standing committees’ members.</t>
  </si>
  <si>
    <t>Publish on the City Council website the information on the contact details of the City Council executive committee and names of its members.</t>
  </si>
  <si>
    <t>Publish on the City Council website the information on the approved socio-economic and cultural development programs, target programs, as well as reports on their implementation.</t>
  </si>
  <si>
    <t>Publish on the City Council website the information on the City Council executive committee meetings and the approved decisions.</t>
  </si>
  <si>
    <t>9. Public Participation</t>
  </si>
  <si>
    <t>Publish on the City Council website the procedure for the general meetings of citizens by place of residence (shall be approved by the charter of the territorial community).</t>
  </si>
  <si>
    <t>Approve and publish on the City Council website the procedure for submitting local initiative for consideration of the Council.</t>
  </si>
  <si>
    <t>Create on the City Council website a separate section for publishing information on the ongoing and completed local initiatives.</t>
  </si>
  <si>
    <t>Approve and publish on the City Council website the procedure for the public access to the City Council meetings.</t>
  </si>
  <si>
    <t>Publish on the City Council website information on convening the session no later than 10 days prior to the session (indicating time, venue and issues expected to be considered by the Council).</t>
  </si>
  <si>
    <t>Publish on the City Council website the preparatory materials to all meetings (including agenda, draft documents for approval), at least two days before the meeting.</t>
  </si>
  <si>
    <t>Launch on the City Council website an instrument allowing the public to submit, track and sign electronic petitions to the City Council.</t>
  </si>
  <si>
    <t>Approve and publish on the City Council website the conditions for providing grants and funding of business projects from the city budget to the city residents.</t>
  </si>
  <si>
    <t>Publish on the City Council website the information on the given grants and business projects financed from the city budget.</t>
  </si>
  <si>
    <t>Create on the City Council website a separate section for publishing information on partnership, cooperation, twinning between towns. Publish in the respective section of the City Council website the information on common activities and programs.</t>
  </si>
  <si>
    <t>Publish on the City Council website the information on the completed and ongoing projects with foreign funding, implemented in the territory of the community (grant projects, international technical assistance projects), including reports on their implementation.</t>
  </si>
  <si>
    <t>Publish on the City Council website the information on the open educational and cultural competitions for participation of youth and citizens.</t>
  </si>
  <si>
    <t>Approve and publish on the City Council website the fields and areas that require the involvement of the relevant international assistance.</t>
  </si>
  <si>
    <t>Create on the City Council website a separate section for the submission of proposals for attracting the available tools of international cooperation.</t>
  </si>
  <si>
    <t xml:space="preserve">Create on the City Council website a separate section in English, where the foreigners may find postal contact details, phone numbers of the City Council management in specific fields and the mayor. </t>
  </si>
  <si>
    <t>4. Public Procurement</t>
  </si>
  <si>
    <t>Publish on the City Council website the City Council procurement plan.</t>
  </si>
  <si>
    <t>Create on the City Council website a separate section containing publication of information on the City Council procurements, including notifications on the planned City Council procurements.</t>
  </si>
  <si>
    <t>Publish in the respective section the information on the completed City Council procurements. The section shall contain all the information on procurements - type of procurement, date, price, candidates, their proposals, minutes of meetings of the Commission.</t>
  </si>
  <si>
    <t>Publish on the City Council website all the contracts, including amendments thereto, on a regular basis. Make hyperlinks between contracts, invoices and amendments to contracts for the easy access to all the documents relating to the respective contract.</t>
  </si>
  <si>
    <t>Reflect on the City Council website in a real-time mode the information on procurements carried out through the Prozorro system providing the respective hyperlinks to the current offers.</t>
  </si>
  <si>
    <t>2. Territorial community’s property management</t>
  </si>
  <si>
    <t>Approve and publish on the City Council website the procedure and conditions of communal property objects’ privatization.</t>
  </si>
  <si>
    <t>Approve and publish on the City Council website the procedure and conditions for the deprivation of the right to use communal property objects.</t>
  </si>
  <si>
    <t>Approve and publish on the City Council website the procedure and conditions of the territorial community’s property rental.</t>
  </si>
  <si>
    <t>Approve and publish on the City Council website the procedure of competition for the right to purchase/rent the territorial community’s property.</t>
  </si>
  <si>
    <t>Publish on the City Council website the information on the planned competitive procedures for the sale/rental of the territorial community’s property.</t>
  </si>
  <si>
    <t>Publish on the City Council website the information on results of the competitive procedures of the sale/rental of the communal property objects.</t>
  </si>
  <si>
    <t>Before every sale/rental, publish on the City Council website the analysis of expediency of the sale/rental of property, including available financial maintenance expenses and the projected amount of revenues to the city budget.</t>
  </si>
  <si>
    <t>Publish on the City Council website the results of competitions for the sale/rental of property on a regular basis. Send results and minutes of the competition to all the participants of the competition.</t>
  </si>
  <si>
    <t xml:space="preserve">Publish on the City Council website the information regarding every sold/rented object with indication of the amount of revenues to the city budget and a person who has won the competition. </t>
  </si>
  <si>
    <t>5. Budgeting</t>
  </si>
  <si>
    <t>Publish on the City Council website the current budget with all the amendments; regularly publish the previous budgets (at least for the last 3 years).</t>
  </si>
  <si>
    <t>Publish on the City Council website the reports on the implementation of the budget for informing the population no less than 2 times a year.</t>
  </si>
  <si>
    <t>Publish on the City Council website a draft budget for the following year no later than 20 working days prior to consideration for the approval.</t>
  </si>
  <si>
    <t>Approve and publish on the City Council website the procedure and the schedule of consultations with citizens and businesses on content of the draft budget for the following year.</t>
  </si>
  <si>
    <t>Publish on the City Council website the report on the results of public consultations on the budget for the following year.</t>
  </si>
  <si>
    <t>6. Administrative, Utilities and Social Services</t>
  </si>
  <si>
    <t>Publish on the City Council website the list of categories of persons eligible for social aid from the local government, which shall include an indication of social services guaranteed by the City Council and departments (services) responsible for the provision of the respective services.</t>
  </si>
  <si>
    <t>Publish on the City Council website the information on the existing social protection programs.</t>
  </si>
  <si>
    <t>Create on the City Council website a separate section containing the contact details and working hours of the emergency services, communal institutions, institutions providing free primary legal assistance and other social services.</t>
  </si>
  <si>
    <t>Publish on the City Council website the information about the centers of administrative services within the respective city, including addresses, contact details, working hours.</t>
  </si>
  <si>
    <t>Publish on the City Council website the list of existing communal companies and companies providing services in the field of water/gas/energy supply, indicating contact details and conditions of servicing.</t>
  </si>
  <si>
    <t>Approve and publish on the City Council website schedules for installing heat metering devices in buildings/performing energy-saving repairs of buildings, etc.</t>
  </si>
  <si>
    <t>8. Human Resources</t>
  </si>
  <si>
    <t>Create on the City Council website a separate section for publishing information on the employment with the City Council.</t>
  </si>
  <si>
    <t>Approve and publish in the respective section of the City Council website the procedure for the competition aimed at filling the vacant posts in the City Council.</t>
  </si>
  <si>
    <t>Make the employees’ selection process transparent and accountable to the public.</t>
  </si>
  <si>
    <t>Publish in the respective section of the City Council website the announcements of competition aimed at filling the vacant post 1 month prior to the selection.</t>
  </si>
  <si>
    <t>Publish in the respective section of the City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t>
  </si>
  <si>
    <t>7. Professional Ethics and Conflict of Interests</t>
  </si>
  <si>
    <t>Approve and publish on the City Council website rules of conduct for the elected officials and employees of the City Council (Code of Ethics).</t>
  </si>
  <si>
    <t>Publish on the City Council website the declarations of property, income, expenses and financial obligations of the mayor and city council members, for the period of occupation of positions and for a year after they resign.</t>
  </si>
  <si>
    <t>Approve and publish on the City Council website the procedure for monitoring and resolving conflicts of interest.</t>
  </si>
  <si>
    <t>Publish on the City Council website the hotline telephone number of the relevant law enforcement bodies for the reporting about the facts of corruption committed by the City Council employees, City Council members and the mayor.</t>
  </si>
  <si>
    <t>Establish a special regime of reporting on acts of misconduct (create special channels of information for the whistleblowers; introduce protection measures for the whistleblowers). Such a regime may be approved and published on the City Council website in the form of the internal anti-corruption plan.</t>
  </si>
  <si>
    <t>Create on the City Council website a separate section for the public, where one may leave messages (complaints) about violations of the code of ethics, illegal practices of the City Council employees, conflicts of interests. The section should contain a hotline number for the respective notifications.</t>
  </si>
  <si>
    <t>3. Land Planning and Construction Policy</t>
  </si>
  <si>
    <t>Create on the City Council website a separate section containing the publication of the local city building programs, development master plans, territory zoning plans and other city planning documentation.</t>
  </si>
  <si>
    <t>Publish on the City Council website the information on the unoccupied land plots.</t>
  </si>
  <si>
    <t>Approve and publish on the City Council website the procedure for public discussion of city planning activity.</t>
  </si>
  <si>
    <t>Publish on the City Council website the draft decisions on land issues to be considered at the session 20 working days prior to the session.</t>
  </si>
  <si>
    <t xml:space="preserve">Publish on the City Council website all the approved decisions on land issues, which have come into force. </t>
  </si>
  <si>
    <t>Approve at the session and publish on the City Council website the procedure and conditions for the sale of communal property land plots or rights thereto (lease, superficies, emphyteusis) on a competitive basis (land auction).</t>
  </si>
  <si>
    <t>Approve at the session and publish on the City Council website the procedure for determining the amount of rent for the communal property land.</t>
  </si>
  <si>
    <t>Categories_en</t>
  </si>
  <si>
    <t>Questions_en</t>
  </si>
  <si>
    <t>Questions_ukr</t>
  </si>
  <si>
    <t>Is  there an online platform for communication between citizens and the City Council available on the City Council website for filing complaints, suggestions and appeals, as well as requests for information?</t>
  </si>
  <si>
    <t>Do the responds to citizens' appeals, suggestions, and complaints are available on the respective online platform for public observation?</t>
  </si>
  <si>
    <t>Are the responds to citizens' appeals, suggestions, and complaints sent/published on the respective online platform within ten working days?</t>
  </si>
  <si>
    <t>Is there a possibility to track the progress of appeals, complaints, and suggestions on the respective online platform through the indication of information on acceptance for consideration, employee responsible for processing, as well as the term of consideration?</t>
  </si>
  <si>
    <t>Are materials of the City Council sessions published on the City Council website (including transcripts, audio/video recording of the sessions, minutes of the sessions and the results of roll-call votes)?</t>
  </si>
  <si>
    <t>Are materials of the City Council standing committees published on the City Council website (including transcripts, audio/video recording of the meetings, minutes of the meetings and the results of roll-call votes)?</t>
  </si>
  <si>
    <t>Are the regular reports of the mayor on his work published on the City Council website  (at least annually)?</t>
  </si>
  <si>
    <t>Is the information about the city mayor, City Council deputies (including CVs or biographical information, contact information, time and place of reception of citizens) published on the City Council website?</t>
  </si>
  <si>
    <t>Is the information on the list and contact details of the City Council standing committees, as well as names of Council standing committees’ members published on the City Council website?</t>
  </si>
  <si>
    <t>Is the information on the contact details of the City Council executive committee and names of its members  published on the City Council website?</t>
  </si>
  <si>
    <t>Is the information on the approved socio-economic and cultural development programs, target programs, as well as reports on their implementation published on the City Council website.</t>
  </si>
  <si>
    <t>Is the information on the City Council executive committee meetings and the approved decisions published on the City Council website?</t>
  </si>
  <si>
    <t>Are the reports on the processing of requests for public information published periodically (at least annually)  on the City Council website?</t>
  </si>
  <si>
    <t>Чи створено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</si>
  <si>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Чи публікується у вільному доступі відповідь на звернення громадян, пропозиції, скарги на відповідній онлайн платформі?</t>
  </si>
  <si>
    <t>Чи публікується/надсилається відповідь на звернення громадян, пропозиції, скарги на відповідній онлайн платформі протягом десяти робочих днів?</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</si>
  <si>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</si>
  <si>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Чи опубліковуються періодично (не рідше 1 разу на рік) на веб-сайті міської ради звіти про виконання запитів на публічну інформацію?</t>
  </si>
  <si>
    <t>Чи публікуються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</si>
  <si>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Чи публікуються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</si>
  <si>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 xml:space="preserve">Чи публікуються на веб-сайті міської ради регулярно (не рідше 1 разу на рік) звіти міського голови про його роботу? </t>
  </si>
  <si>
    <t>Чи опубліковано на веб-сайті міської ради інформація про міського голову, депутатів міської ради (резюме чи біографічні дані та контактні дані, час та місце проведення прийому громадян)?</t>
  </si>
  <si>
    <t>Чи опубліковано на веб-сайті міської ради інформацію про перелік, поіменний склад та контактні дані постійних комісій ради?</t>
  </si>
  <si>
    <t>Чи опубліковано на веб-сайті міської ради інформацію про поіменний склад та контактні дані виконавчого комітету міської ради?</t>
  </si>
  <si>
    <t>Чи опубліковано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</si>
  <si>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Чи опубліковано на сайті міської ради інформацію про засідання виконавчого комітету міської ради та прийняті ним рішення?</t>
  </si>
  <si>
    <t>Is the procedure for the general meetings of citizens by place of residence (shall be approved by the charter of the territorial community) published on the City Council website?</t>
  </si>
  <si>
    <t>Is there a separate section on the City Council website for publishing information on the ongoing and completed local initiatives?</t>
  </si>
  <si>
    <t>Is there the information on convening the session published on the City Council website no later than 10 days prior to the session (indicating time, venue and issues expected to be considered by the Council)?</t>
  </si>
  <si>
    <t>Are the preparatory materials to all sessions (including agenda, draft documents for approval) published on the City Council website at least two days before the meeting?</t>
  </si>
  <si>
    <t>Is there an instrument allowing the public to submit, track and sign electronic petitions to the City Council on the City Council website?</t>
  </si>
  <si>
    <t>Are the conditions for providing grants and funding of business projects from the city budget to the city residents published on the City Council website?</t>
  </si>
  <si>
    <t>Is the information on the given grants and business projects financed from the city budget published on the City Council website?</t>
  </si>
  <si>
    <t>Is there a separate section for publishing information on partnership, cooperation, twinning between towns on the City Council website with links to the common activities and programs?</t>
  </si>
  <si>
    <t>Is the information on the completed and ongoing projects with foreign funding, implemented in the territory of the community (grant projects, international technical assistance projects), including reports on their implementation published on the City Council website?</t>
  </si>
  <si>
    <t>Is the information on the open educational and cultural competitions for participation of youth and citizens published on the City Council website?</t>
  </si>
  <si>
    <t>Is the list of fields and areas that require the involvement of the relevant international assistance published on the City Council website?</t>
  </si>
  <si>
    <t>Is there a separate section on the City Council website for the submission of proposals for attracting the available tools of international cooperation?</t>
  </si>
  <si>
    <t>Is there a separate section in English on the City Council website, where the foreigners may find postal contact details, phone numbers of the City Council management in specific fields and the mayor?</t>
  </si>
  <si>
    <t>Чи створено на веб-сайті міської ради розділ, де публікується інформація про поточні та завершені місцеві ініціативи?</t>
  </si>
  <si>
    <t>Чи опубліковується на веб-сайті міської ради інформація про скликання сесії не пізніше, як за 10 днів до сесії (із зазначенням часу, місця проведення та питань, які передбачається винести на розгляд ради)?</t>
  </si>
  <si>
    <t>Чи публікуються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</si>
  <si>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створено на веб-сайті міської ради інструмент, який дозволяє громадськості подавати, підписувати і відстежувати електронні петиції до міської ради?</t>
  </si>
  <si>
    <t>Чи опубліковано на веб-сайті умови отримання грантів та фінансування бізнес проектів з міського бюджету жителями міста?</t>
  </si>
  <si>
    <t xml:space="preserve">Чи опубліковано на веб-сайті інформацію про надані гранти та профінансовані бізнес проекти з міського бюджету? </t>
  </si>
  <si>
    <t>Чи створено на  веб-сайті міської ради розділ, який би містив інформацію про партнерство, співробітництво, побратимство між містами із посиланням на спільні заходи та програми?</t>
  </si>
  <si>
    <t>Чи опубліковано на веб-сайті міської ради інформацію про завершені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</si>
  <si>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Чи опубліковано на веб-сайті міської ради інформацію про відкриті освітні та культурні конкурси для участі молоді та громадян?</t>
  </si>
  <si>
    <t>Чи опубліковано на веб-сайті перелік сфер та напрямів, які потребують залучення відповідної міжнародної допомоги?</t>
  </si>
  <si>
    <t>Чи створено окремий розділ на веб-сайті для подання пропозицій щодо залучення доступних інструментів міжнародної співпраці?</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</si>
  <si>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</si>
  <si>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Is the City Council procurement plan for the current period published on the City Council website?</t>
  </si>
  <si>
    <t>Is there a separate section on the City Council website containing publication of information on the City Council procurements, including notifications on the planned City Council procurements?</t>
  </si>
  <si>
    <t>Is the information on the completed City Council procurements published in the respective section (type of procurement, date, price, candidates, their proposals, minutes of meetings of the Commission)?</t>
  </si>
  <si>
    <t>Are all the contracts and the amendments thereto published on the City Council website on a regular basis (providing hyperlinks between contracts, invoices and amendments to contracts for easy access to all the documents relating to the respective contract)?</t>
  </si>
  <si>
    <t>Is there a possibility to track on the City Council website  in a real-time mode the information on procurements carried out through the Prozorro system with the respective hyperlinks  to the current offers?</t>
  </si>
  <si>
    <t>Чи опубліковано на веб-сайті плани закупівель на поточний період?</t>
  </si>
  <si>
    <t>Чи опубліковано у відповідному розділі інформацію про завершені закупівлі міської ради (із зазначенням типу закупівлі, дати, ціни, кандидатів, їх пропозиції, протоколів засідань Комісії)?</t>
  </si>
  <si>
    <t>Чи опубліковуються на веб-сайті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</si>
  <si>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</si>
  <si>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Is the information on the planned competitive procedures for the sale/rental of the territorial community’s property published on the City Council website?</t>
  </si>
  <si>
    <t>Is the information on results of the competitive procedures of the sale/rental of the communal property objects published on the City Council website?</t>
  </si>
  <si>
    <t>Is the analysis of expediency of the sale/rental of property, including available financial maintenance expenses and the projected amount of revenues to the city budget published before every sale/rental on the City Council website?</t>
  </si>
  <si>
    <t>Are the results of competitions for the sale/rental of property published on the City Council website on a regular basis?</t>
  </si>
  <si>
    <t>Is the information regarding every sold/rented object with indication of the amount of revenues to the city budget and a person who has won the competition published on the City Council website?</t>
  </si>
  <si>
    <t>Чи опубліковано на сайті інформацію щодо запланованих конкурсних процедур продажу/здачі в оренду об’єктів комунальної власності?</t>
  </si>
  <si>
    <t>Чи опубліковано на сайті інформацію про результати конкурсних процедур продажу об’єктів комунальної власності або їх оренди?</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</si>
  <si>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</si>
  <si>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публікуються на постійній основі результати конкурсів щодо продажу/здачі в оренду майна на офіційному сайті міської ради?</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</si>
  <si>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</si>
  <si>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Is the current budget with all the amendments published on the City Council website?</t>
  </si>
  <si>
    <t>Are the budgets for 2013, 2014, 2015 published on the City Council website?</t>
  </si>
  <si>
    <t>Does the City Council publish on its website the reports on the implementation of the budget for informing the population no less than 2 times a year?</t>
  </si>
  <si>
    <t>Does the City Council publish on its website draft budgets for the following year no later than 20 working days prior to consideration for the approval?</t>
  </si>
  <si>
    <t>Does the City Council publish on its website the report on the results of public consultations on the budget for the following year?</t>
  </si>
  <si>
    <t>Does the City Council website contain the information on the local borrowings and loans to the local budget, including decisions, justification of involvement, and repayment schedules?</t>
  </si>
  <si>
    <t>Does the City Council website contain a separate section containing the contact details and working hours of the emergency services, communal institutions, institutions providing free primary legal assistance and other social services?</t>
  </si>
  <si>
    <t>Does the City Council website contain a separate section for publishing information on the employment with the City Council?</t>
  </si>
  <si>
    <t>Does the City Council publish on its website all announcements of competition aimed at filling the vacant post 1 month prior to the selection?</t>
  </si>
  <si>
    <t>Does the City Council publish on its website the results of the selection process, including the final evaluation and the final ranking of candidates?</t>
  </si>
  <si>
    <t>Do the results of the selection process published on the City Council website include the vacancy description; the date of publication of the vacancy notification; the number and names of applicants; names of the Selection Committee members and their positions?</t>
  </si>
  <si>
    <t>Does the City Council website contain the declarations of property, income, expenses and financial obligations of the mayor and city council members in 2015?</t>
  </si>
  <si>
    <t>Does the City Council website contain the hotline telephone number of the relevant law enforcement bodies for the reporting about the facts of corruption committed by the City Council employees, City Council members and the mayor?</t>
  </si>
  <si>
    <t>Did the City Council establish a special regime of reporting on acts of misconduct (create special channels of information for the whistleblowers; introduce protection measures for the whistleblowers)?</t>
  </si>
  <si>
    <t>Does the City Council website contain a separate section for the public, where one may leave messages (complaints) about violations of the code of ethics, illegal practices of the City Council employees, conflicts of interests?</t>
  </si>
  <si>
    <t>Does the City Council website contain a separate section containing the publication of the local city building programs, development master plans, territory zoning plans and other city planning documentation?</t>
  </si>
  <si>
    <t>Does the City Council publish on its website the information on the unoccupied land plots?</t>
  </si>
  <si>
    <t>Does the City Council publish on its website the draft decisions on land issues to be considered at the session 20 working days prior to the session?</t>
  </si>
  <si>
    <t>Does the City Council publish on its website all the approved decisions on land issues, which have come into force?</t>
  </si>
  <si>
    <t>Did the City Council publish on its website the list of categories of persons eligible for social aid from the local government that include social services guaranteed by the City Council and departments (services) responsible for the provision of the respective services?</t>
  </si>
  <si>
    <t>Did the City Council publish on its website  the information on the existing social protection programs?</t>
  </si>
  <si>
    <t>Did the City Council publish on its website the information about the centers of administrative services within the respective city, including addresses, contact details, working hours?</t>
  </si>
  <si>
    <t>Did the City Council publish on its website the list of existing communal companies and companies providing services in the field of water/gas/energy supply, indicating contact details and conditions of servicing?</t>
  </si>
  <si>
    <t>Чи опублікований на веб-сайті міської ради поточний бюджет зі всіма змінами?</t>
  </si>
  <si>
    <t>Чи опубліковані на веб-сайті міської ради  бюджети за 2013, 2014, 2015 роки?</t>
  </si>
  <si>
    <t>Чи публікує міська рада на своєму веб-сайті звіт про виконання бюджету для інформування населення не менш, як 2 рази на рік?</t>
  </si>
  <si>
    <t>Чи публікує міська рада на своєму веб-сайті проект бюджету на наступний рік не пізніш як за 20 робочих днів до дати його розгляду з метою прийняття?</t>
  </si>
  <si>
    <t>Затвердити та опублікувати на веб-сайті міської ради порядок та графік проведення консультацій із громадянами та бізнесом щодо змісту проекту бюджету на наступний рік.</t>
  </si>
  <si>
    <t>Чи публікує міська рада на своєму веб-сайті про результати консультацій із громадськістю щодо бюджету на наступний рік?</t>
  </si>
  <si>
    <t>Чи містить сайт міської ради інформацію про місцеві запозичення та позики місцевому бюджету, включаючи рішення, обґрунтування необхідності залучення та графіки погашення?</t>
  </si>
  <si>
    <t>Чи опубліковано на веб-сайті міської ради перелік категорій осіб, які можуть отримати соціальну допомогу від міської влади, що містить зазначення соціальних послуг, що гарантуються міською радою та підрозділи (служби), що відповідають за надання відповідних послуг?</t>
  </si>
  <si>
    <t>Чи опубліковано на веб-сайті міської ради інформацію про діючі програми соціального захисту?</t>
  </si>
  <si>
    <t>Чи створено на веб-сайті окремий розділ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</si>
  <si>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Чи опубліковано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</si>
  <si>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Чи опубліковано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t>
  </si>
  <si>
    <t>Чи створено розділ на веб-сайті міської ради для розміщення інформації про закупівлі міської ради, в тому числі повідомлень про заплановані закупівлі міської ради?</t>
  </si>
  <si>
    <t>Чи створено окремий розділ на веб-сайті міської ради з публікацією інформації про працевлаштування в ній?</t>
  </si>
  <si>
    <t>Чи міська рада публікує на своєму веб-сайті оголошення про проведення конкурсу на заміщення вакантної посади на веб-сайті міської ради за 1 місяць до початку відбору?</t>
  </si>
  <si>
    <t>Чи міська рада публікує на своєму веб-сайті результати процесу відбору, в тому числі підсумкової оцінки і остаточного рейтингу претендентів?</t>
  </si>
  <si>
    <t>Чи результати процесу відбору, опубліковані на веб-сайті міської ради, містять опис вакансії, дату публікації повідомлення про вакансію, кількість і імена претендентів, імена членів Конкурсної комісії і їх позиції?</t>
  </si>
  <si>
    <t>Чи опубліковано на веб-сайті міської ради декларації про майно, доходи, витрати і зобов’язання фінансового характеру міського голови, депутатів міської ради за 2015 рік?</t>
  </si>
  <si>
    <t>Чи опубліковано на веб-сайті міської ради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t>
  </si>
  <si>
    <t>Чи встановдено міською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</si>
  <si>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Чи на веб-сайті міської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t>
  </si>
  <si>
    <t>Чи на веб-сайті міської ради створено окремий розділ з публікацією місцевих містобудівних програм, генеральних планів забудови, планів зонування території та іншої містобудівної документації?</t>
  </si>
  <si>
    <t>Чи міська рада публікує на своєму веб-сайті дані про вільні земельні ділянки?</t>
  </si>
  <si>
    <t>Чи міська рада публікує на своєму веб-сайті проекти рішень з земельних питань, які будуть розглядатись на сесії,за 20 робочих днів до розгляду сесії?</t>
  </si>
  <si>
    <t>Чи міська рада публікує на своєму веб-сайті прийняті рішення з земельних питань, які набули чинності?</t>
  </si>
  <si>
    <t>Recommendations_ukr</t>
  </si>
  <si>
    <t>Публікувати на сайті міської ради інформацію про засідання виконавчого комітету міської ради та прийняті ним рішення.</t>
  </si>
  <si>
    <t>Публікувати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</si>
  <si>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Публікувати на веб-сайті міської ради інформацію про поіменний склад та контактні дані виконавчого комітету міської ради.</t>
  </si>
  <si>
    <t>Публікувати на веб-сайті міської ради інформацію про перелік, поіменний склад та контактні дані постійних комісій ради.</t>
  </si>
  <si>
    <t>Публікувати на веб-сайті міської ради інформацію про міського голову, депутатів міської ради, зокрема: резюме чи біографічні дані та контактні дані, час та місце проведення прийому громадян.</t>
  </si>
  <si>
    <t>Публікувати на веб-сайті міської ради регулярні звіти міського голови про його роботу (не рідше 1 разу на рік).</t>
  </si>
  <si>
    <t>Публікувати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</si>
  <si>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Публікувати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</si>
  <si>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Періодично (не рідше 1 разу на рік) публікувати на веб-сайті міської ради звіти про виконання запитів на публічну інформацію.</t>
  </si>
  <si>
    <t>Надавати відповідь на запити на інформацію у встановлені законом терміни (не пізніше п'яти робочих днів з дня отримання запиту) і надавати повну інформацію за запитом.</t>
  </si>
  <si>
    <t xml:space="preserve">Надавати можливість відстежувати стан розгляду звернень, скарг, пропозицій на відповідній онлайн платформі, зазначаючи інформацію щодо прийняття до розгляду, відповідальної за опрацювання особи, терміну розгляду.   </t>
  </si>
  <si>
    <t>Надавати відповідь на звернення громадян, пропозиції, скарги на відповідній онлайн платформі протягом десяти робочих днів.</t>
  </si>
  <si>
    <t>Створити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</si>
  <si>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 xml:space="preserve">Опублікувати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 </t>
  </si>
  <si>
    <t xml:space="preserve">Затвердити та опублікувати на веб-сайті міської ради порядок внесення місцевої ініціативи на розгляд ради. </t>
  </si>
  <si>
    <t xml:space="preserve">Опубліковувати на веб-сайті міської ради інформацію про скликання сесії не пізніше, як за 10 днів до сесії (із зазначенням часу, місця проведення та питань, які передбачається винести на розгляд ради). </t>
  </si>
  <si>
    <t>Створити на веб-сайті міської ради розділ, де публікуватиметься інформація про поточні та завершені місцеві ініціативи.</t>
  </si>
  <si>
    <t>Затвердити та опублікувати на веб-сайті міської ради порядок доступу громадян до засідань міської ради.</t>
  </si>
  <si>
    <t>Ввести на веб-сайті міської ради інструмент, який дозволить громадськості подавати, підписувати і відстежувати електронні петиції до міської ради.</t>
  </si>
  <si>
    <t>Опубліковувати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</si>
  <si>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Затвердити та опублікувати на веб-сайті умови отримання грантів та фінансування бізнес проектів з міського бюджету жителями міста.</t>
  </si>
  <si>
    <t xml:space="preserve">Опубліковувати на веб-сайті інформацію про надані гранти та профінансовані бізнес проекти з міського бюджету.  </t>
  </si>
  <si>
    <t>Створити на  веб-сайті міської ради розділ, який би містив інформацію про партнерство, співробітництво, побратимство між містами. Розміщувати у відповідному розділі на веб-сайті міської ради інформацію про спільні заходи та програми.</t>
  </si>
  <si>
    <t>Публікувати на веб-сайті міської ради інформацію про минулі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</si>
  <si>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Публікувати на веб-сайті міської ради інформацію про відкриті освітні та культурні конкурси для участі молоді та громадян.</t>
  </si>
  <si>
    <t>Затвердити та опублікувати на веб-сайті сфери та напрямки, які потребують залучення відповідної міжнародної допомоги.</t>
  </si>
  <si>
    <t>Створити окремий розділ на веб-сайті для подання пропозицій щодо залучення доступних інструментів міжнародної співпраці.</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</si>
  <si>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</si>
  <si>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Відображати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</si>
  <si>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</si>
  <si>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Публікувати у відповідному розділі інформацію про завершені закупівлі міської ради. Розділ повинен містити всю інформацію про закупівлі - тип закупівлі, дату, ціну, кандидатів, їх пропозиції, протоколи засідань Комісії.</t>
  </si>
  <si>
    <t>Створити розділ на веб-сайті з публікацією інформації про закупівлі міської ради, в тому числі повідомлень про заплановані закупівлі міської ради.</t>
  </si>
  <si>
    <t>Публікувати на веб-сайті плани закупівель.</t>
  </si>
  <si>
    <t>Публікувати на сайті інформацію щодо кожного проданого/зданого в оренду об’єкту  із зазначенням розміру надходжень до міського бюджету та особи, яка виграла конкурс.</t>
  </si>
  <si>
    <t>Затвердити та опублікувати на веб-сайті міської ради порядок та умови приватизації об’єктів права комунальної власності.</t>
  </si>
  <si>
    <t>Публікувати результати конкурсів щодо продажу/здачі в оренду майна на офіційному сайті міської ради на постійній основі. Надсилати результати, а також протоколи конкурсу всім учасникам конкурсу.</t>
  </si>
  <si>
    <t>Публікувати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</si>
  <si>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Публікувати на сайті інформацію про результати конкурсних процедур продажу об’єктів комунальної власності або їх оренди.</t>
  </si>
  <si>
    <t>Публікувати на сайті інформацію щодо запланованих конкурсних процедур продажу/здачі в оренду об’єктів комунальної власності.</t>
  </si>
  <si>
    <t>Затвердити та опублікувати на веб-сайті міської ради порядок проведення конкурсу на право купівлі/оренди майна територіальної громади.</t>
  </si>
  <si>
    <t>Затвердити та опублікувати на веб-сайті міської ради порядок та умови здачі в оренду майна територіальної громади.</t>
  </si>
  <si>
    <t>Затвердити та опублікувати на веб-сайті міської ради порядок та умови позбавлення права користування об’єктами права комунальної власності.</t>
  </si>
  <si>
    <t>Публікувати на веб-сайті міської ради поточний бюджет зі всіма змінами; постійно публікувати минулі бюджети (принаймні за 3 останні роки).</t>
  </si>
  <si>
    <t xml:space="preserve">Публікувати на веб-сайті міської ради звіт про виконання бюджету для інформування населення не менш, як 2 рази на рік. </t>
  </si>
  <si>
    <t xml:space="preserve">Публікувати на веб-сайті міської ради проект бюджету на наступний рік не пізніш як за 20 робочих днів до дати його розгляду з метою прийняття. </t>
  </si>
  <si>
    <t>Публікувати звіт про результати консультацій із громадськістю щодо бюджету на наступний рік на веб-сайті міськради.</t>
  </si>
  <si>
    <t>Опублікувати на веб-сайті міської ради перелік категорій осіб, які можуть отримати соціальну допомогу від міської влади, що повинен містити зазначення соціальних послуг, що гарантуються міською радою та підрозділи (служби), що відповідають за надання відповідних послуг.</t>
  </si>
  <si>
    <t>Опублікувати на веб-сайті міської ради інформацію про діючі програми соціального захисту.</t>
  </si>
  <si>
    <t>Створити розділ на веб-сайті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</si>
  <si>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Публікувати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</si>
  <si>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 xml:space="preserve">Опублікувати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 </t>
  </si>
  <si>
    <t>Затвердити та опублікувати графік забезпечення будинків теплолічильниками/проведення енергозберігаючих реконструкцій тощо.</t>
  </si>
  <si>
    <t>Публікувати у відповідному розділі на веб-сайті міської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</si>
  <si>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Публікувати у відповідному розділі на веб-сайті міської ради оголошення про проведення конкурсу на заміщення вакантної посади на веб-сайті міської ради за 1 місяць до початку відбору.</t>
  </si>
  <si>
    <t>Створити розділ на веб-сайті міської ради з публікацією інформації про працевлаштування в міській раді.</t>
  </si>
  <si>
    <t>Встановити та опублікувати у відповідному розділі на веб-сайті міської ради порядок проведення конкурсу на заміщення вакантних посад міської ради.</t>
  </si>
  <si>
    <t>Зробити процес відбору працівників прозорим і підзвітним громадськості.</t>
  </si>
  <si>
    <t>Затвердити та опублікувати на веб-сайті міської ради порядок здійснення моніторингу та вирішення конфлікту інтересів.</t>
  </si>
  <si>
    <t>Затвердити та опублікувати на веб-сайті міської ради правила поведінки для виборних посадових осіб, а також найманих працівників міської ради (кодекс етики).</t>
  </si>
  <si>
    <t>Опублікувати на веб-сайті міської ради декларації про майно, доходи, витрати і зобов’язання фінансового характеру міського голови, депутатів міської ради, за період перебування ними на посадах та рік потому.</t>
  </si>
  <si>
    <t xml:space="preserve">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 </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</si>
  <si>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міської ради у формі внутрішнього антикорупційного плану.</t>
  </si>
  <si>
    <t>Створити окремий розділ веб-сайту міської влади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  Розділ повинен містити номер гарячої лінії для відповідних повідомлень.</t>
  </si>
  <si>
    <t>Затвердити на сесії та опублікувати на сайті міської ради порядок визначення розміру орендної плати за землі комунальної власності.</t>
  </si>
  <si>
    <t>Створити розділ на веб-сайті з публікацією місцевих містобудівних програм, генеральних планів забудови, планів зонування території та іншої містобудівної документації.</t>
  </si>
  <si>
    <t>Опублікувати на веб-сайті міської ради дані про вільні земельні ділянки.</t>
  </si>
  <si>
    <t>Затвердити та опублікувати на веб-сайті порядок громадського обговорення містобудівної діяльності.</t>
  </si>
  <si>
    <t>За 20 робочих днів до розгляду сесії публікувати на сайті міської ради проекти рішень з земельних питань, які будуть розглядатись на сесії.</t>
  </si>
  <si>
    <t>Публікувати на сайті міської ради прийняті рішення з земельних питань, які набули чинності.</t>
  </si>
  <si>
    <t>Затвердити на сесії та опублікувати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</si>
  <si>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 xml:space="preserve">Чи опубліковано на веб-сайті міської ради порядок внесення місцевої ініціативи на розгляд ради? </t>
  </si>
  <si>
    <t>Is the procedure for submitting local initiative for consideration of the Council published on the City Council website?</t>
  </si>
  <si>
    <t>Чи опубліковано на веб-сайті міської ради порядок доступу громадян до засідань міської ради?</t>
  </si>
  <si>
    <t>Is the procedure for the public access to the City Council sessions published on the City Council website?</t>
  </si>
  <si>
    <t>Чи опубліковано на веб-сайті міської ради порядок та умови приватизації об’єктів права комунальної власності?</t>
  </si>
  <si>
    <t>Are the procedure and conditions of communal property objects’ privatization published on the City Council website?</t>
  </si>
  <si>
    <t>Чи опубліковано на веб-сайті міської ради порядок та умови позбавлення права користування об’єктами права комунальної власності?</t>
  </si>
  <si>
    <t>Are the procedure and conditions for the deprivation of the right to use communal property objects published on the City Council website?</t>
  </si>
  <si>
    <t>Чи опубліковано на веб-сайті міської ради порядок та умови здачі в оренду майна територіальної громади?</t>
  </si>
  <si>
    <t>Are the procedure and conditions of the territorial community’s property rental  published on the City Council website?</t>
  </si>
  <si>
    <t>Чи опубліковано на веб-сайті міської ради порядок здійснення моніторингу та вирішення конфлікту інтересів?</t>
  </si>
  <si>
    <t>Did the City Council publish on its website the procedure for monitoring and resolving conflicts of interest?</t>
  </si>
  <si>
    <t>Чи  опубліковано на веб-сайті міської ради порядок громадського обговорення містобудівної діяльності?</t>
  </si>
  <si>
    <t>Did the City Council publish on its website the procedure for public discussion of city planning activity?</t>
  </si>
  <si>
    <t>Чи опубліковано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</si>
  <si>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Did the City Council publish on its website the procedure and conditions for the sale of communal property land plots or rights thereto (lease, superficies, emphyteusis) on a competitive basis (land auction)?</t>
  </si>
  <si>
    <t>Чи опубліковано на веб-сайті міської ради порядок визначення розміру орендної плати за землі комунальної власності?</t>
  </si>
  <si>
    <t>Did the City Council publish on its website the procedure for determining the amount of rent for the communal property land?</t>
  </si>
  <si>
    <t xml:space="preserve">Чи міська рада опублікувала на своєму веб-сайті </t>
  </si>
  <si>
    <t>Did the City Council publish the procedure for the competition aimed at filling the vacant posts in the City Council?</t>
  </si>
  <si>
    <t>Чи опубліковано на веб-сайті міської ради графік забезпечення будинків теплолічильниками/проведення енергозберігаючих реконструкцій?</t>
  </si>
  <si>
    <t>Did the City Council publish on its website  schedules for installing heat metering devices in buildings/performing energy-saving repairs of buildings?</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</si>
  <si>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</si>
  <si>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Did the City Council publish on its website the procedure and the schedule of consultations with citizens and businesses on content of the draft budget for the following year?</t>
  </si>
  <si>
    <t>Чи опубліковано на веб-сайті міської ради порядок проведення конкурсу на право купівлі/оренди майна територіальної громади?</t>
  </si>
  <si>
    <t>Is the procedure of competition for the right to purchase/rent the territorial community’s property published on the City Council website?</t>
  </si>
  <si>
    <t>Чи опубліковано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</si>
  <si>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Чи  опубліковано на веб-сайті міської ради правила поведінки для виборних посадових осіб, а також найманих працівників міської ради (кодекс етики)?</t>
  </si>
  <si>
    <t>Did the City Council publish on its website rules of conduct for the elected officials and employees of the City Council (Code of Ethics)?</t>
  </si>
  <si>
    <t>questionID</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</si>
  <si>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</si>
  <si>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</si>
  <si>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</si>
  <si>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</si>
  <si>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</si>
  <si>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</si>
  <si>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</si>
  <si>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</si>
  <si>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</si>
  <si>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</si>
  <si>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</si>
  <si>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</si>
  <si>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</si>
  <si>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</si>
  <si>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</si>
  <si>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</si>
  <si>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</si>
  <si>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</si>
  <si>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</si>
  <si>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</si>
  <si>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</si>
  <si>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</si>
  <si>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</si>
  <si>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</si>
  <si>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</si>
  <si>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</si>
  <si>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</si>
  <si>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</si>
  <si>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</si>
  <si>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</si>
  <si>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</si>
  <si>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</si>
  <si>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</si>
  <si>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</si>
  <si>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</si>
  <si>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</si>
  <si>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</si>
  <si>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</si>
  <si>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</si>
  <si>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</si>
  <si>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</si>
  <si>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</si>
  <si>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</si>
  <si>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</si>
  <si>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Q45</t>
  </si>
  <si>
    <t>Q46</t>
  </si>
  <si>
    <t>Q47</t>
  </si>
  <si>
    <t>Q48</t>
  </si>
  <si>
    <t>Q49</t>
  </si>
  <si>
    <t>Q50</t>
  </si>
  <si>
    <t>Q51</t>
  </si>
  <si>
    <t>Q52</t>
  </si>
  <si>
    <t>Q53</t>
  </si>
  <si>
    <t>Q54</t>
  </si>
  <si>
    <t>Q55</t>
  </si>
  <si>
    <t>Q56</t>
  </si>
  <si>
    <t>Q57</t>
  </si>
  <si>
    <t>Q58</t>
  </si>
  <si>
    <t>Q59</t>
  </si>
  <si>
    <t>Q60</t>
  </si>
  <si>
    <t>Q61</t>
  </si>
  <si>
    <t>Q62</t>
  </si>
  <si>
    <t>Q63</t>
  </si>
  <si>
    <t>Q64</t>
  </si>
  <si>
    <t>Q65</t>
  </si>
  <si>
    <t>Q66</t>
  </si>
  <si>
    <t>Q67</t>
  </si>
  <si>
    <t>Q68</t>
  </si>
  <si>
    <t>Q69</t>
  </si>
  <si>
    <t>Q70</t>
  </si>
  <si>
    <t>Q71</t>
  </si>
  <si>
    <t>Q72</t>
  </si>
  <si>
    <t>Q73</t>
  </si>
  <si>
    <t>Q74</t>
  </si>
  <si>
    <t>Q75</t>
  </si>
  <si>
    <t>Q76</t>
  </si>
  <si>
    <t>Q77</t>
  </si>
  <si>
    <t>question</t>
  </si>
  <si>
    <t>Бахмут</t>
  </si>
  <si>
    <t>Бахмут_comment</t>
  </si>
  <si>
    <t>Бердичів</t>
  </si>
  <si>
    <t>Бердичів_comment</t>
  </si>
  <si>
    <t>Бердянськ</t>
  </si>
  <si>
    <t>Бердянськ_comment</t>
  </si>
  <si>
    <t>Біла Церква</t>
  </si>
  <si>
    <t>Біла Церква_comment</t>
  </si>
  <si>
    <t>Бровари</t>
  </si>
  <si>
    <t>Бровари_comment</t>
  </si>
  <si>
    <t>Вінниця</t>
  </si>
  <si>
    <t>Вінниця_comment</t>
  </si>
  <si>
    <t>Дніпро</t>
  </si>
  <si>
    <t>Дніпро_comment</t>
  </si>
  <si>
    <t>Дрогобич</t>
  </si>
  <si>
    <t>Дрогобич_comment</t>
  </si>
  <si>
    <t>Житомир</t>
  </si>
  <si>
    <t>Житомир_comment</t>
  </si>
  <si>
    <t>Запоріжжя</t>
  </si>
  <si>
    <t>Запоріжжя_comment</t>
  </si>
  <si>
    <t>Івано-Франківськ</t>
  </si>
  <si>
    <t>Івано-Франківськ_comment</t>
  </si>
  <si>
    <t>Ізмаїл</t>
  </si>
  <si>
    <t>Ізмаїл_comment</t>
  </si>
  <si>
    <t>Кам'янець-Подільський</t>
  </si>
  <si>
    <t>Кам'янець-Подільський_comment</t>
  </si>
  <si>
    <t>Кам'янське</t>
  </si>
  <si>
    <t>Кам'янське_comment</t>
  </si>
  <si>
    <t>Київ</t>
  </si>
  <si>
    <t>Київ_comment</t>
  </si>
  <si>
    <t>Ковель</t>
  </si>
  <si>
    <t>Ковель_comment</t>
  </si>
  <si>
    <t>Конотоп</t>
  </si>
  <si>
    <t>Конотоп_comment</t>
  </si>
  <si>
    <t>Костянтинівка</t>
  </si>
  <si>
    <t>Костянтинівка_comment</t>
  </si>
  <si>
    <t>Краматорськ</t>
  </si>
  <si>
    <t>Краматорськ_comment</t>
  </si>
  <si>
    <t>Кременчук</t>
  </si>
  <si>
    <t>Кременчук_comment</t>
  </si>
  <si>
    <t>Кривий Ріг</t>
  </si>
  <si>
    <t>Кривий Ріг_comment</t>
  </si>
  <si>
    <t>Кропивницький</t>
  </si>
  <si>
    <t>Кропивницький_comment</t>
  </si>
  <si>
    <t>Лисичанськ</t>
  </si>
  <si>
    <t>Лисичанськ_comment</t>
  </si>
  <si>
    <t>Луцьк</t>
  </si>
  <si>
    <t>Луцьк_comment</t>
  </si>
  <si>
    <t>Львів</t>
  </si>
  <si>
    <t>Львів_comment</t>
  </si>
  <si>
    <t>Маріуполь</t>
  </si>
  <si>
    <t>Маріуполь_comment</t>
  </si>
  <si>
    <t>Мелітополь</t>
  </si>
  <si>
    <t>Мелітополь_comment</t>
  </si>
  <si>
    <t>Миколаїв</t>
  </si>
  <si>
    <t>Миколаїв_comment</t>
  </si>
  <si>
    <t>Мукачеве</t>
  </si>
  <si>
    <t>Мукачеве_comment</t>
  </si>
  <si>
    <t>Ніжин</t>
  </si>
  <si>
    <t>Ніжин_comment</t>
  </si>
  <si>
    <t>Нікополь</t>
  </si>
  <si>
    <t>Нікополь_comment</t>
  </si>
  <si>
    <t>Новомосковськ</t>
  </si>
  <si>
    <t>Новомосковськ_comment</t>
  </si>
  <si>
    <t>Одеса</t>
  </si>
  <si>
    <t>Одеса_comment</t>
  </si>
  <si>
    <t>Олександрія</t>
  </si>
  <si>
    <t>Олександрія_comment</t>
  </si>
  <si>
    <t>Павлоград</t>
  </si>
  <si>
    <t>Павлоград_comment</t>
  </si>
  <si>
    <t>Полтава</t>
  </si>
  <si>
    <t>Полтава_comment</t>
  </si>
  <si>
    <t>Рівне</t>
  </si>
  <si>
    <t>Рівне_comment</t>
  </si>
  <si>
    <t>Сєвєродонецьк</t>
  </si>
  <si>
    <t>Сєвєродонецьк_comment</t>
  </si>
  <si>
    <t>Слов'янськ</t>
  </si>
  <si>
    <t>Слов'янськ_comment</t>
  </si>
  <si>
    <t xml:space="preserve"> Суми</t>
  </si>
  <si>
    <t xml:space="preserve"> Суми_comment</t>
  </si>
  <si>
    <t>Тернопіль</t>
  </si>
  <si>
    <t>Тернопіль_comment</t>
  </si>
  <si>
    <t>Ужгород</t>
  </si>
  <si>
    <t>Ужгород_comment</t>
  </si>
  <si>
    <t>Умань</t>
  </si>
  <si>
    <t>Умань_comment</t>
  </si>
  <si>
    <t>Харків</t>
  </si>
  <si>
    <t>Харків_comment</t>
  </si>
  <si>
    <t>Херсон</t>
  </si>
  <si>
    <t>Херсон_comment</t>
  </si>
  <si>
    <t>Хмельницький</t>
  </si>
  <si>
    <t>Хмельницький_comment</t>
  </si>
  <si>
    <t>Черкаси</t>
  </si>
  <si>
    <t>Черкаси_comment</t>
  </si>
  <si>
    <t>Чернівці</t>
  </si>
  <si>
    <t>Чернівці_comment</t>
  </si>
  <si>
    <t>Чернігів</t>
  </si>
  <si>
    <t>Чернігів_comment</t>
  </si>
  <si>
    <t>Шостка</t>
  </si>
  <si>
    <t>Шостка_comment</t>
  </si>
  <si>
    <t>щомісячно http://artemrada.gov.ua/uk/2083</t>
  </si>
  <si>
    <t>Є протоколи, рішення, голосування http://artemrada.gov.ua/uk/protocols</t>
  </si>
  <si>
    <t>так</t>
  </si>
  <si>
    <t>ні</t>
  </si>
  <si>
    <t>частково</t>
  </si>
  <si>
    <t>http://artemrada.gov.ua/uk/documents/%D0%B0%D1%80%D1%82%D0%B5%D0%BC%D0%BE%D0%B2%D1%81%D0%BA/49-%D0%B2%D1%96%D0%B4-26-03-2014/20140326-%E2%84%96649-960</t>
  </si>
  <si>
    <t>http://artemrada.gov.ua/uk/articles/9291</t>
  </si>
  <si>
    <t>http://artemrada.gov.ua/uk/6788</t>
  </si>
  <si>
    <t>http://www.artemrada.gov.ua/uk/cnap</t>
  </si>
  <si>
    <t>окремо розділ відсутній</t>
  </si>
  <si>
    <t>Чи міська рада опублікувала на своєму веб-сайті процедуру конкурсного відбору на заміщення вакантної посади?</t>
  </si>
  <si>
    <t>щомісячно http://www.berdychiv.com.ua/zvti.html</t>
  </si>
  <si>
    <t>тільки рішення http://www.berdychiv.com.ua/rshennya/rishennya-rada/</t>
  </si>
  <si>
    <t>тільки протоколи кожної окремо http://www.berdychiv.com.ua/sklad_komisiy.html</t>
  </si>
  <si>
    <t>http://artemrada.gov.ua/uk/9078</t>
  </si>
  <si>
    <t>тільки частини депутатів http://www.berdychiv.com.ua/deklaracii_misk_rada.html</t>
  </si>
  <si>
    <t>http://artemrada.gov.ua/uk/mayor/bio   http://artemrada.gov.ua/uk/deputy/6_convocation</t>
  </si>
  <si>
    <t>http://www.berdychiv.com.ua/golova.html   тільки перелік депутатів http://www.berdychiv.com.ua/deputaty_VII.html</t>
  </si>
  <si>
    <t>http://artemrada.gov.ua/uk/executivecommittee</t>
  </si>
  <si>
    <t xml:space="preserve">так </t>
  </si>
  <si>
    <t>http://www.berdychiv.com.ua/sklad_komisiy.html</t>
  </si>
  <si>
    <t>http://www.berdychiv.com.ua/sklad_vikonavchogo_komtetu.html</t>
  </si>
  <si>
    <t>http://artemrada.gov.ua/uk/cityprogram</t>
  </si>
  <si>
    <t>http://artemrada.gov.ua/uk/documents/regulations/committee</t>
  </si>
  <si>
    <t>http://www.berdychiv.com.ua/miska-rada/ogoloshennja/</t>
  </si>
  <si>
    <t>http://www.berdychiv.com.ua/rshennya/rishennya-proekt-rada/</t>
  </si>
  <si>
    <t>http://artemrada.gov.ua/uk/petition/</t>
  </si>
  <si>
    <t>http://artemrada.gov.ua/uk/economics/investment</t>
  </si>
  <si>
    <t>http://artemrada.gov.ua/uk/9661</t>
  </si>
  <si>
    <t>http://www.berdychiv.com.ua/dzherelo_tvorchosti_2015.html</t>
  </si>
  <si>
    <t>http://artemrada.gov.ua/uk/tenders</t>
  </si>
  <si>
    <t>http://artemrada.gov.ua/uk/11068</t>
  </si>
  <si>
    <t>http://www.berdychiv.com.ua/plan-zakupvl/</t>
  </si>
  <si>
    <t>http://artemrada.gov.ua/uk/documents/%D0%B0%D1%80%D1%82%D0%B5%D0%BC%D0%BE%D0%B2%D1%81%D0%BA/6-%D1%81%D0%BE%D0%B7%D1%8B%D0%B2/20151223-%E2%84%96676-1357</t>
  </si>
  <si>
    <t>http://artemrada.gov.ua/uk/397</t>
  </si>
  <si>
    <t>http://artemrada.gov.ua/uk/budget</t>
  </si>
  <si>
    <t>http://www.berdychiv.com.ua/plan-zakupvl/vikoristannya-byudzhetnih-koshtv/</t>
  </si>
  <si>
    <t>http://artemrada.gov.ua/uk/1235</t>
  </si>
  <si>
    <t>http://www.berdychiv.com.ua/komunalna_sfera.html</t>
  </si>
  <si>
    <t>http://artemrada.gov.ua/uk/7260</t>
  </si>
  <si>
    <t>http://www.berdychiv.com.ua/dovidnuk.html</t>
  </si>
  <si>
    <t>http://artemrada.gov.ua/uk/vacation</t>
  </si>
  <si>
    <t>http://artemrada.gov.ua/uk/13058</t>
  </si>
  <si>
    <t>http://www.berdychiv.com.ua/generalniy_plan.html</t>
  </si>
  <si>
    <t>http://www.berdychiv.com.ua/perelk_nezadyanih_zemelnih_dlyanok.html</t>
  </si>
  <si>
    <t>http://www.berdychiv.com.ua/perelk_obyektv.html</t>
  </si>
  <si>
    <t>http://bmr.gov.ua/index.php?id=800000514</t>
  </si>
  <si>
    <t>протоколи http://bmr.gov.ua/index.php?id=800000839 та рішення http://bmr.gov.ua/index.php?id=800000880</t>
  </si>
  <si>
    <t>http://bmr.gov.ua/index.php?id=800000317&amp;no_cache=1</t>
  </si>
  <si>
    <t>http://bmr.gov.ua/index.php?id=58</t>
  </si>
  <si>
    <t>http://bmr.gov.ua/index.php?id=800000598&amp;no_cache=1</t>
  </si>
  <si>
    <t>http://bmr.gov.ua/index.php?id=226</t>
  </si>
  <si>
    <t>http://bmr.gov.ua/index.php?id=800000883</t>
  </si>
  <si>
    <t>http://osnb.bmr.gov.ua/normativno-pravova-baza/polozhennya-osn</t>
  </si>
  <si>
    <t>http://osnb.bmr.gov.ua/tsentri-gromadskikh-initsiativ</t>
  </si>
  <si>
    <t>проекти рішень http://bmr.gov.ua/index.php?id=800000905</t>
  </si>
  <si>
    <t>http://petition.bmr.gov.ua/public/</t>
  </si>
  <si>
    <t>http://bmr.gov.ua/index.php?id=499&amp;L=3</t>
  </si>
  <si>
    <t>тільки за 2014 та 2015 http://bmr.gov.ua/index.php?id=800000180</t>
  </si>
  <si>
    <t>http://bmr.gov.ua/index.php?id=115</t>
  </si>
  <si>
    <t>http://bmr.gov.ua/index.php?id=800000176&amp;no_cache=1</t>
  </si>
  <si>
    <t>http://bmr.gov.ua/index.php?id=800000936</t>
  </si>
  <si>
    <t>http://bmr.gov.ua/index.php?id=800000425</t>
  </si>
  <si>
    <t>https://berdiansk.pb.org.ua/</t>
  </si>
  <si>
    <t>https://berdiansk.pb.org.ua/projects</t>
  </si>
  <si>
    <t>http://bmr.gov.ua/index.php?id=800000424</t>
  </si>
  <si>
    <t>http://bmr.gov.ua/uploads/tx_news/48_resh_pro_zatverdzh_porjadku_proved_KONKURSU_12-07-13_04.doc</t>
  </si>
  <si>
    <t>http://bmr.gov.ua/index.php?id=800000222</t>
  </si>
  <si>
    <t>http://bmrservice.bmr.gov.ua/index.php?id=800000031&amp;tx_dam_cat%5Buid%5D=330&amp;no_cache=1</t>
  </si>
  <si>
    <t>тільки перелік міст http://bmr.gov.ua/index.php?id=49</t>
  </si>
  <si>
    <t>тільки вказано на головній сторінці у вигляді реклаим, які міста є побратимами з посиланями</t>
  </si>
  <si>
    <t>http://bmr.gov.ua/index.php?id=800000395 http://bmr.gov.ua/index.php?id=800000033&amp;tx_bmrtags%5Buid%5D=299&amp;tx_dam_cat%5Buid%5D=431&amp;no_cache=1</t>
  </si>
  <si>
    <t>http://bmr.gov.ua/index.php?id=800000872</t>
  </si>
  <si>
    <t>http://bmr.gov.ua/index.php?id=800000538</t>
  </si>
  <si>
    <t>http://bmr.gov.ua/index.php?id=800000505</t>
  </si>
  <si>
    <t>http://bc-rada.gov.ua/sites/default/files/2016/160701_zvit_pi.zip</t>
  </si>
  <si>
    <t>http://bc-rada.gov.ua/node/1838</t>
  </si>
  <si>
    <t>протоколи http://bc-rada.gov.ua/node/6020 поіменне голосування http://bc-rada.gov.ua/node/5210</t>
  </si>
  <si>
    <t>http://bc-rada.gov.ua/node/1835</t>
  </si>
  <si>
    <t>http://bc-rada.gov.ua/node/1841</t>
  </si>
  <si>
    <t>http://bc-rada.gov.ua/node/4924</t>
  </si>
  <si>
    <t>http://bc-rada.gov.ua/node/1901</t>
  </si>
  <si>
    <t>http://bc-rada.gov.ua/node/2096</t>
  </si>
  <si>
    <t>http://bc-rada.gov.ua/node/5905</t>
  </si>
  <si>
    <t xml:space="preserve">bc_mvk@bc-rada.gov.ua </t>
  </si>
  <si>
    <t>отримано повну відповідь</t>
  </si>
  <si>
    <t xml:space="preserve">http://www.bc-rada.gov.ua/sites/default/files/
rozporiadzhennia/16_2_09_19.zip
</t>
  </si>
  <si>
    <t>http://bc-rada.gov.ua/node/5196</t>
  </si>
  <si>
    <t>http://www.zvit.pro/</t>
  </si>
  <si>
    <t>http://bc-rada.gov.ua/</t>
  </si>
  <si>
    <t>http://bc-rada.gov.ua/node/4900</t>
  </si>
  <si>
    <t>Відповідно до ч. 4 ст. 53 Закону України «Про запобігання корупції» Білоцерківською міською радою та її виконавчим комітетом забезпечені умови для повідомлень їх працівниками про порушення вимог цього Закону іншою особою, зокрема через офіційний веб-сайт (http://bc-rada.gov.ua ), засоби електронного зв’язку (bc_mvk@ukr.net) та веб-сайти структурних підрозділів виконавчого комітету та їх електронні адреси</t>
  </si>
  <si>
    <t>Розпорядження міського голови №231-К від 25.12.2016р. «Про затвердження порядку проведення конкурсу на заміщення вакантних посад»</t>
  </si>
  <si>
    <t>http://www.bc-rada.gov.ua/sites/default/files/rozporiadzhennia/15_231_K.zip</t>
  </si>
  <si>
    <t>http://bc-rada.gov.ua/sites/default/files/2016/160325_ekz_vid.pdf</t>
  </si>
  <si>
    <t xml:space="preserve">http://bc-rada.gov.ua/node/2096 
</t>
  </si>
  <si>
    <t>http://bc-rada.gov.ua/node/1847</t>
  </si>
  <si>
    <t>http://www.bc-rada.gov.ua/sites/default/files/rada/1175-57-vi.zip</t>
  </si>
  <si>
    <t>http://www.bc-rada.gov.ua/sites/default/files/rada/1179-57-vi.zip</t>
  </si>
  <si>
    <t>http://www.bc-rada.gov.ua/node/1895</t>
  </si>
  <si>
    <t>http://bc-rada.gov.ua/node/1920</t>
  </si>
  <si>
    <t>сайт окремий без посилання з сайту міста http://cnap.bc-rada.gov.ua/</t>
  </si>
  <si>
    <t>http://bc-rada.gov.ua/node/1918</t>
  </si>
  <si>
    <t>Відповідь на надісланий нами запит була надано в повному обсязі</t>
  </si>
  <si>
    <t xml:space="preserve">В опитувальнику зазначена позитивна відповідь. http://meriazp.gov.ua/test/index.php?id=22647 </t>
  </si>
  <si>
    <t>В опитувальнику зазначена позитивна відповідь. На сайті опубліковані рішення виконавчого комітету http://meriazp.gov.ua/test/index.php?id=44</t>
  </si>
  <si>
    <t>В опитувальнику зазначена позитивна відповідь, однак наявні на сайті опубліковані тільки проекти документів міської ради http://meria.zp.ua/test/index.php?id=41</t>
  </si>
  <si>
    <t>http://meria.zp.ua/test/index.php?id=54</t>
  </si>
  <si>
    <t>Опитувальник, http://meria.zp.ua/test/index.php?id=209</t>
  </si>
  <si>
    <t>Опитувальник, http://meria.zp.ua/test/index.php?id=46</t>
  </si>
  <si>
    <t>Опитувальник, http://meria.zp.ua/test/index.php?id=26834</t>
  </si>
  <si>
    <t>Опитувальник, http://meria.zp.ua/test/index.php?id=40</t>
  </si>
  <si>
    <t>Опитувальник. http://meria.zp.ua/test/index.php?id=41</t>
  </si>
  <si>
    <t>Опитувальник. http://meria.zp.ua/test/index.php?id=42</t>
  </si>
  <si>
    <t>http://meria.zp.ua/test/index.php?id=8</t>
  </si>
  <si>
    <t>http://meria.zp.ua/test/index.php?id=36</t>
  </si>
  <si>
    <t>http://meria.zp.ua/test/index.php?id=38</t>
  </si>
  <si>
    <t>http://meria.zp.ua/test/index.php?id=34</t>
  </si>
  <si>
    <t>http://meria.zp.ua/test/index.php?id=21958</t>
  </si>
  <si>
    <t>Чи опубліковано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</si>
  <si>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http://meria.zp.ua/test/index.php?id=3108</t>
  </si>
  <si>
    <t>http://gb.meriazp.gov.ua/uk</t>
  </si>
  <si>
    <t>http://meria.zp.ua/test/index.php?id=209</t>
  </si>
  <si>
    <t>http://meria.zp.ua/test/index.php?id=26833</t>
  </si>
  <si>
    <t>http://meria.zp.ua/test/index.php?id=40</t>
  </si>
  <si>
    <t>http://meria.zp.ua/test/index.php?id=22646</t>
  </si>
  <si>
    <t>http://meria.zp.ua/test/index.php?id=24</t>
  </si>
  <si>
    <t>http://meria.zp.ua/test/index.php?id=24 http://bc-rada.gov.ua/node/3603</t>
  </si>
  <si>
    <t>http://brovary-rada.gov.ua/content/dostup-do-publichnoi-informacii1.html</t>
  </si>
  <si>
    <t>http://brovary-rada.gov.ua/content/postiyni-komisii.html</t>
  </si>
  <si>
    <t>Опубліковується в  розпорядженні міського голови  http://brovary-rada.gov.ua/documents/24532.html</t>
  </si>
  <si>
    <t xml:space="preserve">http://brovary-rada.gov.ua/documents/?c=12 </t>
  </si>
  <si>
    <t>http://brovary-rada.gov.ua/content/mista-pobratimi.html</t>
  </si>
  <si>
    <t>Оприлюднюються в оголошення: http://brovary-rada.gov.ua/news/14459.html  та в розділі «Державні закупівлі» http://brovary-rada.gov.ua/content/derzhavni-zakupivli.html</t>
  </si>
  <si>
    <t>http://brovary-rada.gov.ua/content/derzhavni-zakupivli.html</t>
  </si>
  <si>
    <t xml:space="preserve">Оприлюднюються в оголошення: http://brovary-rada.gov.ua/news/14453.html </t>
  </si>
  <si>
    <t>Відповідне рішення міської ради про виконання бюджету, публікується  3 рази на рік.</t>
  </si>
  <si>
    <t>http://brovary-rada.gov.ua/content/centr-nadannya-administrativnih-poslug.html</t>
  </si>
  <si>
    <t xml:space="preserve">Оприлюднюються в оголошення: http://brovary-rada.gov.ua/news/14458.html 
</t>
  </si>
  <si>
    <t>Проекти рішень міської ради http://brovary-rada.gov.ua/documents/?c=12</t>
  </si>
  <si>
    <t xml:space="preserve">Рішення міської ради: http://brovary-rada.gov.ua/documents/?c=5 </t>
  </si>
  <si>
    <t>http://brovary-rada.gov.ua/content/avariyni-sluzhbi-mista.html</t>
  </si>
  <si>
    <t>Отримано відповідь на запитальник</t>
  </si>
  <si>
    <t>http://www.vmr.gov.ua/Lists/CityCouncil/ShowContent.aspx?ID=65</t>
  </si>
  <si>
    <t>http://www.vmr.gov.ua/Lists/CityMajor/Default.aspx http://www.vmr.gov.ua/Lists/CityCouncil/ShowContent.aspx?ID=76</t>
  </si>
  <si>
    <t>http://www.vmr.gov.ua/TransparentCity/Lists/PublicDiscussion/ShowContent.aspx?ID=1</t>
  </si>
  <si>
    <t>http://www.vmr.gov.ua/TransparentCity/Lists/TheResultsOfPublicHearings/News.aspx</t>
  </si>
  <si>
    <t>http://www.vmr.gov.ua/Lists/TheExecutiveCommittee/ShowContent.aspx?ID=17 http://www.vmr.gov.ua/Docs/default.aspx</t>
  </si>
  <si>
    <t>http://vmr.gov.ua/Docs/ExecutiveCommitteeDecisions/Forms/Projects.aspx</t>
  </si>
  <si>
    <t>http://e-dem.in.ua/vinnytsia</t>
  </si>
  <si>
    <t>http://www.vmr.gov.ua/Branches/Lists/EconomicsBusinessAndInvestmens/ShowContent.aspx?ID=13</t>
  </si>
  <si>
    <t>http://www.vmr.gov.ua/en/default.aspx</t>
  </si>
  <si>
    <t>http://www.vmr.gov.ua/TransparentCity/SitePages/Tenders.aspx</t>
  </si>
  <si>
    <t>у кожному оголошенні про оренду</t>
  </si>
  <si>
    <t>http://www.vmr.gov.ua/Lists/Actual/ShowNews.aspx?ID=567</t>
  </si>
  <si>
    <t>http://www.vmr.gov.ua/TransparentCity/Lists/BudjMista/ShowContent.aspx?ID=34</t>
  </si>
  <si>
    <t>Чи публікує міська рада на своєму веб-сайті результати консультацій із громадськістю щодо бюджету на наступний рік?</t>
  </si>
  <si>
    <t>http://www.vmr.gov.ua/Branches/Lists/WorkAndSocialProtection/ShowContent.aspx?ID=4</t>
  </si>
  <si>
    <t>http://www.vmr.gov.ua/Branches/Lists/Housing/ShowContent.aspx?ID=4</t>
  </si>
  <si>
    <t>http://www.vmr.gov.ua/Branches/Lists/GMDepkomunresursiv/ShowContent.aspx?ID=4</t>
  </si>
  <si>
    <t>http://www.vmr.gov.ua/TransparentCity/SitePages/Job.aspx</t>
  </si>
  <si>
    <t>http://www.vmr.gov.ua/MunicipalEnreprise/default.aspx</t>
  </si>
  <si>
    <t>http://www.vmr.gov.ua/TransparentCity/Lists/AntiCorruptionPolitics/Default.aspx</t>
  </si>
  <si>
    <t>http://www.vmr.gov.ua/TransparentCity/Lists/AntiCorruptionPolitics/ShowContent.aspx?ID=1</t>
  </si>
  <si>
    <t>http://www.vmr.gov.ua/Lists/CitizenAddresses/NewForm.aspx?ID=16&amp;Source=/Lists/Officials</t>
  </si>
  <si>
    <t>http://www.vmr.gov.ua/Branches/Lists/ArchitectureAndCityBuilding/Default.aspx</t>
  </si>
  <si>
    <t>http://www.vmr.gov.ua/Branches/Lists/GMDepkomunresursiv/ShowContent.aspx?ID=6</t>
  </si>
  <si>
    <t>http://www.vmr.gov.ua/Docs/ExecutiveCommitteeDecisions/Forms/AllItems.aspx</t>
  </si>
  <si>
    <t>отримано відповідь</t>
  </si>
  <si>
    <t>перший звіт буде підготовлено до кінця поточного року</t>
  </si>
  <si>
    <t>відео http://drohobych-rada.gov.ua/category/videonovyny2/ та протоколи, голосування http://drohobych-rada.gov.ua/deputaty-diyalnist-rady/</t>
  </si>
  <si>
    <t>http://drohobych-rada.gov.ua/postijni-komisiyi2/</t>
  </si>
  <si>
    <t>http://drohobych-rada.gov.ua/zvity-miskogo-golovy/</t>
  </si>
  <si>
    <t>http://drohobych-rada.gov.ua/deputaty/</t>
  </si>
  <si>
    <t>http://drohobych-rada.gov.ua/vykonavchyj-komitet/</t>
  </si>
  <si>
    <t>http://drohobych-rada.gov.ua/programy-rozvytku/</t>
  </si>
  <si>
    <t>http://drohobych-rada.gov.ua/category/rishennya-vykonkomu/</t>
  </si>
  <si>
    <t>http://drohobych-rada.gov.ua/gromada/statut-terytorialnoyi-gromady-mista-drogobych/</t>
  </si>
  <si>
    <t>http://drohobych-rada.gov.ua/deputaty-diyalnist-rady/</t>
  </si>
  <si>
    <t>http://drohobych-rada.gov.ua/category/proekty-rishen-sesiyi/</t>
  </si>
  <si>
    <t>http://drohobych-rada.gov.ua/gromada/elektronni-petytsiyi-gromadyan/</t>
  </si>
  <si>
    <t xml:space="preserve">http://drohobych-rada.gov.ua/dovidka3/elektronni-zakupivli/
http://drohobych-rada.gov.ua/category/informatsiya-drogobytskoyi-miskoyi-rady-pro-prodazhi-auktsiony-zakupivli-ta-konkursy/
</t>
  </si>
  <si>
    <t>http://drohobych-rada.gov.ua/dovidka3/elektronni-zakupivli/</t>
  </si>
  <si>
    <t>http://drohobych-rada.gov.ua/category/informatsiya-drogobytskoyi-miskoyi-rady-pro-prodazhi-auktsiony-zakupivli-ta-konkursy/</t>
  </si>
  <si>
    <t>http://drohobych-rada.gov.ua/informatsiya-vykonavchyh-organiv/byudzhet-drogobycha/</t>
  </si>
  <si>
    <t>http://drohobych-rada.gov.ua/zavtra-u-ratushi-vidbudetsya-bryfing-pro-pidsumky-obgovorennya-z-predstavnykamy-gromadskosti-proektu-byudzhetu-na-2017-rik/</t>
  </si>
  <si>
    <t>http://drohobych-rada.gov.ua/dovidka/</t>
  </si>
  <si>
    <t>http://drohobych-rada.gov.ua/viddily/tsnap/</t>
  </si>
  <si>
    <t>http://drohobych-rada.gov.ua/mizhnarodni-zv-yazky-2/mista-pobratymy/</t>
  </si>
  <si>
    <t>http://drohobych-rada.gov.ua/category/konkursy-na-zamishhennya-vakantnyh-posad/</t>
  </si>
  <si>
    <t>тільки голови http://drohobych-rada.gov.ua/wp-content/uploads/2016/04/Deklaratsiya-Kuchma-za-2015-rik.zip</t>
  </si>
  <si>
    <t>http://drohobych-rada.gov.ua/komunalni-pidpryyemstva-ustanovy-ta-sluzhby-mista/</t>
  </si>
  <si>
    <t>http://drohobych-rada.gov.ua/zemelni-dilyanky/</t>
  </si>
  <si>
    <t>http://drohobych-rada.gov.ua/category/rishennya-sesij/</t>
  </si>
  <si>
    <t>Найближчим часом запуститься сервіс (мапа комунальних об’єктів міста зі всіма даними)</t>
  </si>
  <si>
    <t>http://krm.gov.ua/article/view/503</t>
  </si>
  <si>
    <t>відео http://krm.gov.ua/article/view/429 порядок денний http://krm.gov.ua/article/view/49 голосування http://krm.gov.ua/article/view/519</t>
  </si>
  <si>
    <t>http://krm.gov.ua/article/view/444</t>
  </si>
  <si>
    <t>на посаді менше року, однак є звіт щодо регуляторної політики http://krm.gov.ua/article/view/472</t>
  </si>
  <si>
    <t>http://krm.gov.ua/person</t>
  </si>
  <si>
    <t>http://krm.gov.ua/article/view/45</t>
  </si>
  <si>
    <t>http://krm.gov.ua/article/view/58</t>
  </si>
  <si>
    <t>http://krm.gov.ua/article/view/19</t>
  </si>
  <si>
    <t>http://krm.gov.ua/article/view/499</t>
  </si>
  <si>
    <t>http://krm.gov.ua/article/view/498</t>
  </si>
  <si>
    <t>http://krm.gov.ua/article/view/447 http://krm.gov.ua/article/view/432</t>
  </si>
  <si>
    <t>http://krm.gov.ua/article/view/445 - порядок денний засідань міської ради. Також публікуються додатково інформаційні повідомлення в  стрічці новин сайту, наприклад,   повідомлення про скликання останньої  сесії - http://krm.gov.ua/news/view/17162</t>
  </si>
  <si>
    <t>http://krm.gov.ua/article/view/505</t>
  </si>
  <si>
    <t>http://krm.gov.ua/article/view/492</t>
  </si>
  <si>
    <t>http://krm.gov.ua/article/view/459</t>
  </si>
  <si>
    <t>http://krm.gov.ua/article/view/277</t>
  </si>
  <si>
    <t>http://krm.gov.ua/article/view/512</t>
  </si>
  <si>
    <t>http://krm.gov.ua/article/view/428</t>
  </si>
  <si>
    <t xml:space="preserve">Інфраструктурні проекти  - http://krm.gov.ua/article/view/459
Грантові проекти Європейського Союзу   - http://krm.gov.ua/article/view/484
http://krm.gov.ua/article/view/514
Конкурс проектів соціально-економічного, культурного та прострового розвитку міста  -
http://krm.gov.ua/article/view/495
</t>
  </si>
  <si>
    <t xml:space="preserve">Оголошення відкритих торгів - http://krm.gov.ua/article/view/424
Річні плани закупівель  - http://krm.gov.ua/article/view/428
Запит цінових пропозицій  -  http://krm.gov.ua/article/view/455
</t>
  </si>
  <si>
    <t xml:space="preserve">Переліки укладених договорів 
публікуються на Єдиному державному порталі відкритих даних, наприклад по 
Управлінню освіти 
http://data.gov.ua/passport/66797289-95f8-42da-a11e-1d9c3fbdcac2
Переліки укладених договорів 
публікуються на Єдиному державному порталі відкритих даних, наприклад по 
Управлінню освіти 
http://data.gov.ua/passport/66797289-95f8-42da-a11e-1d9c3fbdcac2
</t>
  </si>
  <si>
    <t>http://krm.gov.ua/article/view/169</t>
  </si>
  <si>
    <t>http://krm.gov.ua/article/view/409</t>
  </si>
  <si>
    <t>http://krm.gov.ua/article/view/249</t>
  </si>
  <si>
    <t xml:space="preserve">http://krm.gov.ua/docs/proekti/page/49   
Гіперпосилання на сам проект рішення 
http://krm.gov.ua/UserFiles/dl/proekt/proekt_resh_16.12.15_1.pdf
</t>
  </si>
  <si>
    <t>http://krm.gov.ua/article/view/317</t>
  </si>
  <si>
    <t>http://krm.gov.ua/article/view/382</t>
  </si>
  <si>
    <t>http://krm.gov.ua/article/view/192</t>
  </si>
  <si>
    <t>http://krm.gov.ua/article/view/193</t>
  </si>
  <si>
    <t>Чи встановлено міською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</si>
  <si>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http://krm.gov.ua/article/view/323</t>
  </si>
  <si>
    <t>http://krm.gov.ua/docs/proekti</t>
  </si>
  <si>
    <t>http://krm.gov.ua/docs/sessija</t>
  </si>
  <si>
    <t>http://mkrada.gov.ua/content/zviti.html</t>
  </si>
  <si>
    <t>протоколи http://mkrada.gov.ua/content/protokoli-plenarnih-zasidan-mikolaivskoi-miskoi-radi_2.html результати голосування http://mkrada.gov.ua/content/rezultati-golosuvannya-deputativ_2.html</t>
  </si>
  <si>
    <t>http://mkrada.gov.ua/content/informaciya-pro-robotu-postiynih-komisiy1.html та матеріали http://mkrada.gov.ua/content/protokoli-rekomendacii-visnovki-zasidan-postiynih-komisiy1.html</t>
  </si>
  <si>
    <t xml:space="preserve">http://mkrada.gov.ua/content/zvit-miskogo-golovi.html
http://mkrada.gov.ua/content/zvit_2015.html
</t>
  </si>
  <si>
    <t>http://mkrada.gov.ua/content/sklad-postiynih-komisiy-miskoi-radi1.html</t>
  </si>
  <si>
    <t>http://mkrada.gov.ua/content/sklad-vikonkomu.html</t>
  </si>
  <si>
    <t>http://mkrada.gov.ua/documents/?c=6</t>
  </si>
  <si>
    <t>http://mkrada.gov.ua/content/biografichna-dovidka.html та депутати без графіків прийому http://mkrada.gov.ua/content/sklad-deputatskogo-korpusu-mikolaivskoi-miskoi-radi-7-sklikannya.html та графік прийому http://mkrada.gov.ua/content/rozklad-priyomu-gromadyan.html</t>
  </si>
  <si>
    <t>http://mkrada.gov.ua/documents/23960.html</t>
  </si>
  <si>
    <t>http://mkrada.gov.ua/documents/?c=5</t>
  </si>
  <si>
    <t xml:space="preserve">http://mkrada.gov.ua/calendar/?fd=11&amp;fm=11&amp;fy=2016&amp;td=11&amp;tm=11&amp;ty=2016
http://mkrada.gov.ua/content/proekti-rishen-miskradi.html
</t>
  </si>
  <si>
    <t xml:space="preserve">http://mkrada.gov.ua/content/proekti-rishen-miskradi.html
http://mkrada.gov.ua/content/proekti-rishen-vikonkomu.html
</t>
  </si>
  <si>
    <t>http://petition.mkrada.gov.ua/</t>
  </si>
  <si>
    <t>http://mkrada.gov.ua/content/investiciyni-proekti.html</t>
  </si>
  <si>
    <t>http://mkrada.gov.ua/en/</t>
  </si>
  <si>
    <t>http://mkrada.gov.ua/content/golovi-plani.html</t>
  </si>
  <si>
    <t xml:space="preserve">http://mkrada.gov.ua/content/tenderi.html
http://mkrada.gov.ua/content/golovi-plani.html
</t>
  </si>
  <si>
    <t>http://mkrada.gov.ua/content/tenderi.html</t>
  </si>
  <si>
    <t>https://prozorro.gov.ua/tender/search/?edrpou=04056612</t>
  </si>
  <si>
    <t>http://mkrada.gov.ua/content/informaciya-pro-hid-ta-rezultati-vidchuzhennya-komunalnogo-mayna-m-mikolaeva.html</t>
  </si>
  <si>
    <t xml:space="preserve">http://mkrada.gov.ua/content/perelik-komunalnogo-mayna-peredanogo-v-orendne-koristuvannya.html
http://mkrada.gov.ua/content/pidpr-propozicii-orendi.html
</t>
  </si>
  <si>
    <t>http://mkrada.gov.ua/content/perelik-komunalnogo-mayna-peredanogo-v-orendne-koristuvannya.html</t>
  </si>
  <si>
    <t>http://mkrada.gov.ua/content/byudzhet-mista.html</t>
  </si>
  <si>
    <t>http://mkrada.gov.ua/content/zviti1.html</t>
  </si>
  <si>
    <t xml:space="preserve">http://mkrada.gov.ua/content/byudzhet-mista.html
http://mkrada.gov.ua/content/proekti-rishen-miskradi.html
</t>
  </si>
  <si>
    <t>http://mkrada.gov.ua/content/avariyni-sluzhbi-mista.html</t>
  </si>
  <si>
    <t>http://mkrada.gov.ua/content/administrativni-poslugi.html</t>
  </si>
  <si>
    <t>http://mkrada.gov.ua/content/mistapartneri.html</t>
  </si>
  <si>
    <t>http://mkrada.gov.ua/content/vakansii.html</t>
  </si>
  <si>
    <t>http://mkrada.gov.ua/content/zagalni-pravila-povedinki-derzhavnih-sluzhbovciv.html</t>
  </si>
  <si>
    <t>http://mkrada.gov.ua/content/proekti-rishen-miskradi.html</t>
  </si>
  <si>
    <t>http://mkrada.gov.ua/documents/?c=1</t>
  </si>
  <si>
    <t>http://mkrada.gov.ua/documents/22966.html</t>
  </si>
  <si>
    <t>http://berdychiv.com.ua/zapobgannya_proyavam_korupcyi.html</t>
  </si>
  <si>
    <t>щороку у розділі "Новини"</t>
  </si>
  <si>
    <t>наявна інформація про заплановану сесію і розділ проектів рішень http://artemrada.gov.ua/uk/council/graph</t>
  </si>
  <si>
    <t>http://artemrada.gov.ua/uk/counsil/sessionproject</t>
  </si>
  <si>
    <t>у розділі "Проекти рішень міської ради"</t>
  </si>
  <si>
    <t>заплановано громадське обговорення https://drive.google.com/file/d/0BzjcETnBOh5Hc0RrQzZWX1dLaEk/view та http://www.artemrada.gov.ua/uk/3112</t>
  </si>
  <si>
    <t>На веб-сайті Бахмутської міської ради, в Розділі «Міська рада. Рішення Бахмутської міської ради». http://artemrada.gov.ua/uk/documents/apTeMOBCK/6- созьів/20151125-№674-1326</t>
  </si>
  <si>
    <t>На сайті є тільки можливість одностороннього відображення http://bmr.gov.ua/index.php?id=521 , однак Розпорядження міського голови № 385  від 29.12.2015 “Про єдину соціальну мережу Бердянської міської ради та її виконавчих органів "Моя влада" www.mygov.bmr.gov.ua/</t>
  </si>
  <si>
    <t xml:space="preserve">www.mygov.bmr.gov.ua/ </t>
  </si>
  <si>
    <t>http://bmr.gov.ua/index.php?id=800000905</t>
  </si>
  <si>
    <t>http://bmr.gov.ua/index.php?id=800000180</t>
  </si>
  <si>
    <t>http://bmr.gov.ua/index.php?id=800000234</t>
  </si>
  <si>
    <t>http://bmr.gov.ua/index.php?id=800000318&amp;L=0</t>
  </si>
  <si>
    <t>http://bmr.gov.ua/index.php?id=800000880</t>
  </si>
  <si>
    <t>http://bmr.gov.ua/fileadmin/php/session_decision.php?uid=2515</t>
  </si>
  <si>
    <t>http://rada.te.ua/pytannia-vidpovidi/</t>
  </si>
  <si>
    <t>Отримано повну відповідь</t>
  </si>
  <si>
    <t>http://zvit.nadal.te.ua/</t>
  </si>
  <si>
    <t>http://rada.te.ua/miskiy-golova/ та http://rada.te.ua/deputatskiy-korpus/</t>
  </si>
  <si>
    <t>http://rada.te.ua/deputatski-komisii/</t>
  </si>
  <si>
    <t>http://rada.te.ua/vikonavchiy-komitet/</t>
  </si>
  <si>
    <t>http://rada.te.ua/normativnie-dokument/programi/</t>
  </si>
  <si>
    <t>http://rada.te.ua/petitsii/</t>
  </si>
  <si>
    <t>http://rada.te.ua/predprinimatelstvo_i/</t>
  </si>
  <si>
    <t>http://rada.te.ua/mista-partneri-ta-po/</t>
  </si>
  <si>
    <t>http://rada.te.ua/en/</t>
  </si>
  <si>
    <t>http://rada.te.ua/ogoloshennya-konkurs/tenderi/31002.html</t>
  </si>
  <si>
    <t>http://rada.te.ua/ogoloshennya-konkurs/</t>
  </si>
  <si>
    <t>http://rada.te.ua/ogoloshennya-konkurs/tenderi/30939.html</t>
  </si>
  <si>
    <t>http://rada.te.ua/elektronni_zakupivli/</t>
  </si>
  <si>
    <t>http://rada.te.ua/ogoloshennya-konkurs/ogoloshennya/</t>
  </si>
  <si>
    <t>http://rada.te.ua/normativnie-dokument/byudget_mista_ternop/</t>
  </si>
  <si>
    <t>http://rada.te.ua/ogoloshennya-konkurs/ogoloshennya/43162.html</t>
  </si>
  <si>
    <t>http://rada.te.ua/komunalni_pidpriemst/</t>
  </si>
  <si>
    <t>http://rada.te.ua/ogoloshennya-konkurs/vakansii/</t>
  </si>
  <si>
    <t>http://rada.te.ua/aktualno/14816.html</t>
  </si>
  <si>
    <t>http://rada.te.ua/normativnie-dokument/proekt_generalnogo_planu/</t>
  </si>
  <si>
    <t>http://rada.te.ua/tsnap/</t>
  </si>
  <si>
    <t>http://rada.te.ua/normativnie-dokument/rishennya-miskoi-rad/</t>
  </si>
  <si>
    <t>http://kam-pod.gov.ua/gromadianam/zapitannia-do-vladi</t>
  </si>
  <si>
    <t>отримао повну відповідь</t>
  </si>
  <si>
    <t>http://kam-pod.gov.ua/novini/video-novini/item/51-zvit-miskoho-holovy-za-100-dniv</t>
  </si>
  <si>
    <t>http://kam-pod.gov.ua/documents/dostup-do-publ-informatsii/zviti-ta-poshireni-vidpovidi</t>
  </si>
  <si>
    <t>аудіозапис, протокол, рішення, результати голосувань http://kam-pod.gov.ua/documents/of-docs-miskradi/rishennia-miskradi/item/4869-21-sesiia-miskoi-rady-15-lystopada-2016-roku</t>
  </si>
  <si>
    <t>http://kam-pod.gov.ua/rada/deputatsky-korpus/deputati-misk-radi/zagalnij-spisok-deputativ</t>
  </si>
  <si>
    <t>http://kam-pod.gov.ua/vikonkom/sklad-vikonavchogo-komitetu</t>
  </si>
  <si>
    <t>порядок денний http://kam-pod.gov.ua/vikonkom/zasidannya-vikonavchogo-komitetu</t>
  </si>
  <si>
    <t>https://onedrive.live.com/?authkey=%21AJkowX0xBaYgE80&amp;cid=ECE43D51F9A9D478&amp;id=ECE43D51F9A9D478%216625&amp;parId=ECE43D51F9A9D478%212523&amp;o=OneUp</t>
  </si>
  <si>
    <t>http://kam-pod.gov.ua/rada/plenarni-zasidannya-miskoji-radi</t>
  </si>
  <si>
    <t>http://kam-pod.gov.ua/documents/proekti-normativno-pravovikh-aktiv-miskoji-radi</t>
  </si>
  <si>
    <t>http://petition.kam-pod.gov.ua/</t>
  </si>
  <si>
    <t>http://kam-pod.gov.ua/economika/granti</t>
  </si>
  <si>
    <t>http://kam-pod.gov.ua/nashe-misto/mista-partneri</t>
  </si>
  <si>
    <t>http://kam-pod.gov.ua/economika/invest-politika/investitsijni-proekti</t>
  </si>
  <si>
    <t>http://kam-pod.gov.ua/economika/invest-politika/investitsijnij-potentsial-mista</t>
  </si>
  <si>
    <t>http://kam-pod.gov.ua/economika/dergavni-zakupivli/richni-plani-zakupivel</t>
  </si>
  <si>
    <t>http://kam-pod.gov.ua/economika/dergavni-zakupivli/ogoloshennya-pro-derzhavni-zakupivli</t>
  </si>
  <si>
    <t>https://onedrive.live.com/view.aspx?resid=ECE43D51F9A9D478!25617&amp;ithint=file%2cdocx&amp;app=Word&amp;authkey=!ANx23QTLVidurGk</t>
  </si>
  <si>
    <t>http://kam-pod.gov.ua/economika/ogoloshennya-pro-komunalne-majno</t>
  </si>
  <si>
    <t>http://kam-pod.gov.ua/economika/miskiy-budjet/rishennya-sesiji-miskoji-radi-pro-byudzhet</t>
  </si>
  <si>
    <t>http://kam-pod.gov.ua/economika/miskiy-budjet/vikonannya-miskogo-byudzhetu</t>
  </si>
  <si>
    <t>http://kam-pod.gov.ua/economika/miskiy-budjet</t>
  </si>
  <si>
    <t>http://kam-pod.gov.ua/</t>
  </si>
  <si>
    <t>http://kam-pod.gov.ua/gromadianam/materiali-z-pitan-sotsialnogo-zakhistu/item/153-osnovni-vydy-sotsialnoi-dopomohy</t>
  </si>
  <si>
    <t>http://kam-pod.gov.ua/gromadianam/materiali-z-pitan-sotsialnogo-zakhistu</t>
  </si>
  <si>
    <t>http://cnap.kam-pod.gov.ua/</t>
  </si>
  <si>
    <t>http://kam-pod.gov.ua/economika/komunalni-pidpriemstva/perelik-komunalnikh-pidpriemstv</t>
  </si>
  <si>
    <t>http://kam-pod.gov.ua/gromadianam/jkg/cherga-na-uteplennya-fasadiv-za-programoyu-teplij-dim</t>
  </si>
  <si>
    <t>http://kam-pod.gov.ua/vakansiji</t>
  </si>
  <si>
    <t>http://kam-pod.gov.ua/nashe-misto/genplan</t>
  </si>
  <si>
    <t>http://kam-pod.gov.ua/documents/of-docs-miskradi/rishennia-miskradi</t>
  </si>
  <si>
    <t>інформація про участь http://www.rada.cherkassy.ua/ua/files.php?s=2&amp;s1=168&amp;s2=395 та протоколи</t>
  </si>
  <si>
    <t>http://www.rada.cherkassy.ua/ua/rada.php?s=2&amp;s1=168&amp;s2=456</t>
  </si>
  <si>
    <t>http://rada.cherkasy.ua/myrada/html/198889.php?id=198889</t>
  </si>
  <si>
    <t>рішення http://www.rada.cherkassy.ua/ua/files.php?s=2&amp;s1=27&amp;s2=254</t>
  </si>
  <si>
    <t>http://www.rada.cherkassy.ua/ua/news.php?s=1&amp;s1=117</t>
  </si>
  <si>
    <t>http://www.rada.cherkassy.ua/ua/text.php?s=2&amp;s1=27&amp;s2=21</t>
  </si>
  <si>
    <t>http://www.rada.cherkassy.ua/ua/upage.php?s=34&amp;s1=403</t>
  </si>
  <si>
    <t>http://rada.ck.ua/petitions/web/</t>
  </si>
  <si>
    <t>http://www.rada.cherkassy.ua/ua/textex.php?s=8&amp;s1=203&amp;s2=322</t>
  </si>
  <si>
    <t>http://www.rada.cherkassy.ua/ua/text.php?s=33&amp;s1=394</t>
  </si>
  <si>
    <t>http://www.rada.cherkassy.ua/ua/notice.php?s=8&amp;s1=43&amp;s2=219</t>
  </si>
  <si>
    <t>http://www.rada.cherkassy.ua/ua/files.php?s=8&amp;s1=152</t>
  </si>
  <si>
    <t>http://www.rada.cherkassy.ua/ua/files.php?s=8&amp;s1=257</t>
  </si>
  <si>
    <t>http://www.rada.cherkassy.ua/ua/text.php?s=4&amp;s1=245&amp;s2=296</t>
  </si>
  <si>
    <t>http://www.rada.cherkassy.ua/ua/text.php?s=2&amp;s1=23</t>
  </si>
  <si>
    <t>http://www.rada.cherkassy.ua/_upload/Telefonnyy%20dovidnyk%20KP%20mista.xls</t>
  </si>
  <si>
    <t>http://www.rada.cherkassy.ua/ua/notice.php?s=1&amp;s1=94</t>
  </si>
  <si>
    <t>http://www.rada.cherkassy.ua/ua/files.php?s=2&amp;s1=168&amp;s2=439</t>
  </si>
  <si>
    <t>http://www.rada.cherkassy.ua/ua/text.php?s=8&amp;s1=220</t>
  </si>
  <si>
    <t>http://www.rada.cherkassy.ua/ua/files.php?s=8&amp;s1=203&amp;s2=356</t>
  </si>
  <si>
    <t>протоколи http://www.rada.cherkassy.ua/ua/files.php?s=2&amp;s1=168&amp;s2=391 та голосування http://www.rada.cherkassy.ua/ua/files.php?s=2&amp;s1=168&amp;s2=477 відео http://www.rada.cherkassy.ua/ua/sections.php?s=24</t>
  </si>
  <si>
    <t>http://www.rada.cherkassy.ua/ua/text.php?s=8&amp;s1=46&amp;s2=69</t>
  </si>
  <si>
    <t>http://www.rada.cherkassy.ua/ua/news.php?s=8&amp;s1=48&amp;s2=304</t>
  </si>
  <si>
    <t>http://www.rada.cherkassy.ua/ua/news.php?s=8&amp;s1=48&amp;s2=221</t>
  </si>
  <si>
    <t>http://www.rada.cherkassy.ua/upload/Dogovory_orendi.pdf</t>
  </si>
  <si>
    <t>http://kmr.gov.ua/uk/content/form-electronic-appeal-physical-person</t>
  </si>
  <si>
    <t>http://kmr.gov.ua/uk/content/zvity</t>
  </si>
  <si>
    <t>http://kmr.gov.ua/uk/comisii</t>
  </si>
  <si>
    <t>http://kmr.gov.ua/uk/misykuy-golova та http://kmr.gov.ua/uk/deputats</t>
  </si>
  <si>
    <t>https://kievcity.gov.ua/content/24_kerivnytstvo.html</t>
  </si>
  <si>
    <t>http://kmr.gov.ua/municipal-target-programs</t>
  </si>
  <si>
    <t>http://kievcity.gov.ua/news/?c=3</t>
  </si>
  <si>
    <t>http://kmr.gov.ua/uk/plenary-meetings</t>
  </si>
  <si>
    <t>http://kmr.gov.ua/uk/project_poryadku_denogo та http://kmr.gov.ua/uk/ та http://kmr.gov.ua/uk/rozporyadjenya</t>
  </si>
  <si>
    <t>https://petition.kievcity.gov.ua/</t>
  </si>
  <si>
    <t>http://kmr.gov.ua/uk/plan-zakupivel</t>
  </si>
  <si>
    <t>http://kmr.gov.ua/uk/comisii/20/budget</t>
  </si>
  <si>
    <t>http://kievcity.gov.ua/news/?c=311</t>
  </si>
  <si>
    <t>http://kmr.gov.ua/uk/vakancii</t>
  </si>
  <si>
    <t>http://kmr.gov.ua/uk/normative-documents</t>
  </si>
  <si>
    <t>http://kievcity.gov.ua/content/45_protydija-koruptsii.html</t>
  </si>
  <si>
    <t>http://kga.gov.ua/generalnij-plan</t>
  </si>
  <si>
    <t>http://kmr.gov.ua/uk/comisii/28/rules-orenda</t>
  </si>
  <si>
    <t>http://kmr.gov.ua/uk/rishenya</t>
  </si>
  <si>
    <t>http://kmr.gov.ua/uk/proektu-rishenya</t>
  </si>
  <si>
    <t>http://www.izmail-rada.gov.ua/2011-11-16-07-26-09/2011-11-16-07-28-44</t>
  </si>
  <si>
    <t>http://www.izmail-rada.gov.ua/2010-05-05-12-39-15</t>
  </si>
  <si>
    <t>http://www.izmail-rada.gov.ua/2012-04-02-13-48-01/2012-04-02-13-49-56</t>
  </si>
  <si>
    <t>http://www.izmail-rada.gov.ua/2012-04-02-13-48-01/2012-04-02-13-50-26</t>
  </si>
  <si>
    <t>http://www.izmail-rada.gov.ua/2012-02-07-10-14-54/184-2012-02-07-10-13-29/1812-2012-02-07-10-39-03</t>
  </si>
  <si>
    <t>http://www.izmail-rada.gov.ua/2010-03-18-10-53-55</t>
  </si>
  <si>
    <t>http://www.izmail-rada.gov.ua/-----2017-</t>
  </si>
  <si>
    <t>http://www.izmail-rada.gov.ua/2010-05-11-07-53-46</t>
  </si>
  <si>
    <t>http://www.izmail-rada.gov.ua/2013-10-24-06-00-07</t>
  </si>
  <si>
    <t>http://www.izmail-rada.gov.ua/2011-09-16-11-36-23/2012-04-17-05-44-59</t>
  </si>
  <si>
    <t>http://www.emvk.if.ua/ezvern</t>
  </si>
  <si>
    <t>http://www.mvk.if.ua/pinfzv</t>
  </si>
  <si>
    <t>відео http://www.mvk.if.ua/livevideo рішення, голосування, протоколи засідань http://www.namvk.if.ua/rishses/ та аудіозаписи http://www.mrada.if.ua/%D0%BF%D1%80%D0%BE-%D0%BC%D1%96%D1%81%D1%8C%D0%BA%D1%83-%D1%80%D0%B0%D0%B4%D1%83/%D0%BC%D1%96%D1%81%D1%8C%D0%BA%D0%B8%D0%B9-%D0%B3%D0%BE%D0%BB%D0%BE%D0%B2%D0%B0/27-mr/multymedia/audiozapysy/132-%D0%B0%D1%83%D0%B4%D1%96%D0%BE%D0%B7%D0%B0%D0%BF%D0%B8%D1%81-%D0%BF%D0%BB%D0%B5%D0%BD%D0%B0%D1%80%D0%BD%D0%BE%D0%B3%D0%BE-%D0%B7%D0%B0%D1%81%D1%96%D0%B4%D0%B0%D0%BD%D0%BD%D1%8F-vii-%D1%81%D0%B5%D1%81%D1%96%D1%97-%D1%96%D0%B2%D0%B0%D0%BD%D0%BE-%D1%84%D1%80%D0%B0%D0%BD%D0%BA%D1%96%D0%B2%D1%81%D1%8C%D0%BA%D0%BE%D1%97-%D0%BC%D1%96%D1%81%D1%8C%D0%BA%D0%BE%D1%97-%D1%80%D0%B0%D0%B4%D0%B8-19-08-2016-%D1%80</t>
  </si>
  <si>
    <t>http://www.mrada.if.ua/%D0%BF%D1%80%D0%BE-%D0%BC%D1%96%D1%81%D1%8C%D0%BA%D1%83-%D1%80%D0%B0%D0%B4%D1%83/%D0%B4%D0%B5%D0%BF%D1%83%D1%82%D0%B0%D1%82%D1%81%D1%8C%D0%BA%D1%96-%D0%BA%D0%BE%D0%BC%D1%96%D1%81%D1%96%D1%97</t>
  </si>
  <si>
    <t>http://www.mrada.if.ua/%D0%BF%D1%80%D0%BE-%D0%BC%D1%96%D1%81%D1%8C%D0%BA%D1%83-%D1%80%D0%B0%D0%B4%D1%83/%D0%B2%D1%96%D0%B4%D0%B5%D0%BE%D0%B3%D0%B0%D0%BB%D0%B5%D1%80%D0%B5%D1%8F/91-%D1%80%D1%96%D1%87%D0%BD%D0%B8%D0%B9-%D0%B7%D0%B2%D1%96%D1%82-%D0%BC%D1%96%D1%81%D1%8C%D0%BA%D0%BE%D0%B3%D0%BE-%D0%B3%D0%BE%D0%BB%D0%BE%D0%B2%D0%B8-%D1%80%D1%83%D1%81%D0%BB%D0%B0%D0%BD%D0%B0-%D0%BC%D0%B0%D1%80%D1%86%D1%96%D0%BD%D0%BA%D1%96%D0%B2%D0%B0</t>
  </si>
  <si>
    <t>http://www.mrada.if.ua/%D0%BF%D1%80%D0%BE-%D0%BC%D1%96%D1%81%D1%8C%D0%BA%D1%83-%D1%80%D0%B0%D0%B4%D1%83/%D0%BC%D1%96%D1%81%D1%8C%D0%BA%D0%B8%D0%B9-%D0%B3%D0%BE%D0%BB%D0%BE%D0%B2%D0%B0</t>
  </si>
  <si>
    <t>http://www.mvk.if.ua/sclad</t>
  </si>
  <si>
    <t>http://www.mvk.if.ua/socprog</t>
  </si>
  <si>
    <t>http://www.mvk.if.ua/prmvk</t>
  </si>
  <si>
    <t>http://www.mrada.if.ua/novyny/92-%D0%BC%D1%96%D1%81%D1%8C%D0%BA%D0%B8%D0%B9-%D0%B3%D0%BE%D0%BB%D0%BE%D0%B2%D0%B0-%D1%96%D0%B2%D0%B0%D0%BD%D0%BE-%D1%84%D1%80%D0%B0%D0%BD%D0%BA%D1%96%D0%B2%D1%81%D1%8C%D0%BA%D0%B0-%D1%80%D1%83%D1%81%D0%BB%D0%B0%D0%BD-%D0%BC%D0%B0%D1%80%D1%86%D1%96%D0%BD%D0%BA%D1%96%D0%B2-%D0%BF%D1%96%D0%B4%D0%BF%D0%B8%D1%81%D0%B0%D0%B2-%D1%80%D0%BE%D0%B7%D0%BF%D0%BE%D1%80%D1%8F%D0%B4%D0%B6%D0%B5%D0%BD%D0%BD%D1%8F-%D0%BF%D1%80%D0%BE-%D0%BF%D0%B5%D1%80%D0%B5%D0%BD%D0%B5%D1%81%D0%B5%D0%BD%D0%BD%D1%8F-9-%D1%81%D0%B5%D1%81%D1%96%D1%97-%D0%BC%D1%96%D1%81%D1%8C%D0%BA%D0%BE%D1%97-%D1%80%D0%B0%D0%B4%D0%B8-%D0%BD%D0%B0-22-%D0%B3%D1%80%D1%83%D0%B4%D0%BD%D1%8F-2016-%D1%80%D0%BE%D0%BA%D1%83</t>
  </si>
  <si>
    <t>http://www.mrada.if.ua/%D0%B4%D0%BE%D0%BA%D1%83%D0%BC%D0%B5%D0%BD%D1%82%D0%B8-%D1%80%D0%B0%D0%B4%D0%B8/%D0%BF%D1%80%D0%BE%D0%B5%D0%BA%D1%82%D0%B8-%D1%80%D1%96%D1%88%D0%B5%D0%BD%D1%8C</t>
  </si>
  <si>
    <t>http://petition.mvk.if.ua/</t>
  </si>
  <si>
    <t>http://bu.mvk.if.ua/</t>
  </si>
  <si>
    <t>http://www.mvk.if.ua/plancity/36449</t>
  </si>
  <si>
    <t>http://www.mvk.if.ua/program</t>
  </si>
  <si>
    <t>http://osvita-mvk.if.ua/category&amp;category_id=38</t>
  </si>
  <si>
    <t>http://www.mvk.if.ua/energmod</t>
  </si>
  <si>
    <t>http://www.mvk.if.ua/dzrpl</t>
  </si>
  <si>
    <t>http://www.mvk.if.ua/dzog</t>
  </si>
  <si>
    <t>http://www.mvk.if.ua/fkvm</t>
  </si>
  <si>
    <t>https://budget.mvk.if.ua/</t>
  </si>
  <si>
    <t>http://www.mvk.if.ua/telslugb</t>
  </si>
  <si>
    <t>http://www.cnap.if.ua/</t>
  </si>
  <si>
    <t>http://www.mvk.if.ua/advisor1</t>
  </si>
  <si>
    <t>http://www.tke.if.ua/proektinvestytsiinoiprohramyna2016rik</t>
  </si>
  <si>
    <t>http://www.mvk.if.ua/vakan</t>
  </si>
  <si>
    <t>http://www.namvk.if.ua/</t>
  </si>
  <si>
    <t>http://www.uzvif.gov.ua/images/DogOrenda/Polorenda031016.pdf</t>
  </si>
  <si>
    <t>http://chernigiv-rada.gov.ua/zvernennya/add</t>
  </si>
  <si>
    <t>http://www.shostka-rada.gov.ua/zvernennya_gromadyan/elektronne_zvernennya</t>
  </si>
  <si>
    <t>http://chernigiv-rada.gov.ua/zvernennya</t>
  </si>
  <si>
    <t>http://chernigiv-rada.gov.ua/project/info-access</t>
  </si>
  <si>
    <t>http://shostka-rada.gov.ua/public/zvit/zvti_pro_dostup_do_publchno_nformac_u_vikonkom_shostkinsko_msko_radi_za_2016_rk</t>
  </si>
  <si>
    <t>Лише поіменне
 http://chernigiv-rada.gov.ua/project/res_opros</t>
  </si>
  <si>
    <t>Лише протоколи
http://www.shostka-rada.gov.ua/documents/protokoli_aparatnih_narad_pri_mskomu_golov1/protokoli_aparatnih_narad_pri_mskomu_golov_2016</t>
  </si>
  <si>
    <t>Лише протоколи
http://chernigiv-rada.gov.ua/gorrada/comisii/</t>
  </si>
  <si>
    <t>http://shostka-rada.gov.ua/zvti_organu_vladi</t>
  </si>
  <si>
    <t>http://www.chernigiv-rada.gov.ua/gorrada/mer2/
http://www.chernigiv-rada.gov.ua/gorrada/deputat/</t>
  </si>
  <si>
    <t>Без контактів
http://www.chernigiv-rada.gov.ua/gorrada/comisii/</t>
  </si>
  <si>
    <t>http://www.shostka-rada.gov.ua/government/m_skij_golova
http://www.shostka-rada.gov.ua/government/miska_rada/cklad_radi</t>
  </si>
  <si>
    <t>http://www.chernigiv-rada.gov.ua/gorrada/comitet/</t>
  </si>
  <si>
    <t>Лише перелік
http://www.shostka-rada.gov.ua/government/vikonavchij_komitet</t>
  </si>
  <si>
    <t>http://www.chernigiv-rada.gov.ua/project/rada/7664</t>
  </si>
  <si>
    <t>http://www.shostka-rada.gov.ua/resheniya/pro_vnesennya_dopovnen_do_programi_socalno_ekonomchnogo_ta_kulturnogo_rozvitku_mshostka_na_2016_rk</t>
  </si>
  <si>
    <t>http://chernigiv-rada.gov.ua/project/rada
http://chernigiv-rada.gov.ua/document/rishennya-vikonkomu</t>
  </si>
  <si>
    <t>http://shostka-rada.gov.ua/documents/rishennya_vikonkom</t>
  </si>
  <si>
    <t>https://www.google.com/url?q=http://www.chernigiv-rada.gov.ua/filesstatic/rozvitok/Polojennya%2520do%2520statutu_18-04-2016_08-36.doc&amp;sa=U&amp;ved=0ahUKEwiBxP7brsPQAhWClCwKHU8UD88QFggEMAA&amp;client=internal-uds-cse&amp;usg=AFQjCNEi3avN0RZ9mP6jNCuzRQ1XrDWGog</t>
  </si>
  <si>
    <t>http://www.shostka-rada.gov.ua/anons/vikonannya_soc_al_nih_n_c_ativ_prezidenta1</t>
  </si>
  <si>
    <t>http://shostka-rada.gov.ua/ogoloshennya_pro_sklikannya_sesj</t>
  </si>
  <si>
    <t>http://chernigiv-rada.gov.ua/project/rada</t>
  </si>
  <si>
    <t>Станом на  10 листопада 2016 року проекти рішень Шосткинської міської ради,  виконавчого комітету Шосткинської міської ради  для  ознайомлення з ними та обговорення відсутні.</t>
  </si>
  <si>
    <t>http://chernigiv-rada.gov.ua/petition</t>
  </si>
  <si>
    <t>http://www.chernigiv-rada.gov.ua/budget/news</t>
  </si>
  <si>
    <t>http://www.chernigiv-rada.gov.ua/budget/news/7338</t>
  </si>
  <si>
    <t>http://www.chernigiv-rada.gov.ua/citypartners/citypartners-list</t>
  </si>
  <si>
    <t>http://www.shostka-rada.gov.ua/town/msta_pobratimi</t>
  </si>
  <si>
    <t>Через новини
http://www.chernigiv-rada.gov.ua/news/</t>
  </si>
  <si>
    <t>http://chernigiv-rada.gov.ua/english/eng-list/748</t>
  </si>
  <si>
    <t>http://www.chernigiv-rada.gov.ua/english/eng-list/763</t>
  </si>
  <si>
    <t>http://chernigiv-rada.gov.ua/misto/economika-zakupivla</t>
  </si>
  <si>
    <t>http://shostka-rada.gov.ua/purchasing</t>
  </si>
  <si>
    <t>http://chernigiv-rada.gov.ua/tender</t>
  </si>
  <si>
    <t>http://www.chernigiv-rada.gov.ua/document/rishennya-sesii/2653</t>
  </si>
  <si>
    <t>http://www.shostka-rada.gov.ua/documents/rishennya_rada/rshennya_shostkinsko_msko_radi_vigo_sklikannya/sessiya5/5_13</t>
  </si>
  <si>
    <t>http://chernigiv-rada.gov.ua/misto/komunal-vlastnist-doc</t>
  </si>
  <si>
    <t>http://chernigiv-rada.gov.ua/misto/komunal-vlastnist-obj</t>
  </si>
  <si>
    <t>http://shostka-rada.gov.ua/komunalna_vlasnst/ogoloshennya_vddlu_komunalno_vlasnost</t>
  </si>
  <si>
    <t>http://chernigiv-rada.gov.ua/misto/komunal-vlastnist</t>
  </si>
  <si>
    <t>http://www.chernigiv-rada.gov.ua/news/view/8783</t>
  </si>
  <si>
    <t>http://chernigiv-rada.gov.ua/document/vikonanya-budzshetu</t>
  </si>
  <si>
    <t>http://www.shostka-rada.gov.ua/finance/2016/mscevij_byudzhet_2016</t>
  </si>
  <si>
    <t>http://www.shostka-rada.gov.ua/finance/2015/pro_mscevij_byudzhet_m_shostka_na_2015_rk</t>
  </si>
  <si>
    <t>http://chernigiv-rada.gov.ua/document/rishennya-sesii/9951
http://chernigiv-rada.gov.ua/document/rishennya-sesii/9260</t>
  </si>
  <si>
    <t>http://chernigiv-rada.gov.ua/project/rada/10869</t>
  </si>
  <si>
    <t>http://chernigiv-rada.gov.ua/news/view/8590</t>
  </si>
  <si>
    <t xml:space="preserve"> </t>
  </si>
  <si>
    <t>http://shostka-rada.gov.ua/informday/socalnij_zahist_plgovih_verstv_naselennya_v_umovah_podorozhchannya_tarifv_na_poslugi_zhkg</t>
  </si>
  <si>
    <t>http://chernigiv-rada.gov.ua/rozvitok/rozvitok-programa</t>
  </si>
  <si>
    <t>http://chernigiv-rada.gov.ua/poslugi/poslugi-list/3035</t>
  </si>
  <si>
    <t>http://shostka-rada.gov.ua/admin_poslugy</t>
  </si>
  <si>
    <t>http://chernigiv-rada.gov.ua/misto/komunal-gospodar/740</t>
  </si>
  <si>
    <t>http://www.shostka-rada.gov.ua/government/komunaln_zakladi_shostkinsko_msko_radi</t>
  </si>
  <si>
    <t>http://chernigiv-rada.gov.ua/gorrada/vacancy/</t>
  </si>
  <si>
    <t>http://shostka-rada.gov.ua/government/job</t>
  </si>
  <si>
    <t>Тільки депутатів
http://chernigiv-rada.gov.ua/gorrada/deputat/</t>
  </si>
  <si>
    <t>https://www.google.com/url?q=http://www.chernigiv-rada.gov.ua/filesstatic/document/Dodatok_12-06-2013_15-16.doc&amp;sa=U&amp;ved=0ahUKEwiduJH-tsPQAhUEKpoKHVpuCZgQFggEMAA&amp;client=internal-uds-cse&amp;usg=AFQjCNEJybnYcQL28UM544O3oSHdmJV5rQ</t>
  </si>
  <si>
    <t>http://chernigiv-rada.gov.ua/project/gorstroydoc</t>
  </si>
  <si>
    <t>http://shostka-rada.gov.ua/documents/rishennya_rada</t>
  </si>
  <si>
    <t>http://www.chernigiv-rada.gov.ua/poslugi/poslugi-list/2156</t>
  </si>
  <si>
    <t>http://chernigiv-rada.gov.ua/document/rishennya-sesii/6044</t>
  </si>
  <si>
    <t>http://www.shostka-rada.gov.ua/komunalna_vlasnst</t>
  </si>
  <si>
    <t>http://cnap.khmelnytsky.com/elektronne-zvernennia</t>
  </si>
  <si>
    <t>http://www.city.kherson.ua/c/publichna-informaciya</t>
  </si>
  <si>
    <t>http://khmelnytsky.com/index.php?option=com_content&amp;view=category&amp;layout=blog&amp;id=300&amp;Itemid=534</t>
  </si>
  <si>
    <t>Лише протоколи
http://www.khmelnytsky.com/index.php?option=com_content&amp;view=category&amp;id=550&amp;Itemid=245</t>
  </si>
  <si>
    <t>Лише протоколи
http://www.khmelnytsky.com/index.php?option=com_content&amp;view=category&amp;id=551&amp;Itemid=245</t>
  </si>
  <si>
    <t xml:space="preserve">http://www.khmelnytsky.com/index.php?option=com_content&amp;view=category&amp;id=13%3A2009-09-04-07-08-39&amp;layout=blog&amp;Itemid=239
http://www.khmelnytsky.com/index.php?option=com_content&amp;view=category&amp;id=17&amp;Itemid=245
</t>
  </si>
  <si>
    <t>Без контактів
http://www.khmelnytsky.com/index.php?option=com_content&amp;view=article&amp;id=29%3A2009-09-24-08-20-08&amp;catid=16%3A2009-09-04-07-10-03&amp;Itemid=245#spoiler_0</t>
  </si>
  <si>
    <t>лише склад
http://www.khmelnytsky.com/index.php?option=com_content&amp;view=category&amp;layout=blog&amp;id=21&amp;Itemid=23</t>
  </si>
  <si>
    <t>Без звітів
http://www.city.kherson.ua/c/ekonomichna-sfera/s/strategichniy-plan-ekonomichnogo-rozvitku-mista</t>
  </si>
  <si>
    <t>http://www.khmelnytsky.com/index.php?option=com_content&amp;view=category&amp;layout=blog&amp;id=490&amp;Itemid=41
http://www.khmelnytsky.com/index.php?option=com_content&amp;view=category&amp;layout=blog&amp;id=490&amp;Itemid=41</t>
  </si>
  <si>
    <t>http://www.city.kherson.ua/act_search/2</t>
  </si>
  <si>
    <t>http://www.khmelnytsky.com/index.php?option=com_content&amp;view=article&amp;id=3035:2012-03-22-14-43-02&amp;catid=224:2010-05-27-14-57-18&amp;Itemid=251</t>
  </si>
  <si>
    <t>http://www.khmelnytsky.com/index.php?option=com_content&amp;view=category&amp;id=632%3A2016-01-15-14-25-26&amp;Itemid=245</t>
  </si>
  <si>
    <t>http://www.city.kherson.ua/articles/elektronni-peticiyi-2</t>
  </si>
  <si>
    <t>http://www.khmelnytsky.com/index.php?option=com_content&amp;view=article&amp;id=31932:-l-r&amp;catid=189:2010-02-15-10-41-41</t>
  </si>
  <si>
    <t>http://www.khmelnytsky.com/index.php?option=com_content&amp;view=section&amp;layout=blog&amp;id=84&amp;Itemid=78</t>
  </si>
  <si>
    <t>http://www.city.kherson.ua/c/ekonomichna-sfera/s/derzhavni-zakupivli</t>
  </si>
  <si>
    <t>http://www.khmelnytsky.com/index.php?option=com_content&amp;view=category&amp;layout=blog&amp;id=433&amp;Itemid=60</t>
  </si>
  <si>
    <t>http://www.city.kherson.ua/articles/poryadok-peredachi-v-orendu-lyu-yektiv-komunalnoyi-vlasnosti-hersonskoyi-miskoyi-teritorialnoyi-gromadi</t>
  </si>
  <si>
    <t>http://www.khmelnytsky.com/index.php?option=com_content&amp;view=category&amp;layout=blog&amp;id=165&amp;Itemid=284</t>
  </si>
  <si>
    <t>http://www.khmelnytsky.com/index.php?option=com_content&amp;view=section&amp;layout=blog&amp;id=7&amp;Itemid=36</t>
  </si>
  <si>
    <t>http://www.city.kherson.ua/c/ekonomichna-sfera/s/byudzhet-mista
http://mvk.kherson.ua/byudzhet</t>
  </si>
  <si>
    <t>http://www.khmelnytsky.com/index.php?option=com_content&amp;view=section&amp;layout=blog&amp;id=7&amp;Itemid=36
http://www.khmelnytsky.com/pdf/budjet/Instr_zaput_budjet%202017.pdf</t>
  </si>
  <si>
    <t>http://www.city.kherson.ua/articles/perelik-diyuchih-program</t>
  </si>
  <si>
    <t>http://www.khmelnytsky.com/index.php?option=com_content&amp;view=section&amp;layout=blog&amp;id=27&amp;Itemid=235</t>
  </si>
  <si>
    <t>http://www.city.kherson.ua/c/hersoncyu/s/centr-nadannya-administrativnih-poslug-m-hersona</t>
  </si>
  <si>
    <t>http://www.khmelnytsky.com/index.php?option=com_content&amp;view=article&amp;id=31662&amp;Itemid=596</t>
  </si>
  <si>
    <t xml:space="preserve">Всі будинки, які приєднані до мереж центрального теплопостачання, забезпечені теплолічильниками на 100%
http://www.khmelnytsky.com/index.php?option=com_content&amp;view=category&amp;layout=blog&amp;id=288&amp;Itemid=531
</t>
  </si>
  <si>
    <t>http://www.city.kherson.ua/articles/vidkriti-vakansiyi</t>
  </si>
  <si>
    <t>http://www.khmelnytsky.com/index.php?option=com_content&amp;view=category&amp;id=457&amp;Itemid=555</t>
  </si>
  <si>
    <t>http://www.city.kherson.ua/c/miska-vlada/s/kadrovi-pitannya</t>
  </si>
  <si>
    <t>http://www.khmelnytsky.com/index.php?option=com_content&amp;view=category&amp;id=457</t>
  </si>
  <si>
    <t>http://www.city.kherson.ua/articles/kodeks-professionalnoy-etiki</t>
  </si>
  <si>
    <t>http://www.city.kherson.ua/c/publichna-informaciya/s/protidiya-korupciyi</t>
  </si>
  <si>
    <t>http://www.khmelnytsky.com/index.php?option=com_content&amp;view=section&amp;layout=blog&amp;id=11&amp;Itemid=227</t>
  </si>
  <si>
    <t>http://www.city.kherson.ua/act_search/3</t>
  </si>
  <si>
    <t>http://www.khmelnytsky.com/index.php?option=com_content&amp;view=category&amp;id=331&amp;Itemid=251</t>
  </si>
  <si>
    <t>http://www.khmelnytsky.com/index.php?option=com_content&amp;view=article&amp;id=1385%3A7-&amp;catid=112%3A---27092006--&amp;Itemid=251</t>
  </si>
  <si>
    <t xml:space="preserve">http://www.city.kherson.ua/acts/s333.zip
http://www.city.kherson.ua/acts/s1069.rtf
http://www.city.kherson.ua/acts/s1611.doc
http://www.city.kherson.ua/acts/s125.doc
</t>
  </si>
  <si>
    <t>http://www.khmelnytsky.com/index.php?option=com_content&amp;view=article&amp;id=29388%3A49-q-2016-04032015-28q&amp;catid=642%3A---27012016&amp;Itemid=251</t>
  </si>
  <si>
    <t>http://rada-uzhgorod.gov.ua/rada_docs_taxonomy/zvity-pro-zapyty-na-informatsiyu/</t>
  </si>
  <si>
    <t>Лише протоколи
http://rada-uzhgorod.gov.ua/rada_docs/protokol-pozachergovogo-drugogo-plenarnogo-zasidannya-chergovoyi-viii-sesiyi-miskoyi-rady-vii-sklykannya-07-lystopada-2016-roku/</t>
  </si>
  <si>
    <t>Лише протоколи
http://rada-uzhgorod.gov.ua/rada_docs_taxonomy/protokoly-postijnyh-komisij/</t>
  </si>
  <si>
    <t>http://rada-uzhgorod.gov.ua/aparat/mer/
http://rada-uzhgorod.gov.ua/aparat_mr/deputaty-miskoyi-rady/</t>
  </si>
  <si>
    <t>без контактів
http://rada-uzhgorod.gov.ua/postijni-komisiyi-uzhgorodskoyi-miskoyi-rady/</t>
  </si>
  <si>
    <t>http://rada-uzhgorod.gov.ua/aparat_mr/chleny-vykonkomu/</t>
  </si>
  <si>
    <t>http://rada-uzhgorod.gov.ua/rada_docs_taxonomy/rishennya-vykonkomu/</t>
  </si>
  <si>
    <t>http://rada-uzhgorod.gov.ua/rada_docs/19-09-14-pro-zatverdzhennya-polozhennya-pro-zagalni-zbory-gromadyan-v-misti-uzhgorod-ta-vnesennya-zmin-i-dopovnen-do-statutu-terytorialnoyi-gromady-mista-uzhgoroda/</t>
  </si>
  <si>
    <t>http://old.rada-uzhgorod.gov.ua/download/R_1268_pro_miscevi_iniciatuvu.pdf</t>
  </si>
  <si>
    <t>http://rada-uzhgorod.gov.ua/rada_docs_taxonomy/rozporyadzhennya-miskogo-golovy/</t>
  </si>
  <si>
    <t>http://rada-uzhgorod.gov.ua/rada_docs/</t>
  </si>
  <si>
    <t>http://rada-uzhgorod.gov.ua/petition_taxonomy/tryvaye-zbir-pidpysiv/</t>
  </si>
  <si>
    <t>Без спільних заходів
http://rada-uzhgorod.gov.ua/mista-pobratymy-uzhgoroda/</t>
  </si>
  <si>
    <t>через новинну стрічку
http://rada-uzhgorod.gov.ua/ogoloshuyetsya-konkurs-idej-na-rozrobku-dyzajnu-i-mistse-vstanovlennya-znaku-ya-lyublyu-uzhgorod/</t>
  </si>
  <si>
    <t>http://rada-uzhgorod.gov.ua/rada_docs/richnyj-plan-zakupivel-na-2016-rik/</t>
  </si>
  <si>
    <t>http://rada-uzhgorod.gov.ua/rada_docs_taxonomy/zakupivli/</t>
  </si>
  <si>
    <t>http://rada-uzhgorod.gov.ua/rada_docs/334-vid-26-10-2016-pro-pryvatyzatsiyu-derzhavnogo-zhytlovogo-fondu/</t>
  </si>
  <si>
    <t>http://rada-uzhgorod.gov.ua/rada_docs/73-vid-05-sichnya-2016-roku-pro-byudzhet-mista-na-2016-rik/</t>
  </si>
  <si>
    <t>http://rada-uzhgorod.gov.ua/rada_docs_taxonomy/byudzhet/</t>
  </si>
  <si>
    <t>http://rada-uzhgorod.gov.ua/rada_docs_t/pokaznyky-vykonannya-byudzhetu-2016/
http://rada-uzhgorod.gov.ua/rada_docs_taxonomy/zvit-pro-vykonannya-byudzhetu-mista/</t>
  </si>
  <si>
    <t>http://rada-uzhgorod.gov.ua/poryadok-pryznachennya-zhytlovoyi-subsydiyi/</t>
  </si>
  <si>
    <t>http://rada-uzhgorod.gov.ua/tsentr-nadannya-administratyvnyh-poslug-uzhgorodskoyi-miskoyi-rady/</t>
  </si>
  <si>
    <t>через новинну стрічку</t>
  </si>
  <si>
    <t>http://old.rada-uzhgorod.gov.ua/download/%D0%86%D0%90%D0%9E%D0%9F%20%D0%A3%D0%B6%D0%B3%D0%BE%D1%80%D0%BE%D0%B4%20A0%20(1-5000).jpg</t>
  </si>
  <si>
    <t>http://rada-uzhgorod.gov.ua/rada_docs_t/proekty-sesiyi-veresen-2016/</t>
  </si>
  <si>
    <t>http://rada-uzhgorod.gov.ua/rada_docs_t/viii-sesiya-vii-sklykannya-vid-18-10-2016/</t>
  </si>
  <si>
    <t>http://rada-uzhgorod.gov.ua/rada_docs/374-vid-30-08-2016-pro-vyznachennya-ob-yektiv-zemleustroyu-dlya-formuvannya-zemelnyh-dilyanok-komunalnoyi-vlasnosti-yaki-planuyutsya-dlya-vynesennya-na-zemelni-torgy-auktsion/</t>
  </si>
  <si>
    <t>http://rada-uzhgorod.gov.ua/rada_docs/1651-vid-19-02-15r-pro-poryadok-vstanovlennya-stavok-orendnoyi-platy-u-m-uzhgorodi-za-zemelni-dilyanky-yaki-perebuvayut-u-rozporyadzhenni-uzhgorodskoyi-miskoyi-rady/</t>
  </si>
  <si>
    <t>http://sed-rada.org.ua/zvorotniy-zvyazok</t>
  </si>
  <si>
    <t>http://www.slavrada.gov.ua/?view=waitingroom</t>
  </si>
  <si>
    <t>http://sed-rada.org.ua/zviti-shchodo-zadovolennya-zapitiv-na-publichnu-informaciyu/zvit</t>
  </si>
  <si>
    <t>http://www.slavrada.gov.ua/?view=public_info</t>
  </si>
  <si>
    <t>Поіменне голосування і протоколи
http://sed-rada.org.ua/normativna-baza</t>
  </si>
  <si>
    <t>Лише запис
http://slavrada.gov.ua/?view=live</t>
  </si>
  <si>
    <t>Лише протоколи
http://sed-rada.org.ua/miska-rada/protokoli-postiynih-komisiy-miskoyi-radi-vii-sklikannya</t>
  </si>
  <si>
    <t>Без контактів депутатів
http://slavrada.gov.ua/?view=council.golova
http://slavrada.gov.ua/?view=deputy7</t>
  </si>
  <si>
    <t>http://sed-rada.org.ua/vikonavchi-organi/vikonavchiy-komitet</t>
  </si>
  <si>
    <t>http://slavrada.gov.ua/?view=sostav_ispolkom</t>
  </si>
  <si>
    <t>http://sed-rada.org.ua/ekonomika/strategiya-socialno-ekonomichnogo-rozvitku-mista</t>
  </si>
  <si>
    <t>http://slavrada.gov.ua/?view=strateg</t>
  </si>
  <si>
    <t>http://sed-rada.org.ua/novini-mista/proyshlo-40-e-zasidannya-vikonkomu_09-11-2016</t>
  </si>
  <si>
    <t>http://www.slavrada.gov.ua/?view=doc_isp&amp;year=2016</t>
  </si>
  <si>
    <t>http://sed-rada.org.ua/gromada/statut-teritorialnoyi-gromadi</t>
  </si>
  <si>
    <t>http://sed-rada.org.ua/novini-mista/severodoneck-umnyy-gorod_13-05-2016</t>
  </si>
  <si>
    <t>http://sed-rada.org.ua/novini-mista/do-uvagi-deputativ-sievierodoneckoyi-miskoyi-radi-vii-sklikannya_21-10-2016</t>
  </si>
  <si>
    <t>http://e-deputat.slavrada.gov.ua/uk/plenary_sessions</t>
  </si>
  <si>
    <t>http://sed-rada.org.ua/normativna-baza/arhiv-proektiv-rishen-sesiy-miskoyi-radi</t>
  </si>
  <si>
    <t>http://e-deputat.slavrada.gov.ua/uk/plenary_sessions/past</t>
  </si>
  <si>
    <t>http://sed-rada.org.ua/services/peticiyi</t>
  </si>
  <si>
    <t>http://slavrada.gov.ua/?view=petition</t>
  </si>
  <si>
    <t>http://www.slavrada.gov.ua/?view=invest1-3</t>
  </si>
  <si>
    <t>http://sed-rada.org.ua/mizhnarodna-spivpracya</t>
  </si>
  <si>
    <t>http://sed-rada.org.ua/mizhnarodna-spivpracya/proekt-kapitalniy-remont-avtomobilnogo-mostu-cherez-r-siverskiy-donec</t>
  </si>
  <si>
    <t>http://sed-rada.org.ua/sievierodonecka-miska-rada/2016-rik</t>
  </si>
  <si>
    <t>http://sed-rada.org.ua/derzhzakupivli/sievierodonecka-miska-rada</t>
  </si>
  <si>
    <t>http://slavrada.gov.ua/?view=prozorro</t>
  </si>
  <si>
    <t>http://sed-rada.org.ua/prozorro</t>
  </si>
  <si>
    <t>http://slavrada.gov.ua/?view=privatization.flat</t>
  </si>
  <si>
    <t>http://sed-rada.org.ua/poperedniy-rozglyad-program/programa-vidchuzhennya-obiektiv-komunalnoyi-vlasnosti-teritorialnoyi-gromadi-m-sievierodoneck-na-2017-rik</t>
  </si>
  <si>
    <t>http://sed-rada.org.ua/poperedniy-rozglyad-program/programa-orendi-obiektiv-komunalnoyi-vlasnosti-teritorialnoyi-gromadi-m-sievierodonecka-na-2017-rik</t>
  </si>
  <si>
    <t>http://sed-rada.org.ua/ogoloshennya/aukcion-z-prodazhu-obiektiv-komunalnoyi-vlasnosti</t>
  </si>
  <si>
    <t>http://www.slavrada.gov.ua/?view=vp
http://www.slavrada.gov.ua/?view=obyav&amp;obyavID=12777</t>
  </si>
  <si>
    <t>http://sed-rada.org.ua/byudzhet-mista/rishennya-po-byudzhetu</t>
  </si>
  <si>
    <t>http://www.slavrada.gov.ua/?view=doc&amp;docID=12019
http://slavrada.gov.ua/?view=budget</t>
  </si>
  <si>
    <t>Лише за 2015
http://sed-rada.org.ua/byudzhet-mista/rishennya-po-byudzhetu</t>
  </si>
  <si>
    <t>http://sed-rada.org.ua/byudzhet-mista/operativna-informaciya-shchodo-vikonannya-byudzhetu</t>
  </si>
  <si>
    <t>http://www.slavrada.gov.ua/?view=budget</t>
  </si>
  <si>
    <t>http://sed-rada.org.ua/byudzhet-mista/proekt-byudzhetu-na-2017-rik</t>
  </si>
  <si>
    <t>http://sed-rada.org.ua/socialniy-zahist-naselennya/pro-nadannya-pilg-z-1-lipnya-2015-roku</t>
  </si>
  <si>
    <t>http://sed-rada.org.ua/centr-nadannya-administrativnih-poslug/grafik-roboti-centru-nadannya-administrativnih-poslug</t>
  </si>
  <si>
    <t>http://www.slavrada.gov.ua/?view=admin_usl</t>
  </si>
  <si>
    <t>http://sed-rada.org.ua/pidpriiemstva-shcho-nadayut-zhitlovo-komunalni-poslugi/pidpriiemstva-shcho-nadayut-komunalni-poslugi</t>
  </si>
  <si>
    <t>http://sed-rada.org.ua/informaciya-dlya-rozvitku-osbb</t>
  </si>
  <si>
    <t>http://sed-rada.org.ua/miska-rada/konkursi-na-zamishchennya-vakantnih-posad</t>
  </si>
  <si>
    <t>http://www.slavrada.gov.ua/?view=vacance</t>
  </si>
  <si>
    <t>http://www.slavrada.gov.ua/?view=obyav&amp;obyavID=2708&amp;word=%EF%F0%E0%E2%E8%EB%E0%20%EF%EE%E2%E5%E4%B3%ED%EA%E8</t>
  </si>
  <si>
    <t>Тільки мера
http://www.slavrada.gov.ua/?view=documents
http://www.slavrada.gov.ua/uploads/File/declar2015.pdf</t>
  </si>
  <si>
    <t>http://sed-rada.org.ua/zapobigannya-korupciyi</t>
  </si>
  <si>
    <t>http://sed-rada.org.ua/normativna-baza/arhiv-rishen-sesiy-miskoyi-radi</t>
  </si>
  <si>
    <t>http://e-deputat.slavrada.gov.ua/uk/solutions?by_text=%D0%B7%D0%B5%D0%BC</t>
  </si>
  <si>
    <t>http://sed-rada.org.ua/povidomlennya/pro-zatverdzhennya-stavok-orendnoyi-plati-za-zemelni-dilyanki-na-teritoriyi-sievierodoneckoyi-miskoyi-radi</t>
  </si>
  <si>
    <t>http://www.slavrada.gov.ua/?view=doc&amp;docID=9809</t>
  </si>
  <si>
    <t>http://olexrada.gov.ua/zapmg</t>
  </si>
  <si>
    <t>http://pavlogradmrada.dp.gov.ua/napisat-pismo-mehru</t>
  </si>
  <si>
    <t>http://www.rada-poltava.gov.ua/petition/</t>
  </si>
  <si>
    <t>http://pavlogradmrada.dp.gov.ua/category/vikonkom-2/zapiti-na-publichnu-informaciyu</t>
  </si>
  <si>
    <t>http://www.rada-poltava.gov.ua/documents/public_reports/</t>
  </si>
  <si>
    <t>http://olexrada.gov.ua/news/pryama-translyatsiya-dvadtsyat-chetvertoyi-pozachergovoyi-sesiyi-oleksandrijskoyi-miskoyi-rady-vii-sklykannya.html
http://olexrada.gov.ua/category/city_rada/plenary-sessions</t>
  </si>
  <si>
    <t>Лише поіменне і протоколи
http://www.rada-poltava.gov.ua/documents/voting_results/
http://www.rada-poltava.gov.ua/documents/inshi_dokumenti/</t>
  </si>
  <si>
    <t>Лише протоколи:
http://olexrada.gov.ua/category/city_rada/cg_st_komis</t>
  </si>
  <si>
    <t>Лише за 2013 рік та період 2010-2014
http://olexrada.gov.ua/news/zvit-miskogo-golovy-s-tsapyuka-pro-robo.html
http://olexrada.gov.ua/news/zvit-miskogo-golovy-s-tsapyuka-pro-robotu-miskoyi-rady-ta-yiyi-vykonavchogo-komitetu-u-2010-2014-rokah.html</t>
  </si>
  <si>
    <t>http://olexrada.gov.ua/category/mer
http://olexrada.gov.ua/category/city_rada/dep_7_conv
Графік знизу</t>
  </si>
  <si>
    <t>http://www.rada-poltava.gov.ua/reception/shedule/
http://www.rada-poltava.gov.ua/rule/
http://www.rada-poltava.gov.ua/rule/rada/delegate/</t>
  </si>
  <si>
    <t>Відсутні контактні дані
http://olexrada.gov.ua/category/city_rada/cg_st_komis</t>
  </si>
  <si>
    <t>лише перелік і поіменний склад
http://pavlogradmrada.dp.gov.ua/miska-rada/postoyannaya-deputatskaya-komissiya-po-voprosam-zakonnosti-deputatskojj-ehtiki-svyazyam-s-politicheskimi-partiyami-obshhestvennymi-organizaciyami-i-sredstvami-massovojj-informacii.html</t>
  </si>
  <si>
    <t>Лише перелік
http://www.rada-poltava.gov.ua/rule/rada/comission/</t>
  </si>
  <si>
    <t>http://olexrada.gov.ua/category/vkk</t>
  </si>
  <si>
    <t>http://www.rada-poltava.gov.ua/rule/vykonkom/membership/</t>
  </si>
  <si>
    <t>У новинах:
http://olexrada.gov.ua/news/deputaty-zatverdyly-miski-tsilovi-programy.html
http://olexrada.gov.ua/news/miskyj-golova-s-tsapyuk-rozpoviv-pro-nastupni-kroky-vtilennya-strategiyi-stalogo-rozvytku-m-oleksandriyi-do-2030-roku.html
http://olexrada.gov.ua/news/informatsiya-pro-stan-vykonannya-progr-4.html</t>
  </si>
  <si>
    <t>Доступно за пошуком
http://www.rada-poltava.gov.ua/documents/</t>
  </si>
  <si>
    <t>http://olexrada.gov.ua/category/catss/zasidannya-vykonkomu</t>
  </si>
  <si>
    <t>http://pavlogradmrada.dp.gov.ua/category/vikonkom-2/rishennya-vikonkomu</t>
  </si>
  <si>
    <t>http://www.rada-poltava.gov.ua/documents/rishennya_miskvikonkomu/</t>
  </si>
  <si>
    <t>http://olexrada.gov.ua/gov_history/sity_statut/statut-oleksandrijskoyi-miskoyi-ter.html</t>
  </si>
  <si>
    <t>https://www.google.com/url?q=http://www.rada-poltava.gov.ua/files/Statut%2520ter%2520gromadu.doc&amp;sa=U&amp;ved=0ahUKEwiMu5qTkcLQAhXDVywKHXojBaIQFggEMAA&amp;client=internal-uds-cse&amp;usg=AFQjCNFp-2zYIG8490WWUWDppooqeyaFdw</t>
  </si>
  <si>
    <t>Стаття 27. Місцеві ініціативи
http://olexrada.gov.ua/gov_history/sity_statut/statut-oleksandrijskoyi-miskoyi-ter.html</t>
  </si>
  <si>
    <t xml:space="preserve">Стаття 3. Відкритість і гласність роботи Ради
Стаття 23, 32, 77, 80
http://olexrada.gov.ua/city_rada/cg_reglament/reglament-roboty-oleksandrijskoyi-m-2.html
</t>
  </si>
  <si>
    <t>http://olexrada.gov.ua/category/city_rada/cg_work_planing</t>
  </si>
  <si>
    <t>http://pavlogradmrada.dp.gov.ua/ogoloshennya/povidomlennya-51.html</t>
  </si>
  <si>
    <t>http://www.rada-poltava.gov.ua/documents/rozporyadzhennya_miskogo_golovi/</t>
  </si>
  <si>
    <t>http://pavlogradmrada.dp.gov.ua/category/miska-rada/proekti-rishen-miskoї-radi</t>
  </si>
  <si>
    <t>http://www.rada-poltava.gov.ua/documents/proekty_rishen_miskvykonkomu/</t>
  </si>
  <si>
    <t>http://www.rada-poltava.gov.ua/petition/petition_add/</t>
  </si>
  <si>
    <t>http://olexrada.gov.ua/category/mf_pp/support_smb</t>
  </si>
  <si>
    <t>Лише дещо в новинах
http://olexrada.gov.ua/news/oleksandriya-ta-sant-kugat-ispaniya-uklaly-memorandum-pro-spivpratsyu.html
http://olexrada.gov.ua/news/v-ispaniyi-miskyj-golova-s-tsapyuk-pidpysav-shhe-odyn-dokument-pro-spivrobitnytstvo.html</t>
  </si>
  <si>
    <t>http://www.rada-poltava.gov.ua/international/</t>
  </si>
  <si>
    <t>http://www.rada-poltava.gov.ua/files/ro_101-r_18.11.16.zip</t>
  </si>
  <si>
    <t>http://www.rada-poltava.gov.ua/foreign/</t>
  </si>
  <si>
    <t>Річний план закупівель на 2016 рік
http://olexrada.gov.ua/category/gov_supply</t>
  </si>
  <si>
    <t>http://www.rada-poltava.gov.ua/documents/derzhavni_zakupivli/</t>
  </si>
  <si>
    <t>http://olexrada.gov.ua/category/gov_supply</t>
  </si>
  <si>
    <t>http://www.rada-poltava.gov.ua/files/rish_6_31_44.zip</t>
  </si>
  <si>
    <t>http://olexrada.gov.ua/category/privat_kom</t>
  </si>
  <si>
    <t>http://www.rada-poltava.gov.ua/people/86428323/</t>
  </si>
  <si>
    <t>http://www.rada-poltava.gov.ua/documents/dokumenti_suya/upravlinnya_majnom_komunalnoi_vl/</t>
  </si>
  <si>
    <t>Без змін
http://olexrada.gov.ua/category/budget/bg_in_out</t>
  </si>
  <si>
    <t>Без 2016
http://www.rada-poltava.gov.ua/documents/byudzhet_mista/</t>
  </si>
  <si>
    <t>http://olexrada.gov.ua/category/budget/bg_in_out</t>
  </si>
  <si>
    <t>http://www.rada-poltava.gov.ua/documents/byudzhet_mista/</t>
  </si>
  <si>
    <t>Без 2016 року
http://olexrada.gov.ua/category/budget/bg_done_rep</t>
  </si>
  <si>
    <t>http://pavlogradmrada.dp.gov.ua/vikonkom-2/rishennya-vikonkomu/zvit-pro-vikonannya-miskogo-byudzhetu-za-9-misyaciv-2016-roku-2.html</t>
  </si>
  <si>
    <t>http://pavlogradmrada.dp.gov.ua/miska-rada/proekti-rishen-misko%D1%97-radi/proekti-16-sesi%D1%97.html</t>
  </si>
  <si>
    <t>http://olexrada.gov.ua/category/spg/spg_kg</t>
  </si>
  <si>
    <t>Банери на сторінці
http://olexrada.gov.ua/</t>
  </si>
  <si>
    <t>http://olexrada.gov.ua/category/centr-admin-poslug/schedule-center</t>
  </si>
  <si>
    <t>http://pavlogradmrada.dp.gov.ua/reehstracijjno-dozvilnijj-centr/informaciya-pro-reehstracijjno-dozvilnijj-viddil.html</t>
  </si>
  <si>
    <t>Лінк в меню
http://www.rada-poltava.gov.ua/</t>
  </si>
  <si>
    <t>http://www.rada-poltava.gov.ua/city/municipaleconomy/</t>
  </si>
  <si>
    <t>http://olexrada.gov.ua/base/sesiya/7/r-59.zip</t>
  </si>
  <si>
    <t>http://olexrada.gov.ua/category/vacanci</t>
  </si>
  <si>
    <t>http://pavlogradmrada.dp.gov.ua/category/ogoloshennya/rabota</t>
  </si>
  <si>
    <t>http://www.rada-poltava.gov.ua/people/vacancy/</t>
  </si>
  <si>
    <t>http://pavlogradmrada.dp.gov.ua/category/zapobigannya-proyavam-korupci%D1%97</t>
  </si>
  <si>
    <t>http://pavlogradmrada.dp.gov.ua/news/generalnijj-plan-mista-pavlograda.html
http://pavlogradmrada.dp.gov.ua/category/arkhitektura/proekti-detalnikh-planiv-teritorijj</t>
  </si>
  <si>
    <t>для інвестицій
http://olexrada.gov.ua/category/invest_pol</t>
  </si>
  <si>
    <t>http://pavlogradmrada.dp.gov.ua/zemelni-resursi/perelik-vilnikh-zemelnikh-dilyanok.html</t>
  </si>
  <si>
    <t>http://zakon.olexrada.gov.ua/rmp.php</t>
  </si>
  <si>
    <t>http://pavlogradmrada.dp.gov.ua/miska-rada/rishennya-miskradi/rishennya-12-sesiї.html</t>
  </si>
  <si>
    <t>http://www.rada-poltava.gov.ua/documents/rishennya_radi/</t>
  </si>
  <si>
    <t>http://pavlogradmrada.dp.gov.ua/regulyatorka/proekti-ra/pro-zatverdzhennya-metodiki-rozrakhunku-orendno%D1%97-plati-za-komunalne-majjno-yake-eh-vlasnistyu-teritorialno%D1%97-gromadi-m-pavlograda-ta-proporci%D1%97-%D1%97%D1%97-rozpodilu.html</t>
  </si>
  <si>
    <t xml:space="preserve">Звернення лише через igov.org.ua
http://dniprorada.gov.ua/kontakti/
</t>
  </si>
  <si>
    <t>http://dniprorada.gov.ua/zviti-pro-zapiti-na-publichnu-informaciju</t>
  </si>
  <si>
    <t>http://dniprorada.gov.ua/onlajn-transljacija-sesijnih-zasidan
http://dniprorada.gov.ua/protokol-provedennja-s
http://dniprorada.gov.ua/rezultati-poimennogo-golosuvannja-s</t>
  </si>
  <si>
    <t>Лише записи
http://dniprorada.gov.ua/onlajn-transljacija-zasidan-postijnih-komisij-miskoi-radi</t>
  </si>
  <si>
    <t>http://dniprorada.gov.ua/boris-filatov-nadav-rozlogij-zvit-svoi-roboti-za-rik-na-posadi-mera-dnipra</t>
  </si>
  <si>
    <t>http://dniprorada.gov.ua/dnipropetrovskij-misskij-golova
http://dniprorada.gov.ua/deputati/deputati-vii-sklikannya/
http://dniprorada.gov.ua/grafik-osobistogo-prijomu-gromadjan-kerivnictvom-miskoi-radi-vikonkomu</t>
  </si>
  <si>
    <t>Лише перелік і склад
http://dniprorada.gov.ua/postijni-komisii</t>
  </si>
  <si>
    <t>Вибачте, сторінка знаходиться в розробці</t>
  </si>
  <si>
    <t>Без звітів
http://dniprorada.gov.ua/strategichnij-plan-rozvitku-mista-dnipropetrovska
http://dniprorada.gov.ua/2016-08-30-13-57-56</t>
  </si>
  <si>
    <t>Через пошук
http://files.dniprorada.gov.ua/</t>
  </si>
  <si>
    <t xml:space="preserve">Стаття 18, 49
http://dniprorada.gov.ua/statut-teritorialnoi-gromadi-mdnipropetrovska
</t>
  </si>
  <si>
    <t>Стаття 19. Місцеві ініціативи
http://dniprorada.gov.ua/statut-teritorialnoi-gromadi-mdnipropetrovska</t>
  </si>
  <si>
    <t>Без питань
http://files.dniprorada.gov.ua/</t>
  </si>
  <si>
    <t>Банер на головній про партиципаторний бюджет
http://dniprorada.gov.ua/files/Budg_uchasti.pdf</t>
  </si>
  <si>
    <t>В анонсах
http://dniprorada.gov.ua/2016-11-29-13-08-48</t>
  </si>
  <si>
    <t>http://dniprorada.gov.ua/richnij-plan-zakupivel-na-2016-rik-z-dodatkom-zmini-vid-21112016-upravlinnja-informacijnih-tehnologij-dnipropetrovskoi-miskoi-radi</t>
  </si>
  <si>
    <t>http://dniprorada.gov.ua/inshiogoloshennja</t>
  </si>
  <si>
    <t>http://dniprorada.gov.ua/dogovori-na-zakupivlyu/zakupivli/</t>
  </si>
  <si>
    <t>http://dniprorada.gov.ua/pro-provedennja-konkursu-na-pravo-orendi-obktiv-neruhomogo-majna-jakij-vidbudetsja-11112016</t>
  </si>
  <si>
    <t>http://dniprorada.gov.ua/provedennja-konkursiv-ta-ih-rezultati</t>
  </si>
  <si>
    <t>http://dniprorada.gov.ua/rishennja-miskoi-radi-vid-30032016-35-pro-miskij-bjudzhet-na-2016-rik</t>
  </si>
  <si>
    <t>Без 2013
http://dniprorada.gov.ua/files/5-60_28-01-15.pdf
http://dniprorada.gov.ua/files/3-47_2014.pdf</t>
  </si>
  <si>
    <t>http://dniprorada.gov.ua/zviti-pro-vikonannya-byudzhetu/zviti-pro-vikonannya-byudzhetu/</t>
  </si>
  <si>
    <t>http://dniprorada.gov.ua/proekt-rishennja-miskoi-radi-pro-miskij-bjudzhet-na-2017-rik-onovleno-07112016</t>
  </si>
  <si>
    <t>Через новини
http://dniprorada.gov.ua/2016-11-23-16-10-06</t>
  </si>
  <si>
    <t>Посилання на головній сторінці
http://e-services.dp.gov.ua/_layouts/Information/newHomePage.aspx</t>
  </si>
  <si>
    <t>Посилання на головній сторінці
http://kp.dniprorada.gov.ua/</t>
  </si>
  <si>
    <t>http://dniprorada.gov.ua/vakansiyi/</t>
  </si>
  <si>
    <t>Лише мера знизу
http://dniprorada.gov.ua/dnipropetrovskij-misskij-golova</t>
  </si>
  <si>
    <t>http://dniprorada.gov.ua/generalnij-plan-m-dnipropetrovsk</t>
  </si>
  <si>
    <t>http://dniprorada.gov.ua/pro-provedennja-konkursu-z-vidboru-vikonavciv-zemelnih-torgiv-z-prodazhu-zemelnih-diljanok-abo-prav-orendi-na-nih</t>
  </si>
  <si>
    <t>Знизу
http://dniprorada.gov.ua/generalnij-plan-m-dnipropetrovsk</t>
  </si>
  <si>
    <t>http://files.dniprorada.gov.ua/#</t>
  </si>
  <si>
    <t>http://zt-rada.gov.ua/questions</t>
  </si>
  <si>
    <t>опитувальник</t>
  </si>
  <si>
    <t>Лише за 2016
http://zt-rada.gov.ua/pages/p10867</t>
  </si>
  <si>
    <t>Без аудіо/відеозаписів
http://zt-rada.gov.ua/pages/p17</t>
  </si>
  <si>
    <t>Лише протоколи
http://zt-rada.gov.ua/pages/c515</t>
  </si>
  <si>
    <t>http://zt-rada.gov.ua/pages/p116
Про депутатів лише перелік і графік прийому
http://zt-rada.gov.ua/pages/c617</t>
  </si>
  <si>
    <t>Лише склад
http://zt-rada.gov.ua/pages/c515</t>
  </si>
  <si>
    <t>Лише склад
http://zt-rada.gov.ua/pages/p20</t>
  </si>
  <si>
    <t>http://zt-rada.gov.ua/pages/c1053</t>
  </si>
  <si>
    <t>http://zt-rada.gov.ua/news/p6485
http://zt-rada.gov.ua/laws/t1/p2</t>
  </si>
  <si>
    <t>Знизу статут Стаття 17
http://zt-rada.gov.ua/pages/p1070</t>
  </si>
  <si>
    <t>Статут Стаття 18
і зразок  реєстрації місцевих ініціатив
http://zt-rada.gov.ua/pages/p1070</t>
  </si>
  <si>
    <t>http://zt-rada.gov.ua/news/p6489</t>
  </si>
  <si>
    <t>http://zt-rada.gov.ua/news/p6489
http://zt-rada.gov.ua/pages/c338</t>
  </si>
  <si>
    <t>http://petitions.zt-rada.gov.ua/#1/3/20</t>
  </si>
  <si>
    <t>http://gromada.zt-rada.gov.ua/proektni-propozitsii/yak-podati-proektnu-propozitsiyu/</t>
  </si>
  <si>
    <t>http://gromada.zt-rada.gov.ua/proektni-propozitsii/podani-proekti-proekt-analiz-kr-analiz-departamentu/</t>
  </si>
  <si>
    <t>http://zt-rada.gov.ua/pages/c456</t>
  </si>
  <si>
    <t>Лише заплановані
http://zt-rada.gov.ua/pages/c456</t>
  </si>
  <si>
    <t>http://zt-rada.gov.ua/actual/873</t>
  </si>
  <si>
    <t>http://zt-rada.gov.ua/pages/c640</t>
  </si>
  <si>
    <t>http://zt-rada.gov.ua/pages/c450</t>
  </si>
  <si>
    <t>Тільки 1 раз
http://zt-rada.gov.ua/pages/c667</t>
  </si>
  <si>
    <t>http://zt-rada.gov.ua/pages/c1111</t>
  </si>
  <si>
    <t>http://zt-rada.gov.ua/pages/c291</t>
  </si>
  <si>
    <t>http://zt-rada.gov.ua/pages/c181</t>
  </si>
  <si>
    <t>http://zt-rada.gov.ua/pages/c150</t>
  </si>
  <si>
    <t>http://zt-rada.gov.ua/pages/p9465</t>
  </si>
  <si>
    <t>http://zt-rada.gov.ua/pages/p8992</t>
  </si>
  <si>
    <t>http://zt-rada.gov.ua/pages/c663</t>
  </si>
  <si>
    <t>http://zt-rada.gov.ua/pages/c597</t>
  </si>
  <si>
    <t>http://zt-rada.gov.ua/pages/c338</t>
  </si>
  <si>
    <t>http://zt-rada.gov.ua/laws/t1/p3#session14</t>
  </si>
  <si>
    <t>http://zt-rada.gov.ua/laws/t1/p3?laws=true&amp;law_text=%D0%BE%D1%80%D0%B5%D0%BD%D0%B4%D0%BD%D0%BE%D1%97+%D0%BF%D0%BB%D0%B0%D1%82%D0%B8&amp;law_number=&amp;law_type_id=1&amp;law_publisher_id=3&amp;law_session_number=&amp;law_session_convocation=&amp;date_type=nodate&amp;law_date_day1=1&amp;law_date_month1=1&amp;law_date_year1=2016&amp;law_date_day2=1&amp;law_date_month2=1&amp;law_date_year2=2016&amp;submit=#session8</t>
  </si>
  <si>
    <t>http://ez.dndz.gov.ua/</t>
  </si>
  <si>
    <t>http://dndz.gov.ua/dostup_do_publichnoi_informatsii/zviti</t>
  </si>
  <si>
    <t>http://dndz.gov.ua/miska_vlada/miska_rada/plenarni_zasidannya</t>
  </si>
  <si>
    <t>Про мера без прийому
http://dndz.gov.ua/ua/person/pg/250116793923950_p8/
Про депутатів без біографії
http://dndz.gov.ua/miska_vlada/miska_rada/deputati_miskoi_radi/zagalniy_spisok_deputativ
http://dndz.gov.ua/ua/news/pg/180716106253065_p1/</t>
  </si>
  <si>
    <t>Без контактів
http://dndz.gov.ua/miska_vlada/miska_rada/postiyni_komisii_miskoi_radi_vii_sklikannya/perelik_ta_sklad_postiynikh_komisiy_dniprodzerzhinskoi_miskoi_radi_vii_sklikannya</t>
  </si>
  <si>
    <t>Без контактів
http://dndz.gov.ua/miska_vlada/vikonavchiy_komitet_miskoi_radi/sklad</t>
  </si>
  <si>
    <t>Без звітів
http://so.dndz.gov.ua/ua/treezas_so/pg/905273437_d1/</t>
  </si>
  <si>
    <t xml:space="preserve">Загальна інфорамація
http://dndz.gov.ua/miska_vlada/vikonavchiy_komitet_miskoi_radi
Проекти рішень
http://so.dndz.gov.ua/ua/treezas_so/pg/1_d6/
Рішення
http://so.dndz.gov.ua/ua/treezas_so/pg/1_d2/
</t>
  </si>
  <si>
    <t>Саття 26
http://dndz.gov.ua/pro_misto/statut_gromadi_mista</t>
  </si>
  <si>
    <t>http://so.dndz.gov.ua/ua/treezas_so/pg/251116751262314_d3/tpviewr/2/
http://dndz.gov.ua/miska_vlada/miska_rada</t>
  </si>
  <si>
    <t>http://dndz.gov.ua/miska_vlada/miska_rada</t>
  </si>
  <si>
    <t>В новинах
http://dndz.gov.ua/ua/news/pg/291116117220655_p13/</t>
  </si>
  <si>
    <t>http://dndz.gov.ua/nadkhodzhennya_ta_vikoristannya_koshtiv_miskogo_byudzhetu</t>
  </si>
  <si>
    <t>http://dndz.gov.ua/nadkhodzhennya_ta_vikoristannya_koshtiv_miskogo_byudzhetu/vikoristannya_koshtiv_miskogo_byudzhetu_po_vikonavchikh_organakh_miskoi_radi</t>
  </si>
  <si>
    <t>http://dndz.gov.ua/gromadi/operatsii_z_obektami_komunalnoi_vlasnosti/orenda_obektiv_komunalnoi_vlasnosti</t>
  </si>
  <si>
    <t>http://so.dndz.gov.ua/ua/treezas_so/pg/843017578_d1/</t>
  </si>
  <si>
    <t>Лише 2014
http://so.dndz.gov.ua/ua/treezas_so/pg/781439887_d1/</t>
  </si>
  <si>
    <t>http://dndz.gov.ua/nadkhodzhennya_ta_vikoristannya_koshtiv_miskogo_byudzhetu/zagalniy_stan_vikoristannya_miskogo_byudzhetu_2016</t>
  </si>
  <si>
    <t>http://dndz.gov.ua/gromadi/sotsialniy_zakhist_naselennya</t>
  </si>
  <si>
    <t>http://dndz.gov.ua/poslugi/grafik_roboti_tsentru</t>
  </si>
  <si>
    <t>http://dndz.gov.ua/dovidniki/pidpriemstva_shcho_zdiysnyuyut_komunalne_gospodaryuvannya</t>
  </si>
  <si>
    <t>http://dndz.gov.ua/miska_vlada/vakansii_miskoi_radi</t>
  </si>
  <si>
    <t>http://dndz.gov.ua/miska_vlada/vakansii_miskoi_radi/poryadok_provedennya_u_vikonavchikh_organakh_miskoi_radi_konkursu_na_zamishchennya_vakantnikh_posad_posadovikh_osib_mistsevogo_samovryaduvannya
http://dndz.gov.ua/miska_vlada/vakansii_miskoi_radi/perelik_pitan_dlya_ispitu</t>
  </si>
  <si>
    <t>http://dndz.gov.ua/miska_vlada/vakansii_miskoi_radi/perelik_vakantnikh_posad</t>
  </si>
  <si>
    <t>http://dndz.gov.ua/miska_vlada/deklaratsii_kerivnitstva</t>
  </si>
  <si>
    <t>https://www.google.com/url?q=http://so.dndz.gov.ua/ua/osxfile/pg/165907117_d3_1o/&amp;sa=U&amp;ved=0ahUKEwich9eCvNDQAhXGB5oKHQUBBpcQFggJMAI&amp;client=internal-uds-cse&amp;usg=AFQjCNFyMOHXUE6UR30X6LO3w24yEHfN0A</t>
  </si>
  <si>
    <t>http://dndz.gov.ua/gromadi/zapobigannya_proyavam_koruptsii
http://so.dndz.gov.ua/ua/treezas_so/pg/100316662358060_d3/</t>
  </si>
  <si>
    <t>http://dndz.gov.ua/gromadi/zapobigannya_proyavam_koruptsii</t>
  </si>
  <si>
    <t>http://dndz.gov.ua/gromadi/budivnitstvo_ta_rozvitok_mista/mistobudivna_dokumentatsiya</t>
  </si>
  <si>
    <t>http://so.dndz.gov.ua/ua/treezas_so/pg/1_d5/</t>
  </si>
  <si>
    <t>http://so.dndz.gov.ua/ua/treezas_so/pg/1_d1/</t>
  </si>
  <si>
    <t>http://so.dndz.gov.ua/ua/treezas_so/pg/425672742_d1/</t>
  </si>
  <si>
    <t>http://www.kovelrada.gov.ua/publichna_informaciya.html</t>
  </si>
  <si>
    <t>http://rada.konotop.org/index.php/2011-07-19-10-56-08/2011-07-20-07-20-37/5043---2016-</t>
  </si>
  <si>
    <t>Без записів
http://rada.konotop.org/index.php/2014-02-05-15-19-02/2009-03-30-12-34-33/5178-11-20-</t>
  </si>
  <si>
    <t>Лише протоколи
http://rada.konotop.org/index.php/2009-03-30-12-34-05/2015-03-02-09-06-46/4453-----7-</t>
  </si>
  <si>
    <t>http://www.kovelrada.gov.ua/news-1170.html</t>
  </si>
  <si>
    <t>Мер
http://www.kovelrada.gov.ua/mayor.html
Про депутатів без біографій
http://www.kovelrada.gov.ua/council.html
http://www.kovelrada.gov.ua/admission_schedule_voters_deputies_city_council.html</t>
  </si>
  <si>
    <t>Про мера лише біографія
http://rada.konotop.org/index.php/2009-03-30-12-34-05/2009-04-10-10-39-53
Без біографій
http://rada.konotop.org/index.php/2009-03-30-12-34-05/2009-04-10-12-21-09
http://rada.konotop.org/files/2016/gradik%20prujomy.pdf</t>
  </si>
  <si>
    <t>Лише перелік і склад
http://rada.konotop.org/index.php/2009-03-30-12-34-05/2015-03-02-09-06-46/4453-----7-</t>
  </si>
  <si>
    <t>Лише склад
http://www.kovelrada.gov.ua/executive.html</t>
  </si>
  <si>
    <t>Лише склад
http://rada.konotop.org/index.php/2009-03-30-12-34-05/2009-04-10-12-33-56</t>
  </si>
  <si>
    <t>http://www.kovelrada.gov.ua/programeconomic.html</t>
  </si>
  <si>
    <t>Звіти провиконання
http://rada.konotop.org/index.php/home/2009-04-01-06-13-37/2009-05-05-06-10-16</t>
  </si>
  <si>
    <t>Лише рішення
http://www.kovelrada.gov.ua/decisioncommittee.html</t>
  </si>
  <si>
    <t>Лише рішення
http://rada.konotop.org/index.php/2014-02-05-15-19-02/2009-03-30-12-34-33/2009-04-30-08-30-29</t>
  </si>
  <si>
    <t>Глава 2.5.
http://rada.konotop.org/index.php/home/2009-03-30-09-48-34/5--2-</t>
  </si>
  <si>
    <t>Глава 2.8.
http://rada.konotop.org/index.php/home/2009-03-30-09-48-34/5--2-</t>
  </si>
  <si>
    <t>http://www.kovelrada.gov.ua/decisioncommittee.html</t>
  </si>
  <si>
    <t>http://rada.konotop.org/index.php/2009-03-30-12-34-05/2009-04-10-12-21-09</t>
  </si>
  <si>
    <t>http://www.kovelrada.gov.ua/petition.html</t>
  </si>
  <si>
    <t>http://www.kovelrada.gov.ua/entrepreneurshipdevelopment.html</t>
  </si>
  <si>
    <t>http://rada.konotop.org/index.php/2016-08-03-12-48-23/5400-2016-06-03-06-10-24</t>
  </si>
  <si>
    <t>http://www.kovelrada.gov.ua/partners.html</t>
  </si>
  <si>
    <t>http://rada.konotop.org/index.php/home/2009-04-10-08-00-41</t>
  </si>
  <si>
    <t>В анонсах
http://www.kovelrada.gov.ua/announcement/335-tvorchij_konkurs.html</t>
  </si>
  <si>
    <t>В новинах
http://rada.konotop.org/</t>
  </si>
  <si>
    <t>http://www.kovelrada.gov.ua/investors.html</t>
  </si>
  <si>
    <t>http://www.kovelrada.gov.ua/tenderni_zakupivli.html</t>
  </si>
  <si>
    <t>Лише про минулі
http://rada.konotop.org/index.php/2014-02-05-15-19-02/2009-04-29-08-21-32</t>
  </si>
  <si>
    <t>http://rada.konotop.org/index.php/2014-02-05-15-19-02/2009-04-29-08-21-32</t>
  </si>
  <si>
    <t>http://rada.konotop.org/index.php/2014-02-05-15-19-02/2009-04-29-08-21-32/4918-----2016-</t>
  </si>
  <si>
    <t>http://www.kovelrada.gov.ua/regulatorypolicy.html</t>
  </si>
  <si>
    <t>http://www.kovelrada.gov.ua/announcement/343-konkurs_na_pravo_orendi.html</t>
  </si>
  <si>
    <t>http://rada.konotop.org/index.php/2009-03-30-12-34-05/2011-08-01-07-24-24/2011-08-01-13-22-14/5421-2016-06-07-07-11-21</t>
  </si>
  <si>
    <t>http://www.kovelrada.gov.ua/budget.html</t>
  </si>
  <si>
    <t>http://rada.konotop.org/index.php/2016-08-03-12-48-23/5725-----2016-</t>
  </si>
  <si>
    <t>Раз
http://rada.konotop.org/index.php/index.php/2016-08-03-12-48-23</t>
  </si>
  <si>
    <t>http://www.kovelrada.gov.ua/socialservices.html</t>
  </si>
  <si>
    <t>http://rada.konotop.org/index.php/2014-12-09-14-32-46</t>
  </si>
  <si>
    <t>http://www.kovelrada.gov.ua/on_legal_aid.html</t>
  </si>
  <si>
    <t>http://www.kovelrada.gov.ua/leisurecenter.html</t>
  </si>
  <si>
    <t>http://rada.konotop.org/index.php/home/2014-12-25-08-14-09</t>
  </si>
  <si>
    <t>http://rada.konotop.org/files/2014/SEAPKonotop.pdf</t>
  </si>
  <si>
    <t>http://rada.konotop.org/index.php/2014-02-05-15-19-02/2009-04-11-07-16-42</t>
  </si>
  <si>
    <t>http://www.kovelrada.gov.ua/parliamentary_declaration.html</t>
  </si>
  <si>
    <t>Генеральний план
http://www.kovelrada.gov.ua/masterplan.html</t>
  </si>
  <si>
    <t>http://rada.konotop.org/index.php/home/2009-09-01-13-50-18/112-2009-05-05-06-50-55</t>
  </si>
  <si>
    <t>http://www.kovelrada.gov.ua/councildecision/95-perelik_rishen_miskoi_radi_prijnyatih_na_chotirnadcyatij_sesii_miskoi_radi_25_serpnya_2016_roku_ta_protokoli_vidkritogo_poimennogo_golosuvannya.html</t>
  </si>
  <si>
    <t>http://rada.konotop.org/index.php/2014-02-05-15-19-02/2009-03-30-12-34-33/2009-04-30-06-30-02</t>
  </si>
  <si>
    <t>http://kr.gov.ua/ua/st/pg/50115576064888_s/
http://od.kr.gov.ua/ua/odata_list/rid/2/mng/0/tag/na/</t>
  </si>
  <si>
    <t>Без поіменного голосування
http://kr.gov.ua/ua/st/pg/20415507860122_s/</t>
  </si>
  <si>
    <t>Лише протоколи
http://kr.gov.ua/ua/st/pg/20415937626381_s/</t>
  </si>
  <si>
    <t>Про мера лише біографія
http://kr.gov.ua/miskiy_golova
Про депутатів лише графік прийому
http://kr.gov.ua/deputatskiy_korpus</t>
  </si>
  <si>
    <t>Лише перелік та склад
http://kr.gov.ua/deputatskiy_korpus
http://kr.gov.ua/ua/osxfile/pg/211210729440529_s_2o/%D0%BA%D0%BE%D0%BC%D1%96%D1%81%D1%96%D1%97.doc</t>
  </si>
  <si>
    <t>Лише склад
http://kr.gov.ua/sklad_vikonavchogo_komitetu</t>
  </si>
  <si>
    <t>http://kr.gov.ua/sotsialno_ekonomichniy_rozvitok</t>
  </si>
  <si>
    <t>Лише рішення
http://kr.gov.ua/ua/ispolkom_sessii/pg/4471_s</t>
  </si>
  <si>
    <t>Стаття 10
http://kr.gov.ua/statut_teritorialnoi_gromadi_m.krivogo_rogu</t>
  </si>
  <si>
    <t>http://kr.gov.ua/anonsi_podiy</t>
  </si>
  <si>
    <t>http://kr.gov.ua/zasidannya_vikonkomu_miskradi/proekti/proekti_rishen_vikonkomu_miskradi</t>
  </si>
  <si>
    <t>http://pet.kr.gov.ua/</t>
  </si>
  <si>
    <t>http://gb.kr.gov.ua/</t>
  </si>
  <si>
    <t>Відповідно до чинного законодавства з міського бюджету гранти не надаються і бізнес проекти не фінансуються</t>
  </si>
  <si>
    <t>У новинах
http://kr.gov.ua/ua/news/pg/251116863573926_n/</t>
  </si>
  <si>
    <t>У новинах
http://kr.gov.ua/novini</t>
  </si>
  <si>
    <t>http://kr.gov.ua/richni_plani_derzhavnikh_zakupivel</t>
  </si>
  <si>
    <t>Лише про минулі
http://kr.gov.ua/richni_plani_derzhavnikh_zakupivel</t>
  </si>
  <si>
    <t>http://kr.gov.ua/ua/news/pg/91116652377863_s/</t>
  </si>
  <si>
    <t>http://kr.gov.ua/karta_saytu_pidrozdili_vikonkomu/upravlinnya_komunalnoi_vlasnosti_mista/ofitsiyni_povidomlennya</t>
  </si>
  <si>
    <t>Раз
http://kr.gov.ua/karta_saytu_pidrozdili_vikonkomu/finansove_upravlinnya/pokazniki_vikonannya_mistsevikh_byudzhetiv</t>
  </si>
  <si>
    <t>http://kr.gov.ua/karta_saytu_pidrozdili_vikonkomu/upravlinnya_pratsi_ta_sotsialnogo_zakhistu_naselennya/zakonodavcha_baza</t>
  </si>
  <si>
    <t>http://kr.gov.ua/bezoplatna_pervinna_pravova_dopomoga</t>
  </si>
  <si>
    <t>http://kr.gov.ua/karta_saytu_pidrozdili_vikonkomu/viddil_dozvilno_pogodzhuvalnikh_protsedur_vikonkomu_miskradi/zagalna_informatsiya</t>
  </si>
  <si>
    <t>http://kr.gov.ua/sklad_vikonavchogo_komitetu/vakansii</t>
  </si>
  <si>
    <t>http://kr.gov.ua/karta_saytu_pidrozdili_vikonkomu/upravlinnya_mistobuduvannya_i_arkhitekturi/generalniy_plan_m.kriviy_rig</t>
  </si>
  <si>
    <t>http://kr.gov.ua/sesii_miskradi/proekti/proekti_rishen_krivorizkoi_miskoi_radi</t>
  </si>
  <si>
    <t>http://so.kr.gov.ua/ua/treezas_so/pg/1_d1/#headerid</t>
  </si>
  <si>
    <t>http://www.lutskrada.gov.ua/zviti-pro-nadhodzhennya-zapitiv</t>
  </si>
  <si>
    <t>http://www.lutskrada.gov.ua/protokoly-sesiy
http://www.lutskrada.gov.ua/sesiyi-miskoyi-rady</t>
  </si>
  <si>
    <t>http://www.lutskrada.gov.ua/zvity-pro-robotu-miskogo-golovy</t>
  </si>
  <si>
    <t>http://www.lutskrada.gov.ua/miskiy-golova
Про депутатів без прийому
http://www.lutskrada.gov.ua/deputy</t>
  </si>
  <si>
    <t>http://www.lutskrada.gov.ua/video-news/vk
http://www.lutskrada.gov.ua/rezultaty-golosuvan</t>
  </si>
  <si>
    <t>http://www.lutskrada.gov.ua/stattya-26-zagalni-zbori-gromadyan-za-miscem-prozhivannya</t>
  </si>
  <si>
    <t>http://www.lutskrada.gov.ua/stattya-28-miscevi-iniciativi</t>
  </si>
  <si>
    <t>http://www.lutskrada.gov.ua/programa-pidtrymky-iniciatyv-zhyteliv-mista-lucka-na-2015-2017-roky</t>
  </si>
  <si>
    <t>http://www.lutskrada.gov.ua/dni-vidkrytyh-dverey-u-vykonavchomu-komiteti-luckoyi-miskoyi-rady</t>
  </si>
  <si>
    <t>http://www.lutskrada.gov.ua/actual/perelik-pytan-proekt-shcho-proponuyetsya-dlya-rozglyadu-na-plenarnomu-zasidanni-15-oyi-0</t>
  </si>
  <si>
    <t>http://www.lutskrada.gov.ua/elektronni-petyciyi-0</t>
  </si>
  <si>
    <t>http://www.lutskrada.gov.ua/citizen/international-cooperation</t>
  </si>
  <si>
    <t>http://www.lutskrada.gov.ua/citizen/proekti</t>
  </si>
  <si>
    <t>http://www.lutskrada.gov.ua/elektronni-zakupivli</t>
  </si>
  <si>
    <t>http://www.lutskrada.gov.ua/derzhavni-zakupivli</t>
  </si>
  <si>
    <t>http://www.lutskrada.gov.ua/vilni-nezhitlovi-primishchennya</t>
  </si>
  <si>
    <t>http://www.lutskrada.gov.ua/city-budget
http://www.lutskrada.gov.ua/vizualizaciya-byudzhetu-0</t>
  </si>
  <si>
    <t>http://www.lutskrada.gov.ua/misyachna-informaciya</t>
  </si>
  <si>
    <t>http://www.social.lutsk.ua/mprogram.php</t>
  </si>
  <si>
    <t>http://www.lutskrada.gov.ua/department/departament-centr-nadannya-administrativnih-poslug-u-misti-lucku</t>
  </si>
  <si>
    <t>http://www.lutskrada.gov.ua/reiestr-komunalnih-pidpriiemstv-mista-lucka</t>
  </si>
  <si>
    <t>http://www.lutskrada.gov.ua/vakansiyi</t>
  </si>
  <si>
    <t>http://www.lutskrada.gov.ua/ogolosheni-konkursy</t>
  </si>
  <si>
    <t>Банер
http://www.lutskrada.gov.ua/
http://www.lutskrada.gov.ua/sites/default/files/att00018.pdf</t>
  </si>
  <si>
    <t>http://www.lutskrada.gov.ua/general-city-map</t>
  </si>
  <si>
    <t>http://www.lutskrada.gov.ua/ground-area</t>
  </si>
  <si>
    <t>http://www.lutskrada.gov.ua/city-council-project-decision</t>
  </si>
  <si>
    <t>http://www.lutskrada.gov.ua/city-council-decision</t>
  </si>
  <si>
    <t>http://petition.mlt.gov.ua/index.php/uk/elektronni-petitsiji-ta-zvernennya</t>
  </si>
  <si>
    <t>http://mlt.gov.ua/index.php?option=com_content&amp;task=view&amp;id=4370&amp;Itemid=296</t>
  </si>
  <si>
    <t>Про мера без контактів
http://mlt.gov.ua/index.php?option=com_content&amp;task=view&amp;id=6100
Про депутатів без біографії
http://mlt.gov.ua/index.php?option=com_content&amp;task=view&amp;id=4276&amp;Itemid=283</t>
  </si>
  <si>
    <t xml:space="preserve">Лише контакти знизу зліва
http://mlt.gov.ua/index.php?option=com_frontpage&amp;Itemid=1
</t>
  </si>
  <si>
    <t>http://mlt.gov.ua/index.php?option=com_content&amp;task=view&amp;id=2662&amp;Itemid=240</t>
  </si>
  <si>
    <t>http://mlt.gov.ua/index.php?option=com_content&amp;task=blogcategory&amp;id=88&amp;Itemid=327
http://mlt.gov.ua/index.php?option=com_content&amp;task=blogcategory&amp;id=109&amp;Itemid=362</t>
  </si>
  <si>
    <t>https://melitopol-online.gov.ua/</t>
  </si>
  <si>
    <t>http://mlt.gov.ua/index.php?option=com_content&amp;task=blogcategory&amp;id=88&amp;Itemid=327</t>
  </si>
  <si>
    <t>http://mlt.gov.ua/index.php?option=com_content&amp;task=blogcategory&amp;id=88&amp;Itemid=327
http://mlt.gov.ua/index.php?option=com_content&amp;task=blogcategory&amp;id=97&amp;Itemid=339
http://mlt.gov.ua/index.php?option=com_content&amp;task=blogcategory&amp;id=98&amp;Itemid=340</t>
  </si>
  <si>
    <t>http://mlt.gov.ua/index.php?option=com_content&amp;task=view&amp;id=10414&amp;Itemid=1</t>
  </si>
  <si>
    <t>http://mlt.gov.ua/index.php?option=com_content&amp;task=blogcategory&amp;id=125&amp;Itemid=389</t>
  </si>
  <si>
    <t>http://mlt.gov.ua/index.php?option=com_content&amp;task=blogcategory&amp;id=127&amp;Itemid=393</t>
  </si>
  <si>
    <t>http://mlt.gov.ua/index.php?option=com_content&amp;task=view&amp;id=4267&amp;Itemid=279</t>
  </si>
  <si>
    <t>http://mlt.gov.ua/index.php?option=com_content&amp;task=view&amp;id=10732</t>
  </si>
  <si>
    <t>http://mlt.gov.ua/index.php?option=com_content&amp;task=view&amp;id=10732
http://mlt.gov.ua/index.php?option=com_content&amp;task=view&amp;id=10688&amp;Itemid=96</t>
  </si>
  <si>
    <t>http://mlt.gov.ua/index.php?option=com_content&amp;task=blogsection&amp;id=59&amp;Itemid=396</t>
  </si>
  <si>
    <t>http://cnap.mlt.gov.ua/</t>
  </si>
  <si>
    <t>http://mlt.gov.ua/index.php?option=com_content&amp;task=blogcategory&amp;id=79&amp;Itemid=308</t>
  </si>
  <si>
    <t>http://mlt.gov.ua/index.php?option=com_content&amp;task=blogcategory&amp;id=115&amp;Itemid=370
http://mlt.gov.ua/index.php?option=com_content&amp;task=blogcategory&amp;id=126&amp;Itemid=403</t>
  </si>
  <si>
    <t>http://mlt.gov.ua/index.php?option=com_content&amp;task=view&amp;id=9750&amp;Itemid=412</t>
  </si>
  <si>
    <t>http://mlt.gov.ua/index.php?option=com_content&amp;task=blogcategory&amp;id=98&amp;Itemid=340</t>
  </si>
  <si>
    <t>http://mlt.gov.ua/index.php?option=com_content&amp;task=blogcategory&amp;id=110&amp;Itemid=361</t>
  </si>
  <si>
    <t>Без записів
http://www.nizhynrada.org/article/667/protokoli-sesy-msko-radi.html
http://www.nizhynrada.org/article/939/rezultati-golosuvannya.html</t>
  </si>
  <si>
    <t>Лише протоколи
http://www.nizhynrada.org/article/668/protokoli-postynih-deputatskih-komsy.html</t>
  </si>
  <si>
    <t>http://www.nizhynrada.gov.ua/article/1021/zvt-mskogo-golovi-anatolya-lnnika-za-2015-rk.html</t>
  </si>
  <si>
    <t>http://www.nizhynrada.org/article/98/frakts-ta-postyn-deputatsk-koms.html</t>
  </si>
  <si>
    <t>Лише склад
http://www.nizhynrada.org/article/100/sklad-vikonavchogo-komtetu.html</t>
  </si>
  <si>
    <t>http://www.nizhynrada.org/article/139/programa-ekonomchnogo-ta-sotsalnogo-rozvitku.html</t>
  </si>
  <si>
    <t>http://www.nizhynrada.gov.ua/news/2139/chergove-zasdannya-vikonavchogo-komtetu.htm
http://www.nizhynrada.gov.ua/article/914/rshennya-vikonavchogo-komtetu.html</t>
  </si>
  <si>
    <t>Стаття 52.
http://www.nizhynrada.org/article/973/statut-teritoralno-gromadi.html</t>
  </si>
  <si>
    <t>Стаття 53
http://www.nizhynrada.org/article/973/statut-teritoralno-gromadi.html</t>
  </si>
  <si>
    <t>http://www.nizhynrada.gov.ua/article/576/rozporyadjennya-mskogo-golovi.html</t>
  </si>
  <si>
    <t>http://nizhynrada.org/interview/68/gromadskiy-byudjet.html</t>
  </si>
  <si>
    <t>У новинах
http://nizhynrada.org/news?News_page=2</t>
  </si>
  <si>
    <t>Без запланованих
http://www.nizhynrada.org/article/944/elektronn-zakupvl-.html</t>
  </si>
  <si>
    <t>http://www.nizhynrada.org/article/944/elektronn-zakupvl-.html</t>
  </si>
  <si>
    <t>http://www.nizhynrada.gov.ua/article/997/ogoloshennya-schodo-prodaju-komunalnogo-mayna.html
http://www.nizhynrada.gov.ua/article/1001/ogoloshennya-schodo-orendi-komunalnogo-mayna.html</t>
  </si>
  <si>
    <t>http://www.nizhynrada.gov.ua/article/990/komunalne-mayno.html</t>
  </si>
  <si>
    <t>http://www.nizhynrada.org/article/863/proekt-byudjetu-2016-roku.html</t>
  </si>
  <si>
    <t>http://www.nizhynrada.gov.ua/article/1001/ogoloshennya-schodo-orendi-komunalnogo-mayna.html</t>
  </si>
  <si>
    <t>http://www.nizhynrada.org/article/179/upravlnnya-prats-ta-sotsalnogo-zahistu-naselennya.html</t>
  </si>
  <si>
    <t>http://www.nizhynrada.org/article/111/tsentr-nadannya-admnstrativnih-poslug.html</t>
  </si>
  <si>
    <t>http://www.nizhynrada.org/article/112/vakans.html</t>
  </si>
  <si>
    <t>Не всіх депутатів
http://www.nizhynrada.org/article/941/deklaruvannya-dohodv-za-2015-rk.html</t>
  </si>
  <si>
    <t>http://www.nizhynrada.org/article/162/nvestitsyn-propozits.html</t>
  </si>
  <si>
    <t>http://nizhynrada.org/article/287/proekti-rshen-msko-radi.html</t>
  </si>
  <si>
    <t>http://www.nizhynrada.gov.ua/article/1009/rshennya-msko-radi-priynyat-na-17-ses-7-sklikannya-12-jovtnya-2016-roku-.html</t>
  </si>
  <si>
    <t>http://www.nizhynrada.gov.ua/article/1009/rshennya-msko-radi-priynyat-na-17-ses-7-sklikannya-12-jovtnya-2016-roku-.html
http://www.nizhynrada.gov.ua/storage/proects/%D0%9F%D1%80%D0%BE%20%D0%B2%D1%81%D1%82%D0%B0%D0%BD%D0%BE%D0%B2%D0%BB%D0%B5%D0%BD%D0%BD%D1%8F%20%D0%B7%D0%BC%D0%B5%D0%BD%D1%88%D0%B5%D0%BD%D0%BE%D0%B3%D0%BE%20%D1%80%D0%BE%D0%B7%D0%BC%D1%96%D1%80%D1%83%20%D0%BE%D1%80%D0%B5%D0%BD%D0%B4%D0%BD%D0%BE%D1%97%20%D0%BF%D0%BB%D0%B0%D1%82%D0%B8.doc</t>
  </si>
  <si>
    <t>http://novomoskovsk-rada.gov.ua/static/richni-zviti-shchodo-dostupu-do-publichnoyi-informaciyi</t>
  </si>
  <si>
    <t>http://novomoskovsk-rada.gov.ua/mayor-report</t>
  </si>
  <si>
    <t>Без контактів
http://www.novomoskovsk-rada.gov.ua/comissions</t>
  </si>
  <si>
    <t>http://www.novomoskovsk-rada.gov.ua/static/chleni-vikonavchogo-komitetu
http://www.novomoskovsk-rada.gov.ua/graphic</t>
  </si>
  <si>
    <t xml:space="preserve">http://www.novomoskovsk-rada.gov.ua/static/programi-socialno-ekonomichnogo-ta-kulturnogo-rozvitku-m-novomoskovska
http://www.novomoskovsk-rada.gov.ua/static/vikonannya-programi-socialno-ekonomichnogo-ta-kulturnogo-rozvitku-mista
</t>
  </si>
  <si>
    <t>http://novomoskovsk-rada.gov.ua/mayor-orders</t>
  </si>
  <si>
    <t>http://novomoskovsk-rada.gov.ua/state_buy</t>
  </si>
  <si>
    <t>http://novomoskovsk-rada.gov.ua/document/shchodo-zvitu-pro-vykonannya-byudzhetu-mista-novomoskovska-u-i-pivrichchi-2016-roku
http://novomoskovsk-rada.gov.ua/document/pro-zatverdzhennya-zvitu-pro-vykonannya-byudzhetu-mista-novomoskovska-za-2015-rik</t>
  </si>
  <si>
    <t>http://www.novomoskovsk-rada.gov.ua/static/socialnyy-zahyst</t>
  </si>
  <si>
    <t>http://novomoskovsk-admcenter.dp.ua/</t>
  </si>
  <si>
    <t>http://novomoskovsk-rada.gov.ua/jobs</t>
  </si>
  <si>
    <t>http://konstrada.gov.ua/zvernennya-gromadyan</t>
  </si>
  <si>
    <t>https://docs.google.com/forms/d/e/1FAIpQLSelo82DLAg13ZtbipY66VkVlT0wxLSFK0I3tdMYeXNfLgQUVQ/viewform?c=0&amp;w=1</t>
  </si>
  <si>
    <t>отримано не повну відповідь</t>
  </si>
  <si>
    <t>рішення http://konstrada.gov.ua/component/documents/?menu=&amp;typedoc=2&amp;Itemid=181 та протоколи http://konstrada.gov.ua/component/documents/?menu=&amp;typedoc=7</t>
  </si>
  <si>
    <t>http://konstrada.gov.ua/vlada/miskij-golova та депутати http://konstrada.gov.ua/vlada/miska-rada/32-miska-rada/deputati-miskoji-radi</t>
  </si>
  <si>
    <t>http://konstrada.gov.ua/vlada/miska-rada/35-miska-rada/postijni-komisiji</t>
  </si>
  <si>
    <t>http://konstrada.gov.ua/vlada/vikonavchij-komitet/42-vikonavchij-komitet/sklad-vikonavchogo-komitetu</t>
  </si>
  <si>
    <t>http://konstrada.gov.ua/sotsialno-ekonomichnij-rozvitok/programi</t>
  </si>
  <si>
    <t>http://konstrada.gov.ua/</t>
  </si>
  <si>
    <t>http://konstrada.gov.ua/component/documents/?menu=&amp;typedoc=5&amp;Itemid=181</t>
  </si>
  <si>
    <t>http://petition.konstrada.gov.ua/uk</t>
  </si>
  <si>
    <t>http://konstrada.gov.ua/images/doc/2016/01/20160119rpz.doc</t>
  </si>
  <si>
    <t>http://konstrada.gov.ua/sotsialno-ekonomichnij-rozvitok/ekonomika-ta-torgivlya/123-sotsialno-ekonomichnij-rozvitok/ekonomika-ta-torgivlya/168-informatsiya-dlya-biznesa</t>
  </si>
  <si>
    <t>http://konstrada.gov.ua/sotsialno-ekonomichnij-rozvitok/byudzhet/170-byudzhet</t>
  </si>
  <si>
    <t>http://konstrada.gov.ua/sotsialne-zabezpechennya-naselennya/sotsialnij-zakhist-naselennya</t>
  </si>
  <si>
    <t>http://konstrada.gov.ua/telefonnij-dovidnik</t>
  </si>
  <si>
    <t>http://konstrada.gov.ua/tsnap</t>
  </si>
  <si>
    <t>http://konstrada.gov.ua/kadrova-robota</t>
  </si>
  <si>
    <t>http://konstrada.gov.ua/vidomosti-pro-majno-dokhodi-vitrati-i-zobov-yazannya-finansovogo-kharakteru</t>
  </si>
  <si>
    <t>http://konstrada.gov.ua/protidiya-koruptsiji</t>
  </si>
  <si>
    <t>http://konstrada.gov.ua/images/image/2016/10/%D1%81%D0%B2%D0%BE%D0%B1%D0%BE%D0%B4%D0%BD%D1%8B%D0%B5_%D0%BF%D0%BE%D0%BC%D0%B5%D1%89%D0%B5%D0%BD%D0%B8%D1%8F_120116.doc</t>
  </si>
  <si>
    <t>https://petition.kremen.gov.ua/</t>
  </si>
  <si>
    <t>https://www.kremen.gov.ua/index.php/rozdil/miska_vlada/radanova/materials</t>
  </si>
  <si>
    <t>https://www.kremen.gov.ua/index.php/rozdil/miska_vlada/radanova/materials та відео https://www.kremen.gov.ua/index.php/rozdil/miska_vlada/radanova/%20video</t>
  </si>
  <si>
    <t>https://www.kremen.gov.ua/index.php/rozdil/miska_vlada/heads та https://www.kremen.gov.ua/index.php/rozdil/miska_vlada/radanova/deputy</t>
  </si>
  <si>
    <t>https://www.kremen.gov.ua/index.php/rozdil/miska_vlada/radanova/deputy/content/2040</t>
  </si>
  <si>
    <t>https://www.kremen.gov.ua/index.php/rozdil/miska_vlada/radanova/deputy/page/432</t>
  </si>
  <si>
    <t>https://www.kremen.gov.ua/index.php/rozdil/miska_vlada/komitet</t>
  </si>
  <si>
    <t>https://www.kremen.gov.ua/index.php/rozdil/gromadyanam/social/socialprograms</t>
  </si>
  <si>
    <t>https://www.kremen.gov.ua/index.php/evikonkom/pdenny/index</t>
  </si>
  <si>
    <t>https://www.kremen.gov.ua/index.php/site/index</t>
  </si>
  <si>
    <t>https://budget.kremen.org.ua/</t>
  </si>
  <si>
    <t>https://www.kremen.gov.ua/index.php/rozdil/gromadyanam/misto/mistapobratymi</t>
  </si>
  <si>
    <t>https://www.kremen.gov.ua/index.php/rozdil/publichna_inform/dergzakupivli</t>
  </si>
  <si>
    <t>https://www.kremen.gov.ua/index.php/download/file/8102847614739901712</t>
  </si>
  <si>
    <t>https://www.kremen.gov.ua/index.php/rozdil/miska_vlada/radanova/budget</t>
  </si>
  <si>
    <t>https://www.kremen.gov.ua/index.php/dpages/hotdocs/index</t>
  </si>
  <si>
    <t>https://kremen.gov.ua/index.php/branches/department/28</t>
  </si>
  <si>
    <t>http://cnap-kremen.gov.ua/</t>
  </si>
  <si>
    <t>https://www.kremen.gov.ua/index.php/branches/list/198</t>
  </si>
  <si>
    <t>https://www.kremen.gov.ua/index.php/branches/page/579</t>
  </si>
  <si>
    <t>https://kremen.gov.ua/files/upload/declarations/kerivnyk/maletskyi2015.pdf та https://www.kremen.gov.ua/index.php/rozdil/miska_vlada/radanova/deputy/page/452</t>
  </si>
  <si>
    <t>https://www.kremen.gov.ua/index.php/rozdil/gromadyanam/misto/planmista</t>
  </si>
  <si>
    <t>https://www.kremen.gov.ua/index.php/rozdil/miska_vlada/radanova/%20decision</t>
  </si>
  <si>
    <t>http://www.kr-rada.gov.ua/decisions/date/?date=2016-11-17</t>
  </si>
  <si>
    <t>http://www.kr-rada.gov.ua/postiyni-deputatski-komisiyi.html</t>
  </si>
  <si>
    <t>http://www.kr-rada.gov.ua/files/content/files/zvit-25.11.2016-20161130161527.pdf</t>
  </si>
  <si>
    <t>http://www.kr-rada.gov.ua/deputatskiy-korpus.html</t>
  </si>
  <si>
    <t>http://www.kr-rada.gov.ua/sklad-vikonkomu.html</t>
  </si>
  <si>
    <t>http://www.kr-rada.gov.ua/galuzevi-programi.html</t>
  </si>
  <si>
    <t>http://www.kr-rada.gov.ua/decisions_mvk/date/?date=2016-11-24</t>
  </si>
  <si>
    <t>http://www.kr-rada.gov.ua/statyt_gromadi.html</t>
  </si>
  <si>
    <t>http://www.kr-rada.gov.ua/poryadok-denniy-chergovogo-zasidannya.html</t>
  </si>
  <si>
    <t>http://www.kr-rada.gov.ua/files/content/files/reestr-20160818151251.pdf</t>
  </si>
  <si>
    <t>http://www.kr-rada.gov.ua/tenderni-zakupivli.html</t>
  </si>
  <si>
    <t>http://www.kr-rada.gov.ua/programa-privatizaciyi.html</t>
  </si>
  <si>
    <t>http://www.kr-rada.gov.ua/bydjet-mista.html</t>
  </si>
  <si>
    <t>http://www.kr-rada.gov.ua/komunalni-pidprimstva.html</t>
  </si>
  <si>
    <t>http://www.kr-rada.gov.ua/vakansiyi.html</t>
  </si>
  <si>
    <t>http://www.kr-rada.gov.ua/kodeks-dobrochesnosti.html</t>
  </si>
  <si>
    <t>http://www.kr-rada.gov.ua/miskiy-golova.html</t>
  </si>
  <si>
    <t>http://www.kr-rada.gov.ua/mistobuduvannya-ta-arhitektura.html</t>
  </si>
  <si>
    <t>http://zemlyakmr.blogspot.com/</t>
  </si>
  <si>
    <t>http://www.kr-rada.gov.ua/decisions/</t>
  </si>
  <si>
    <t>http://lis.gov.ua/2011-03-25-08-36-56/resheniya/resheniya-sessij-gorodskogo-soveta.html</t>
  </si>
  <si>
    <t>http://lis.gov.ua/2011-03-25-08-36-56/mayor/otchet-gorodskogo-golovy.html</t>
  </si>
  <si>
    <t>http://lis.gov.ua/2011-03-25-08-36-56/town-council/standing-commissions.html</t>
  </si>
  <si>
    <t>http://lis.gov.ua/2011-03-25-08-36-56/executive-powers/ainmenu-50.html</t>
  </si>
  <si>
    <t>http://lis.gov.ua/lisichansk-today/programs.html</t>
  </si>
  <si>
    <t>http://lis.gov.ua/2011-03-25-08-36-56/resheniya/resheniya-ispolkoma-gorodskogo-soveta.html</t>
  </si>
  <si>
    <t>http://lis.gov.ua/2011-03-25-08-36-56/resheniya/proekty-reshenij.html</t>
  </si>
  <si>
    <t>http://lis.gov.ua/enterprise/gosudarstvennye-zakupki.html</t>
  </si>
  <si>
    <t>http://lis.gov.ua/2011-03-25-08-36-56/ispolzovanie-byudzhetnykh-sredstv/byudzhet-goroda-2016.html</t>
  </si>
  <si>
    <t>http://lis.gov.ua/2011-03-25-08-36-56/ispolzovanie-byudzhetnykh-sredstv/ispolzovanie-byudzhetnykh-sredstv.html</t>
  </si>
  <si>
    <t>http://lis.gov.ua/zhitelyam-goroda/housing-services/mainmenu-94.html</t>
  </si>
  <si>
    <t>http://lis.gov.ua/novosti/contests.html</t>
  </si>
  <si>
    <t>http://lis.gov.ua/2011-03-25-08-36-56/2013-10-03-10-14-42/deklaratsii/2015-god.html</t>
  </si>
  <si>
    <t>http://lis.gov.ua/lisichansk-today/ustav-territorialnoj-gromady.html</t>
  </si>
  <si>
    <t>http://adminposluga.lis.lurenet.ua/for-us</t>
  </si>
  <si>
    <t>http://city-adm.lviv.ua/services/application</t>
  </si>
  <si>
    <t>отримано неповну відповідь</t>
  </si>
  <si>
    <t>https://www.lvivrada.gov.ua/miska-rada/postiyni-komisii</t>
  </si>
  <si>
    <t>http://city-adm.lviv.ua/public-information/gov-officials/sadovyi-andrii-ivanovych/zvity</t>
  </si>
  <si>
    <t>http://city-adm.lviv.ua/lmr/profiles/andrii-sadovyi та https://www.lvivrada.gov.ua/deputaty/deputaty-miskoi-rady</t>
  </si>
  <si>
    <t>http://city-adm.lviv.ua/lmr/executive-committee</t>
  </si>
  <si>
    <t>http://city-adm.lviv.ua/lmr/economy/business</t>
  </si>
  <si>
    <t>http://city-adm.lviv.ua/public-information/statut-terytorialnoi-hromady-mista-lvova</t>
  </si>
  <si>
    <t>https://lviv.pb.org.ua/</t>
  </si>
  <si>
    <t>http://city-adm.lviv.ua/petitions</t>
  </si>
  <si>
    <t>http://city-adm.lviv.ua/lmr/economy/investoru</t>
  </si>
  <si>
    <t>http://city-adm.lviv.ua/lmr/economy/elektronni-zakupivli</t>
  </si>
  <si>
    <t>http://city-adm.lviv.ua/public-information/tenders/2016</t>
  </si>
  <si>
    <t>http://mayno.lviv.ua/normatyvno-pravova-baza</t>
  </si>
  <si>
    <t>http://city-adm.lviv.ua/public-information/budget/2016</t>
  </si>
  <si>
    <t>http://city-adm.lviv.ua/public-information/budget</t>
  </si>
  <si>
    <t>http://social.lviv.ua/#</t>
  </si>
  <si>
    <t>http://city-adm.lviv.ua/services/</t>
  </si>
  <si>
    <t>http://city-adm.lviv.ua/lmr/job</t>
  </si>
  <si>
    <t>http://city-adm.lviv.ua/lmr/utilities</t>
  </si>
  <si>
    <t>http://city-adm.lviv.ua/lmr/generalnij-plan-m-lvova</t>
  </si>
  <si>
    <t>http://city-adm.lviv.ua/lmr/docs/decision</t>
  </si>
  <si>
    <t>http://mayno.lviv.ua/konkursy-ta-aukciony</t>
  </si>
  <si>
    <t>http://marsovet.org.ua/questions</t>
  </si>
  <si>
    <t>http://marsovet.org.ua/articles/show/article/3433</t>
  </si>
  <si>
    <t>http://marsovet.org.ua/articles/show/article/2336</t>
  </si>
  <si>
    <t>http://marsovet.org.ua/articles/show/menu/3226</t>
  </si>
  <si>
    <t>http://marsovet.org.ua/articles/show/article/2366</t>
  </si>
  <si>
    <t>http://marsovet.org.ua/articles/show/article/36</t>
  </si>
  <si>
    <t>http://marsovet.org.ua/articles/show/article/2335 та відео http://marsovet.org.ua/videogallery</t>
  </si>
  <si>
    <t>http://marsovet.org.ua/articles/show/menu/2812</t>
  </si>
  <si>
    <t>Інформація http://marsovet.org.ua/news/index/sect/6 та рішення http://marsovet.org.ua/documents/show/menu/16493</t>
  </si>
  <si>
    <t>http://marsovet.org.ua/news/index/sect/5</t>
  </si>
  <si>
    <t xml:space="preserve">http://marsovet.org.ua/documents/show/search/4?title=ПОРЯДОК+ДЕННИЙ+&amp;date_from=13.10.2016&amp;date_to=13.10.2016&amp;submit=Найти та http://marsovet.org.ua/documents/show/menu/16489/page/3
</t>
  </si>
  <si>
    <t>http://marsovet.org.ua/articles/show/article/2511</t>
  </si>
  <si>
    <t>http://marsovet.org.ua/articles/show/menu/558</t>
  </si>
  <si>
    <t>http://marsovet.org.ua/articles/show/menu/74</t>
  </si>
  <si>
    <t>http://marsovet.org.ua/en</t>
  </si>
  <si>
    <t>http://marsovet.org.ua/articles/show/article/653</t>
  </si>
  <si>
    <t>http://marsovet.org.ua/articles/show/article/2428</t>
  </si>
  <si>
    <t>http://marsovet.org.ua/articles/show/menu/2301</t>
  </si>
  <si>
    <t>http://marsovet.org.ua/articles/show/menu/1764</t>
  </si>
  <si>
    <t>http://marsovet.org.ua/articles/show/menu/2042</t>
  </si>
  <si>
    <t>http://openbudget.in.ua/widgets/town_profile/budget_files/577518fb67cb7d204c000000?locale=uk</t>
  </si>
  <si>
    <t>http://marsovet.org.ua/documents/show/menu/16493</t>
  </si>
  <si>
    <t>http://marsovet.org.ua/documents/show/catalog/3</t>
  </si>
  <si>
    <t>http://marsovet.org.ua/articles/show/menu/669</t>
  </si>
  <si>
    <t>http://marsovet.org.ua/articles/show/menu/72</t>
  </si>
  <si>
    <t>http://cnap-mariupol.com.ua/</t>
  </si>
  <si>
    <t>http://marsovet.org.ua/articles/show/menu/980</t>
  </si>
  <si>
    <t>http://marsovet.org.ua/articles/show/article/3648</t>
  </si>
  <si>
    <t>http://marsovet.org.ua/articles/show/article/3653</t>
  </si>
  <si>
    <t>http://marsovet.org.ua/documents/show/catalog/1</t>
  </si>
  <si>
    <t>http://marsovet.org.ua/articles/show/menu/92</t>
  </si>
  <si>
    <t>http://marsovet.org.ua/articles/show/article/656</t>
  </si>
  <si>
    <t>https://mukachevo-rada.gov.ua/index.php/vidkryte-misto/dostup-do-publichnoi-informatsii</t>
  </si>
  <si>
    <t>https://mukachevo-rada.gov.ua/index.php/2016-03-11-09-58-01/rishennya-sesiji-miskoji-radi</t>
  </si>
  <si>
    <t>https://mukachevo-rada.gov.ua/index.php/2016-03-11-09-58-01/rishennya-sesiji-miskoji-radi та відео https://mukachevo-rada.gov.ua/index.php/hromadianam/video</t>
  </si>
  <si>
    <t>https://mukachevo-rada.gov.ua/index.php/miska-vlada/mukachivska-miska-rada/protokoli-zasidan-postijnikh-komisij-miskoji-radi та відео https://mukachevo-rada.gov.ua/index.php/hromadianam/video</t>
  </si>
  <si>
    <t>https://www.mukachevo-rada.gov.ua/index.php/miska-vlada/mukachivska-miska-rada/item/2983-andriibalohazvituieperedhromadoiuvmikroraionakhmista</t>
  </si>
  <si>
    <t>https://mukachevo-rada.gov.ua/index.php/miska-vlada/mukachivska-miska-rada/deputatskyi-korpus</t>
  </si>
  <si>
    <t>https://mukachevo-rada.gov.ua/index.php/miska-vlada/mukachivska-miska-rada/deputatskyi-komisii</t>
  </si>
  <si>
    <t>https://mukachevo-rada.gov.ua/index.php/miska-vlada/vykonavchyi-komitet/sklad-vikonkomu</t>
  </si>
  <si>
    <t>https://mukachevo-rada.gov.ua/index.php/ekonomika/ekonomika-biznes-ta-investytsii/prohrama-ekonomichnoho-i-sotsialnoho-rozvytku</t>
  </si>
  <si>
    <t>https://mukachevo-rada.gov.ua/index.php/miska-vlada/vykonavchyi-komitet/plan-grafik-provedennya-zasidan-vikonavchogo-komitetu</t>
  </si>
  <si>
    <t>https://mukachevo-rada.gov.ua/index.php</t>
  </si>
  <si>
    <t>https://mukachevo-rada.gov.ua/index.php/2016-03-11-09-58-01/proekti-rishen-miskoji-radi</t>
  </si>
  <si>
    <t>https://mukachevo-rada.gov.ua/index.php/ekonomika/ekonomika-biznes-ta-investytsii/propozytsii-do-spivpratsi</t>
  </si>
  <si>
    <t>https://mukachevo-rada.gov.ua/index.php/vidkryte-misto/derzhavni-zakupivli/item/3174-informatsiiashchodoreiestratsiitavykorystanniasystemyprozorrorozporiadnykamykoshtivvmistimukachevistanomna01hrudnia2016roku</t>
  </si>
  <si>
    <t>https://mukachevo-rada.gov.ua/index.php/vidkryte-misto/derzhavni-zakupivli/plan-po-derzhzakupivliam</t>
  </si>
  <si>
    <t>https://mukachevo-rada.gov.ua/index.php/vidkryte-misto/derzhavni-zakupivli/oholoshennia-pro-provedennia-protsedur-zakupivel-tovariv-robit-i-posluh-za-derzhavni-koshty</t>
  </si>
  <si>
    <t>https://mukachevo-rada.gov.ua/index.php/vidkryte-misto/derzhavni-zakupivli/oholoshennia-pro-rezultaty-provedennia-protsedur-zakupivel-tovariv-robit-i-posluh-za-derzhavni-koshty</t>
  </si>
  <si>
    <t>https://mukachevo-rada.gov.ua/index.php/vidkryte-misto/derzhavni-zakupivli</t>
  </si>
  <si>
    <t>https://mukachevo-rada.gov.ua/index.php/vidkryte-misto/ekonomika-2</t>
  </si>
  <si>
    <t>https://mukachevo-rada.gov.ua/index.php/ekonomika/2016-03-03-19-56-03/zvit-pro-vikonannya-miskogo-byudzhetu</t>
  </si>
  <si>
    <t>https://mukachevo-rada.gov.ua/index.php/sotsialne</t>
  </si>
  <si>
    <t>https://mukachevo-rada.gov.ua/index.php/tsnap</t>
  </si>
  <si>
    <t>https://mukachevo-rada.gov.ua/index.php/hromadianam/2016-07-05-07-32-59</t>
  </si>
  <si>
    <t>https://mukachevo-rada.gov.ua/index.php/hromadianam/pro-mukacheve/mista-pobratimi-mukacheva</t>
  </si>
  <si>
    <t>http://mukachevo-rada.gov.ua/images/docs/cleaning/declar/2015/Baloha_A.pdf</t>
  </si>
  <si>
    <t>https://mukachevo-rada.gov.ua/index.php/hromadianam/pro-mukacheve/heneralnyi-plan-mista</t>
  </si>
  <si>
    <t>http://e-dem.in.ua/nikopol</t>
  </si>
  <si>
    <t>http://www.nikopol-mrada.dp.gov.ua/zvit-po-informatsiynim-zapitam</t>
  </si>
  <si>
    <t>http://www.nikopol-mrada.dp.gov.ua/rishenya-miskoi-rady</t>
  </si>
  <si>
    <t>http://www.nikopol-mrada.dp.gov.ua/rishenya-miskoi-rady та http://www.nikopol-mrada.dp.gov.ua/protokoli-sesiyi-miskoyi-radi</t>
  </si>
  <si>
    <t>http://www.nikopol-mrada.dp.gov.ua/zaday-pitannya-kerivniku-mista</t>
  </si>
  <si>
    <t>http://www.nikopol-mrada.dp.gov.ua/miskiy-golova та http://www.nikopol-mrada.dp.gov.ua/miska-rada</t>
  </si>
  <si>
    <t>http://www.nikopol-mrada.dp.gov.ua/postiyni-komisiyi-miskoyi-radi</t>
  </si>
  <si>
    <t>http://www.nikopol-mrada.dp.gov.ua/sklad-vikonavchogo-komitetu-nikopolskoyi-miskoyi-radi</t>
  </si>
  <si>
    <t>http://www.nikopol-mrada.dp.gov.ua/rishennya-vikonavchogo-komitetu-3</t>
  </si>
  <si>
    <t>http://www.nikopol-mrada.dp.gov.ua/novunu</t>
  </si>
  <si>
    <t>http://www.nikopol-mrada.dp.gov.ua/proekti-rishen-miskoyi-radi</t>
  </si>
  <si>
    <t>http://www.nikopol-mrada.dp.gov.ua/vikonavchiy-komitet</t>
  </si>
  <si>
    <t>http://www.nikopol-mrada.dp.gov.ua/rezultati-konkursiv-tenderiv</t>
  </si>
  <si>
    <t>http://www.nikopol-mrada.dp.gov.ua/informatsiya-po-dokumentam-na-privatizatsiyu-otrimannya-kvartir-ta-kimnat</t>
  </si>
  <si>
    <t>Чи опубліковано на веб-сайті міської ради порядок та умови приватизації об’єктів комунальної власності?</t>
  </si>
  <si>
    <t>Чи опубліковано на веб-сайті міської ради порядок та умови відчуження об’єктів комунальної власності?</t>
  </si>
  <si>
    <t>http://www.nikopol-mrada.dp.gov.ua/mayno/orenda.docx</t>
  </si>
  <si>
    <t>http://www.nikopol-mrada.dp.gov.ua/mayno/orenda.xls</t>
  </si>
  <si>
    <t>http://www.nikopol-mrada.dp.gov.ua/vikonannya-byudzhetu-mista-za-2016-rik</t>
  </si>
  <si>
    <t>http://www.nikopol-mrada.dp.gov.ua/munitsepalniy-tsentr-poslug-partneri</t>
  </si>
  <si>
    <t>http://www.nikopol-mrada.dp.gov.ua/vakansiyi</t>
  </si>
  <si>
    <t>http://www.nikopol-mrada.dp.gov.ua/deklaratsiyi-pro-mayno-dohodi-vitrati-ta-finansovi-zobov-yazannya-za-2015-rik</t>
  </si>
  <si>
    <t>https://1535.odessa.ua/catalog/</t>
  </si>
  <si>
    <t>http://omr.gov.ua/ru/essential/67023</t>
  </si>
  <si>
    <t>http://omr.gov.ua/acts/council/</t>
  </si>
  <si>
    <t>тільки в російській версії сайта http://omr.gov.ua/ru/155/</t>
  </si>
  <si>
    <t>http://omr.gov.ua/ua/33/</t>
  </si>
  <si>
    <t>http://omr.gov.ua/ua/33/ та http://omr.gov.ua/ua/council/members/</t>
  </si>
  <si>
    <t>http://omr.gov.ua/ua/mayor/committee/</t>
  </si>
  <si>
    <t>http://omr.gov.ua/ru/programmes/</t>
  </si>
  <si>
    <t xml:space="preserve">http://omr.gov.ua/ru/news/90143/ </t>
  </si>
  <si>
    <t xml:space="preserve">http://omr.gov.ua/ru/acts/mayor/89494/ </t>
  </si>
  <si>
    <t xml:space="preserve">http://omr.gov.ua/acts/projects/council/38690/ </t>
  </si>
  <si>
    <t>http://omr.gov.ua/ua/cooperation/</t>
  </si>
  <si>
    <t>http://omr.gov.ua/en/</t>
  </si>
  <si>
    <t>http://omr.gov.ua/ru/76976</t>
  </si>
  <si>
    <t xml:space="preserve">http://omr.gov.ua/ru/57295 http://omr.gov.ua/ru/57295 та http://omr.gov.ua/auctions/planned_auction/ 
</t>
  </si>
  <si>
    <t>http://omr.gov.ua/ua/auctions/</t>
  </si>
  <si>
    <t>http://omr.gov.ua/ru/67025/</t>
  </si>
  <si>
    <t xml:space="preserve">http://omr.gov.ua/ru/news/89646/ та http://omr.gov.ua/ru/acts/council/66587/ 
http://omr.gov.ua/ru/acts/council/75327/
http://omr.gov.ua/ru/acts/council/75540/
http://omr.gov.ua/ru/acts/council/75080/ 
</t>
  </si>
  <si>
    <t xml:space="preserve">http://omr.gov.ua/ru/acts/council/85226/ </t>
  </si>
  <si>
    <t xml:space="preserve">http://omr.gov.ua/acts/projects/committee/89136 </t>
  </si>
  <si>
    <t>http://omr.gov.ua/ru/services/</t>
  </si>
  <si>
    <t>http://omr.gov.ua/ru/essential/5577/</t>
  </si>
  <si>
    <t>http://omr.gov.ua/departments/262</t>
  </si>
  <si>
    <t>тільки в російській версії сайта http://omr.gov.ua/ru/announcements/40980/</t>
  </si>
  <si>
    <t>тільки в російській версії http://omr.gov.ua/ru/announcements/40980/</t>
  </si>
  <si>
    <t>http://omr.gov.ua/ru/essential/69324/</t>
  </si>
  <si>
    <t>http://omr.gov.ua/ru/47087</t>
  </si>
  <si>
    <t>http://omr.gov.ua/ru/acts/council/39204/</t>
  </si>
  <si>
    <t xml:space="preserve">http://omr.gov.ua/ru/acts/council/37110/ </t>
  </si>
  <si>
    <t>http://omr.gov.ua/ua/acts/projects/</t>
  </si>
  <si>
    <t>https://smr.gov.ua/uk/misto/2016-03-14-08-10-17/2188-zviti-pro-zapiti-na-publichnu-informatsiyu.html</t>
  </si>
  <si>
    <t>https://smr.gov.ua/uk/miska-vlada/miska-rada/postijni-komisiji.html</t>
  </si>
  <si>
    <t>https://smr.gov.ua/uk/miska-vlada/miskij-golova/zviti.html</t>
  </si>
  <si>
    <t>http://omr.gov.ua/ua/council/members/</t>
  </si>
  <si>
    <t>https://smr.gov.ua/uk/dokumenti/programi-rozvitku-mista.html</t>
  </si>
  <si>
    <t>https://smr.gov.ua/uk/misto/2016-03-14-08-10-17/mistseva-initsiativa.html</t>
  </si>
  <si>
    <t>https://smr.gov.ua/uk/novini/miska-vlada-news/4446-deputatizberutsya-u-ostannij-den-oseni.html https://smr.gov.ua/uk/novini/miska-vlada-news/4421-miskijgolova-terminovo-sklikae-deputativ.html https://smr.gov.ua/uk/novini/anonsi/4597-30-listopada-khviisesiya-sumskoji-miskoji-radi.html https://smr.gov.ua/uk/dokumenti/proekti-dokumentiv/proektiporyadkiv-dennikh-sesij.html</t>
  </si>
  <si>
    <t>https://smr.gov.ua/uk/dokumenti/proekti-dokumentiv.html</t>
  </si>
  <si>
    <t>https://smr.gov.ua/uk/statichni-storinki/1931-edina-sistema-mistsevikh-petitsij.html</t>
  </si>
  <si>
    <t>https://smr.gov.ua/uk/misto/mista-partneri.html</t>
  </si>
  <si>
    <t>https://smr.gov.ua/uk/novini/ogoloshennya/2607-rezultatimiskogo-konkursu-z-viznachennya-program-proektiv-zakhodivu-sferi-roboti-z-ditmi-ta-moloddyu.html https://smr.gov.ua/uk/novini/podiji/2616-u-sumakh-miskimkoshtom-profinansuyut-20-molodizhnikh-initsiativ.html</t>
  </si>
  <si>
    <t>https://smr.gov.ua/uk/miska-vlada/tsentr-koordinatsijiderzhavnikh-zakupivel.html</t>
  </si>
  <si>
    <t>https://smr.gov.ua/uk/misto/2016-03-14-08-10-17/komunalnemajno-mista/orenda-nerukhomogo-majna/2226-orendanerukhomogo-majna.html https://smr.gov.ua/uk/misto/2016-03-14-08-10-17/komunalnemajno-mista/orenda-nerukhomogo-majna/182-ogoloshennya-proprovedennya-konkursu.html</t>
  </si>
  <si>
    <t>https://smr.gov.ua/uk/dokumenti/miskij-byudzhet.html https://smr.gov.ua/uk/dokumenti/miskij-byudzhet.html#info-2</t>
  </si>
  <si>
    <t>https://www.smr.gov.ua/uk/dokumenti/proektidokumentiv/proekti-rishen-vikonavchogo-komitetu.html (вкладка «Оприлюднено 21 листопада»)</t>
  </si>
  <si>
    <t>https://smr.gov.ua/uk/miska-vlada/vakansiji.html</t>
  </si>
  <si>
    <t>https://smr.gov.ua/uk/dokumenti/rishennya-miskoji-radi/4275-26-
zhovtnya-xv-sesiya-sumskoji-miskoji-radi-vii-sklikannya.html
https://docs.google.com/viewer?url=http://smr.gov.ua/images/doc
uments/Rishennia/Sesii/2016/2016-10-26/1300-
MR.docx&amp;embedded=true</t>
  </si>
  <si>
    <t>https://smr.gov.ua/uk/dokumenti/proekti-dokumentiv/proektirishen-sumskoji-miskoji-radi.html https://smr.gov.ua/images/documents/Proekty/Sesii/2016/11/14/Pr oekt-DZRP-Orenda-Kaluzhnij.doc https://smr.gov.ua/images/documents/Proekty/Sesii/2016/11/14/Pr oekt-DZRP-Orenda-Proekt.doc</t>
  </si>
  <si>
    <t>https://smr.gov.ua/en</t>
  </si>
  <si>
    <t>https://smr.gov.ua/uk/miska-vlada/tsentr-koordinatsiji-derzhavnikh-zakupivel/richni-plani-zakupivel.html</t>
  </si>
  <si>
    <t>http://www.meria.sumy.ua/index.php?do=cat&amp;category=ravo-orendi-neruhomogo-mayna</t>
  </si>
  <si>
    <t>https://smr.gov.ua/uk/dokumenti/miskij-byudzhet.html</t>
  </si>
  <si>
    <t>https://smr.gov.ua/uk/misto/2016-03-14-08-10-17/informatsijni-materiali/informatsijni-materiali-z-pitan-sotszakhistu.html</t>
  </si>
  <si>
    <t>https://smr.gov.ua/uk/dovidka/korisni-telefoni.html</t>
  </si>
  <si>
    <t>https://smr.gov.ua/uk/administrativni-paperi/pro-upravlinnya.html</t>
  </si>
  <si>
    <t>https://smr.gov.ua/uk/miska-vlada/vikonavchi-organi/2015-12-10-09-05-30/2015-12-04-09-09-15.html</t>
  </si>
  <si>
    <t>https://smr.gov.ua/uk/misto/2016-03-14-08-10-17/zapobigannya-proyavam-koruptsiji/1843-telefoni-dlya-zvernennya-shchodo-faktiv-proyaviv-koruptsiji-v-organakh-vladi.html</t>
  </si>
  <si>
    <t>https://smr.gov.ua/uk/misto/2016-03-14-08-10-17/zapobigannya-proyavam-koruptsiji/1853-pam-yatka-derzhavnogo-sluzhbovtsya-shchodo-vregulyuvannya-konfliktu-interesiv.html</t>
  </si>
  <si>
    <t>https://smr.gov.ua/uk/dokumenti/mistobudivna-dokumentatsiya.html</t>
  </si>
  <si>
    <t>http://www.city-adm.rv.ua/RivnePortal/ContentPages/Public/SessionProtocol/session_protocol.aspx?id=255</t>
  </si>
  <si>
    <t>http://www.city-adm.rv.ua/RivnePortal/ContentPages/Public/RadaDeputat/RadaComissionList.aspx?c=7</t>
  </si>
  <si>
    <t>http://www.khomko.rv.ua/Khomko/ContentPages/Public/Mayor/mayor_zvit.aspx</t>
  </si>
  <si>
    <t>http://www.city-adm.rv.ua/RivnePortal/ContentPages/Public/RadaDeputat/RadaDeputatList.aspx?c=7</t>
  </si>
  <si>
    <t>http://www.city-adm.rv.ua/RivnePortal/ukr/sklad.aspx</t>
  </si>
  <si>
    <t>http://economy.rv.ua/development_programs/</t>
  </si>
  <si>
    <t>http://www.city-adm.rv.ua/RivnePortal/ukr/rish_vyk/SearchDecisionsOfExecutiveCommittee.aspx</t>
  </si>
  <si>
    <t>https://rivne.pb.org.ua/</t>
  </si>
  <si>
    <t>http://www.city-adm.rv.ua/RivnePortal/ContentPages/Public/RadaProj/rada_project_agenda.aspx?id=140&amp;year=2016</t>
  </si>
  <si>
    <t>http://www.city-adm.rv.ua/RivnePortal/ContentPages/Public/RadaProj/rada_project_year.aspx</t>
  </si>
  <si>
    <t>http://www.city-adm.rv.ua/Petitions/home</t>
  </si>
  <si>
    <t>http://www.city-adm.rv.ua/RivnePortal/ukr/city_partners.aspx</t>
  </si>
  <si>
    <t>http://www.city-adm.rv.ua/RivnePortal/ukr/international_projects.aspx</t>
  </si>
  <si>
    <t>http://economy.rv.ua/PDZ/</t>
  </si>
  <si>
    <t>http://www.city-adm.rv.ua/RivnePortal/ukr/tender_richniplany.aspx</t>
  </si>
  <si>
    <t>http://www.city-adm.rv.ua/RivnePortal/ukr/budget/budget.aspx</t>
  </si>
  <si>
    <t>http://www.city-adm.rv.ua/RivnePortal/ukr/files/energo_prog_2015_002.doc</t>
  </si>
  <si>
    <t>http://www.city-adm.rv.ua/RivnePortal/ukr/statut.aspx</t>
  </si>
  <si>
    <t>http://www.city-adm.rv.ua/RivnePortal/ukr/Units/viewcontent.aspx?upr=4&amp;fdid=20106</t>
  </si>
  <si>
    <t>http://www.khomko.rv.ua/Khomko/ContentPages/Public/Mayor/mayor_deklaracia.aspx</t>
  </si>
  <si>
    <t>http://www.cnaprv.gov.ua/</t>
  </si>
  <si>
    <t>http://www.city-adm.rv.ua/RivnePortal/ukr/GenPlan.aspx</t>
  </si>
  <si>
    <t>http://www.city-adm.rv.ua/RivnePortal/ukr/gromad_sluh.aspx</t>
  </si>
  <si>
    <t>http://www.city-adm.rv.ua/RivnePortal/ukr/rada/SearchDecisionsOfRada.aspx</t>
  </si>
  <si>
    <t>http://uman-rada.gov.ua/index.php/dokumenty</t>
  </si>
  <si>
    <t>http://uman-rada.gov.ua/index.php/dokumenty/protokoly-komisii/itemlist/category/180-protokoly-zasidan-postiinykh-deputatskykh-komisii-umanskoi-miskoi-rady-vii-sklykannia</t>
  </si>
  <si>
    <t>https://drive.google.com/open?id=0B-Pm0Qxt98O0aG9EMFVBcXY2N2M</t>
  </si>
  <si>
    <t>http://uman-rada.gov.ua/index.php/deputaty та http://uman-rada.gov.ua/index.php/miskuy-golova</t>
  </si>
  <si>
    <t>http://uman-rada.gov.ua/index.php/postiini-komisii</t>
  </si>
  <si>
    <t>http://uman-rada.gov.ua/index.php/vykonavchyi-komitet</t>
  </si>
  <si>
    <t>http://uman-rada.gov.ua/index.php/sotsialno-ekonomichnyi-rozvytok-mista/prohrama-ekonomichnoho-ta-sotsialnoho-rozvytku</t>
  </si>
  <si>
    <t>http://uman-rada.gov.ua/index.php/dokumenty/rishennia-vykonavchoho-komitetu</t>
  </si>
  <si>
    <t>http://uman-rada.gov.ua/index.php/dokumenty/proekty-rishen-miskoi-rady</t>
  </si>
  <si>
    <t>http://e-dem.in.ua/uman</t>
  </si>
  <si>
    <t>http://uman-rada.gov.ua/index.php/mizhnarodni-zviazky</t>
  </si>
  <si>
    <t>http://uman-rada.gov.ua/index.php/investytsiina-polityka</t>
  </si>
  <si>
    <t>http://uman-rada.gov.ua/index.php/derzhavni-zakupivli</t>
  </si>
  <si>
    <t>http://uman-rada.gov.ua/index.php/komunalne-maino/orenda</t>
  </si>
  <si>
    <t>http://uman-rada.gov.ua/index.php/komunalne-maino/orenda/item/6222-metodyka-rozrakhunku-platy-za-orendu-maina-miskoi-komunalnoi-vlasnosti</t>
  </si>
  <si>
    <t>http://uman-rada.gov.ua/index.php/miskyi-biudzhet</t>
  </si>
  <si>
    <t>http://uman-rada.gov.ua/index.php/komunalne-maino/pryvatyzatsiia</t>
  </si>
  <si>
    <t>http://cnap.uman-rada.gov.ua/</t>
  </si>
  <si>
    <t>http://uman-rada.gov.ua/index.php/komunalni-pidpryiemstva</t>
  </si>
  <si>
    <t>http://uman-rada.gov.ua/index.php/kadrova-polityka</t>
  </si>
  <si>
    <t>http://uman-rada.gov.ua/index.php/kadrova-polityka/itemlist/category/71-vakansii</t>
  </si>
  <si>
    <t>https://drive.google.com/drive/folders/0B-Pm0Qxt98O0Vm45d3JuSGhjWjA</t>
  </si>
  <si>
    <t>http://uman-rada.gov.ua/index.php/mistobuduvannia</t>
  </si>
  <si>
    <t>http://uman-rada.gov.ua/index.php/dokumenty/rishennia-miskoi-rady</t>
  </si>
  <si>
    <t>http://uman-rada.gov.ua/index.php/komunalne-maino/konkursy-auktsiony-i-oholoshennia</t>
  </si>
  <si>
    <t>http://www.city.kharkov.ua/uk/gorodskaya-vlast/gorodskoj-sovet/pomenne-golosuvannya.html</t>
  </si>
  <si>
    <t>http://www.city.kharkov.ua/uk/gorodskaya-vlast/gorodskoj-sovet/komissii.html</t>
  </si>
  <si>
    <t>http://www.city.kharkov.ua/uk/gorodskaya-vlast/ispolnitelnyie-organyi/sostav-ispolkoma.html</t>
  </si>
  <si>
    <t>http://www.city.kharkov.ua/uk/dokumentyi/ustav-territorialnoj-gromadyi.html</t>
  </si>
  <si>
    <t>http://petition.city.kharkov.ua/uk/</t>
  </si>
  <si>
    <t>http://www.city.kharkov.ua/en/o-xarkove/nagradyi-soveta-evropyi.html</t>
  </si>
  <si>
    <t>http://www.city.kharkov.ua/uk/dokumentyi/gosudarstvennyie-zakupki/godovoj-plan-zakupok.html</t>
  </si>
  <si>
    <t>http://www.city.kharkov.ua/uk/dokumentyi/byudzhet.html</t>
  </si>
  <si>
    <t>http://www.dozvil.kh.ua/index.htm</t>
  </si>
  <si>
    <t>http://www.city.kharkov.ua/uk/dovdnik/vakansii.html</t>
  </si>
  <si>
    <t>http://www.city.kharkov.ua/uk/gorodskaya-vlast/gorodskoj-golova/biografiya.html</t>
  </si>
  <si>
    <t>http://www.city.kharkov.ua/uk/dokumentyi/generalnyij-plan-goroda.html</t>
  </si>
  <si>
    <t>http://www.city.kharkov.ua/uk/kommunalnyie-predpriyatiya.html</t>
  </si>
  <si>
    <t>http://zvernennya.chernivtsy.eu/</t>
  </si>
  <si>
    <t>http://chernivtsy.eu/portal/1109-2</t>
  </si>
  <si>
    <t>http://city.cv.ua/portal/zvity-chernivetskogo-miskogo-golovy</t>
  </si>
  <si>
    <t>http://chernivtsy.eu/portal/4091-2</t>
  </si>
  <si>
    <t>http://chernivtsy.eu/portal/postijni-deputatski-komisiyi-chernivetskoyi-miskoyi-rady</t>
  </si>
  <si>
    <t>http://chernivtsy.eu/portal/9/850-850.html</t>
  </si>
  <si>
    <t>http://chernivtsy.eu/portal/1196-2</t>
  </si>
  <si>
    <t>http://chernivtsy.eu/portal/gromadyans-ke-suspil-stvo</t>
  </si>
  <si>
    <t>http://chernivtsy.eu/portal/byudzhet-uchasti</t>
  </si>
  <si>
    <t>http://chernivtsy.eu/portal/category/4</t>
  </si>
  <si>
    <t>http://zvernennya.chernivtsy.eu/category/petitsiyi</t>
  </si>
  <si>
    <t>http://chernivtsy.eu/portal/1155-2</t>
  </si>
  <si>
    <t>http://chernivtsy.eu/portal/12832-2</t>
  </si>
  <si>
    <t>http://chernivtsy.eu/portal/investitsijna-diyal-nist</t>
  </si>
  <si>
    <t>http://chernivtsy.eu/portal/category/6</t>
  </si>
  <si>
    <t>http://chernivtsy.eu/portal/?cat=29</t>
  </si>
  <si>
    <t>http://chernivtsy.eu/portal/1170-2</t>
  </si>
  <si>
    <t>http://chernivtsy.eu/portal/skladannya-miskogo-byudzhetu-mista-chernivtsiv-na-2016-rik</t>
  </si>
  <si>
    <t>http://chernivtsy.eu/portal/vykonannya-byudzhetu-shhotyzhneva-zvitnist та http://chernivtsy.eu/portal/category/10/36/47</t>
  </si>
  <si>
    <t>http://dozvil.city.cv.ua/</t>
  </si>
  <si>
    <t>http://city.cv.ua/portal/category/32</t>
  </si>
  <si>
    <t>https://drive.google.com/file/d/0B1lfAXitIyt5QzI1YjhET3lHWk0/view</t>
  </si>
  <si>
    <t>http://chernivtsy.eu/portal/?page_id=58778 та http://chernivtsy.eu/portal/deklaratsiyi-pro-majno-dohody-vytraty-i-zobov-yazannya-finansovogo-harakteru-za-2015-rik-deputativ-chernivetskoyi-miskoyi-rady</t>
  </si>
  <si>
    <t>http://chernivtsy.eu/portal/i/p/news/zoning-scheme.jpg та http://files.chernivtsy.eu/f/files/Gen_Plan.jpg</t>
  </si>
  <si>
    <t>http://chernivtsy.eu/portal/?page_id=14125</t>
  </si>
  <si>
    <t>http://chernivtsy.eu/portal/?page_id=1091</t>
  </si>
  <si>
    <t>Лише протоколи http://dndz.gov.ua/miska_vlada/miska_rada/postiyni_komisii_miskoi_radi_vii_sklikannya</t>
  </si>
  <si>
    <t>Не надано інформацію щодо чергового відкритого засідання міської ради</t>
  </si>
  <si>
    <t>не зазначено дату проведення засідання в грудні</t>
  </si>
  <si>
    <t>Порядок доступу громадян до засідань міської ради встановлено п.16 ст. 1,
п.16 ст. 12, ст. 5, ст. 6 Регламенту Ніжинської міської ради VІІ скликання</t>
  </si>
  <si>
    <t>надано відповідь тільки щодо доступу до засідання</t>
  </si>
  <si>
    <t>просрочено на 4 доби</t>
  </si>
  <si>
    <t>просрочено на 12 діб</t>
  </si>
  <si>
    <t>просрочено на 2 доби</t>
  </si>
  <si>
    <t>yes</t>
  </si>
  <si>
    <t>no</t>
  </si>
  <si>
    <t>http://krm.gov.ua/article/view/445 - порядок денний засідань міської ради. yesож публікуються додатково інформаційno повідомлення в  стрічці новин сайту, наприклад,   повідомлення про скликання останньої  сесії - http://krm.gov.ua/news/view/17162</t>
  </si>
  <si>
    <t>partially</t>
  </si>
  <si>
    <t>Чи забезпечено надання повної інформації у відповіді на запит на інформацію?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</si>
  <si>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</si>
  <si>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(Відповідь на запит "таємного клієнта")</t>
  </si>
  <si>
    <t>Чи забезпечено надання повної інформації у відповіді на запит на інформацію? (Відповідь на запит "таємного клієнта")</t>
  </si>
  <si>
    <t>Does the municipality provide the responce to requests for information within the statutory deadlines (within five days from the date of receipt of request)? (filling in the questionnaire)</t>
  </si>
  <si>
    <t>Does the municipality provide the responce to requests for information in full?  (filling in the questionnaire)</t>
  </si>
  <si>
    <t>Does the municipality provide the responce to requests for information within the statutory deadlines (within five days from the date of receipt of request)? (response to the 'Secret shopper’s request')</t>
  </si>
  <si>
    <t>Does the municipality provide the responce to requests for information in full?  (response to the 'Secret shopper’s request')</t>
  </si>
  <si>
    <t>Bakhmut</t>
  </si>
  <si>
    <t>Bakhmut_comment</t>
  </si>
  <si>
    <t>Berdychiv</t>
  </si>
  <si>
    <t>Berdychiv_comment</t>
  </si>
  <si>
    <t>Berdiansk</t>
  </si>
  <si>
    <t>Berdiansk_comment</t>
  </si>
  <si>
    <t>Bila Tserkva</t>
  </si>
  <si>
    <t>Bila Tserkva_comment</t>
  </si>
  <si>
    <t>Brovary</t>
  </si>
  <si>
    <t>Brovary_comment</t>
  </si>
  <si>
    <t>Vinnytsia</t>
  </si>
  <si>
    <t>Vinnytsia_comment</t>
  </si>
  <si>
    <t>Dnipro</t>
  </si>
  <si>
    <t>Dnipro_comment</t>
  </si>
  <si>
    <t>Drohobych</t>
  </si>
  <si>
    <t>Drohobych_comment</t>
  </si>
  <si>
    <t>Zhytomyr</t>
  </si>
  <si>
    <t>Zhytomyr_comment</t>
  </si>
  <si>
    <t>Zaporizhzhia</t>
  </si>
  <si>
    <t>Zaporizhzhia_comment</t>
  </si>
  <si>
    <t>Ivano-Frankivsk</t>
  </si>
  <si>
    <t>Ivano-Frankivsk_comment</t>
  </si>
  <si>
    <t>Izmail</t>
  </si>
  <si>
    <t>Izmail_comment</t>
  </si>
  <si>
    <t>Kamianets-Podilskyi</t>
  </si>
  <si>
    <t>Kamianets-Podilskyi_comment</t>
  </si>
  <si>
    <t>Kamianske</t>
  </si>
  <si>
    <t>Kamianske_comment</t>
  </si>
  <si>
    <t>Kyiv</t>
  </si>
  <si>
    <t>Kyiv_comment</t>
  </si>
  <si>
    <t>Kovel</t>
  </si>
  <si>
    <t>Kovel_comment</t>
  </si>
  <si>
    <t>Konotop</t>
  </si>
  <si>
    <t>Konotop_comment</t>
  </si>
  <si>
    <t>Kostiantynivka</t>
  </si>
  <si>
    <t>Kostiantynivka_comment</t>
  </si>
  <si>
    <t>Kramatorsk</t>
  </si>
  <si>
    <t>Kramatorsk_comment</t>
  </si>
  <si>
    <t>Kremenchuk</t>
  </si>
  <si>
    <t>Kremenchuk_comment</t>
  </si>
  <si>
    <t>Kryvyi Rih</t>
  </si>
  <si>
    <t>Kryvyi Rih_comment</t>
  </si>
  <si>
    <t>Kropyvnytskyi</t>
  </si>
  <si>
    <t>Kropyvnytskyi_comment</t>
  </si>
  <si>
    <t>Lysychansk</t>
  </si>
  <si>
    <t>Lysychansk_comment</t>
  </si>
  <si>
    <t>Lutsk</t>
  </si>
  <si>
    <t>Lutsk_comment</t>
  </si>
  <si>
    <t>Lviv</t>
  </si>
  <si>
    <t>Lviv_comment</t>
  </si>
  <si>
    <t>Mariupol</t>
  </si>
  <si>
    <t>Mariupol_comment</t>
  </si>
  <si>
    <t>Melitopol</t>
  </si>
  <si>
    <t>Melitopol_comment</t>
  </si>
  <si>
    <t>Mykolaiv</t>
  </si>
  <si>
    <t>Mykolaiv_comment</t>
  </si>
  <si>
    <t>Mukacheve</t>
  </si>
  <si>
    <t>Mukacheve_comment</t>
  </si>
  <si>
    <t>Nizhyn</t>
  </si>
  <si>
    <t>Nizhyn_comment</t>
  </si>
  <si>
    <t>Nikopol</t>
  </si>
  <si>
    <t>Nikopol_comment</t>
  </si>
  <si>
    <t>Novomoskovsk</t>
  </si>
  <si>
    <t>Novomoskovsk_comment</t>
  </si>
  <si>
    <t>Odesa</t>
  </si>
  <si>
    <t>Odesa_comment</t>
  </si>
  <si>
    <t>Oleksandriia</t>
  </si>
  <si>
    <t>Oleksandriia_comment</t>
  </si>
  <si>
    <t>Pavlohrad</t>
  </si>
  <si>
    <t>Pavlohrad_comment</t>
  </si>
  <si>
    <t>Poltava</t>
  </si>
  <si>
    <t>Poltava_comment</t>
  </si>
  <si>
    <t>Rivne</t>
  </si>
  <si>
    <t>Rivne_comment</t>
  </si>
  <si>
    <t>Sievierodonetsk</t>
  </si>
  <si>
    <t>Sievierodonetsk_comment</t>
  </si>
  <si>
    <t>Sloviansk</t>
  </si>
  <si>
    <t>Sloviansk_comment</t>
  </si>
  <si>
    <t>Sumy</t>
  </si>
  <si>
    <t>Sumy_comment</t>
  </si>
  <si>
    <t>Ternopil</t>
  </si>
  <si>
    <t>Ternopil_comment</t>
  </si>
  <si>
    <t>Uzhhorod</t>
  </si>
  <si>
    <t>Uzhhorod_comment</t>
  </si>
  <si>
    <t>Uman</t>
  </si>
  <si>
    <t>Uman_comment</t>
  </si>
  <si>
    <t>Kharkiv</t>
  </si>
  <si>
    <t>Kharkiv_comment</t>
  </si>
  <si>
    <t>Kherson</t>
  </si>
  <si>
    <t>Kherson_comment</t>
  </si>
  <si>
    <t>Khmelnytskyi</t>
  </si>
  <si>
    <t>Khmelnytskyi_comment</t>
  </si>
  <si>
    <t>Cherkasy</t>
  </si>
  <si>
    <t>Cherkasy_comment</t>
  </si>
  <si>
    <t>Chernivtsi</t>
  </si>
  <si>
    <t>Chernivtsi_comment</t>
  </si>
  <si>
    <t>Chernihiv</t>
  </si>
  <si>
    <t>Chernihiv_comment</t>
  </si>
  <si>
    <t>Shostka</t>
  </si>
  <si>
    <t>Shostka_comment</t>
  </si>
  <si>
    <t xml:space="preserve"> Secret shopper’s request_questions</t>
  </si>
  <si>
    <t>Questions included to the questionnaire</t>
  </si>
  <si>
    <t>1. Plese provide the Schedule of the City Council session in December 2016</t>
  </si>
  <si>
    <t>2. Plese provide the scanned copy of the document approving the  Schedule.</t>
  </si>
  <si>
    <t>3. Plese provide the procedure for public access to the City Council sessions.</t>
  </si>
  <si>
    <t>+</t>
  </si>
  <si>
    <t>response received in full</t>
  </si>
  <si>
    <t>monthly http://artemrada.gov.ua/uk/2083</t>
  </si>
  <si>
    <t>monthly http://www.berdychiv.com.ua/zvti.html</t>
  </si>
  <si>
    <t>available: minutes, decisions, votes http://artemrada.gov.ua/uk/protocols</t>
  </si>
  <si>
    <t>annually in section "News"</t>
  </si>
  <si>
    <t xml:space="preserve">articles 4,6,10 of Regulation of Bahmut City Council http://artemrada.gov.ua/ru/counsil/reglamentispolkoma </t>
  </si>
  <si>
    <t>порядок доступу громадян до засідань міської ради затверджені статтями 4,6,10 Регламента Бахмутської міської ради http://artemrada.gov.ua/ru/counsil/reglamentispolkoma</t>
  </si>
  <si>
    <t>available: information on the session planned and there is a section for the draft decisions http://artemrada.gov.ua/uk/council/graph</t>
  </si>
  <si>
    <t>In the section "City Ciuncil's Draft Decisions"</t>
  </si>
  <si>
    <t>Public discussion is planned https://drive.google.com/file/d/0BzjcETnBOh5Hc0RrQzZWX1dLaEk/view та http://www.artemrada.gov.ua/uk/3112</t>
  </si>
  <si>
    <t>Розміщуються на веб-сайті Бахмутської міської ради, в Розділі «Міська рада. Проекти рішень міської ради.» (за 20 робочих днів) та у випадках, передбачених законодавством, у менший термін.</t>
  </si>
  <si>
    <t>published in the section "City Council. City Council'sDecisions» . http://artemrada.gov.ua/uk/documents/apTeMOBCK/6- созьів/20151125-№674-1326</t>
  </si>
  <si>
    <t>published in the section "City Council. City Council's Draft Decisions» (20 working days in advance) and less than in 20 working days when prescribed by law.</t>
  </si>
  <si>
    <t>avilable: only decisions http://www.berdychiv.com.ua/rshennya/rishennya-rada/</t>
  </si>
  <si>
    <t>available: only minutes http://www.berdychiv.com.ua/sklad_komisiy.html</t>
  </si>
  <si>
    <t>the main page contains an advertisement indicating the Twin Cities with links</t>
  </si>
  <si>
    <t>no separate section</t>
  </si>
  <si>
    <t>only some deputies http://www.berdychiv.com.ua/deklaracii_misk_rada.html</t>
  </si>
  <si>
    <t>the web-site provides only a one-sided display http://bmr.gov.ua/index.php?id=521 , however, according to the Resolution of Mayor # 385  dated 29.12.2015 “On Single social network Berdyansk City Council and its executive bodies "My Authority" ther is the following page www.mygov.bmr.gov.ua/</t>
  </si>
  <si>
    <t>the response is partial</t>
  </si>
  <si>
    <t>the response to one question out of three</t>
  </si>
  <si>
    <t>available: minutes http://bmr.gov.ua/index.php?id=800000839 та рішення http://bmr.gov.ua/index.php?id=800000880</t>
  </si>
  <si>
    <t>Draft Decisions are available http://bmr.gov.ua/index.php?id=800000905</t>
  </si>
  <si>
    <t>available: only the list of cities http://bmr.gov.ua/index.php?id=49</t>
  </si>
  <si>
    <t>only for 2014 and 2015 http://bmr.gov.ua/index.php?id=800000180</t>
  </si>
  <si>
    <t>the response is received 12 late</t>
  </si>
  <si>
    <t>available: minutes http://bc-rada.gov.ua/node/6020 поіменне голосування http://bc-rada.gov.ua/node/5210</t>
  </si>
  <si>
    <t>there is a separate web-site. The City Council web-site does not even contain a link to it http://cnap.bc-rada.gov.ua/</t>
  </si>
  <si>
    <t>Resolution of the Mayor #231-К dated 25.12.2016 "On Approval of the Procedure of Competition for filling Vacant Posts"</t>
  </si>
  <si>
    <t>According to p. 4 of Art. 53 of the Law of Ukraine "On Prevention of Corruption" Bila Tserkva City Council and its Executive Committee insures conditions for notications of employees on violation of requirements of this law by another person, in particular through the official website(http://bc-rada.gov.ua ), means of electronic communication(bc_mvk@ukr.net) and websites structural subdivisions of the Executive Committee and their email address.</t>
  </si>
  <si>
    <t>Published as Resolutions of the Mayor  http://brovary-rada.gov.ua/documents/24532.html</t>
  </si>
  <si>
    <t>Published in 
announcements: http://brovary-rada.gov.ua/news/14459.html  and in section "Public procurement" http://brovary-rada.gov.ua/content/derzhavni-zakupivli.html</t>
  </si>
  <si>
    <t xml:space="preserve">Published in announcements: http://brovary-rada.gov.ua/news/14453.html </t>
  </si>
  <si>
    <t>The respective decision the City Council on budget implementation is published three times a year.</t>
  </si>
  <si>
    <t>available: Draft Decision of the City Council "On a Budget" for the following year http://brovary-rada.gov.ua/documents/26324.html</t>
  </si>
  <si>
    <t>Проект рішення міської ради « Про бюджет» на наступний рік http://brovary-rada.gov.ua/documents/26324.html</t>
  </si>
  <si>
    <t xml:space="preserve">Published in announcements: http://brovary-rada.gov.ua/news/14458.html 
</t>
  </si>
  <si>
    <t>City Council Draft Decisions http://brovary-rada.gov.ua/documents/?c=12</t>
  </si>
  <si>
    <t xml:space="preserve">City Council Decisions: http://brovary-rada.gov.ua/documents/?c=5 </t>
  </si>
  <si>
    <t>The database for electronic document management.</t>
  </si>
  <si>
    <t>in every lease announcement.</t>
  </si>
  <si>
    <t xml:space="preserve">Appeals possible only through igov.org.ua
http://dniprorada.gov.ua/kontakti/
</t>
  </si>
  <si>
    <t>Only records http://dniprorada.gov.ua/onlajn-transljacija-zasidan-postijnih-komisij-miskoi-radi</t>
  </si>
  <si>
    <t>Only list and names http://dniprorada.gov.ua/postijni-komisii</t>
  </si>
  <si>
    <t>The page is in development</t>
  </si>
  <si>
    <t>There are no reports http://dniprorada.gov.ua/strategichnij-plan-rozvitku-mista-dnipropetrovska
http://dniprorada.gov.ua/2016-08-30-13-57-56</t>
  </si>
  <si>
    <t>Through the Search http://files.dniprorada.gov.ua/</t>
  </si>
  <si>
    <t xml:space="preserve">Articles 18, 49 http://dniprorada.gov.ua/statut-teritorialnoi-gromadi-mdnipropetrovska
</t>
  </si>
  <si>
    <t>Article 19.Local Initiative http://dniprorada.gov.ua/statut-teritorialnoi-gromadi-mdnipropetrovska</t>
  </si>
  <si>
    <t>Withiut an indication of issues expected to be considered http://files.dniprorada.gov.ua/</t>
  </si>
  <si>
    <t>Banner the main page on the participatory budget http://dniprorada.gov.ua/files/Budg_uchasti.pdf</t>
  </si>
  <si>
    <t>In the announcements http://dniprorada.gov.ua/2016-11-29-13-08-48</t>
  </si>
  <si>
    <t>Without the 2013 Budget
http://dniprorada.gov.ua/files/5-60_28-01-15.pdf
http://dniprorada.gov.ua/files/3-47_2014.pdf</t>
  </si>
  <si>
    <t>Through News http://dniprorada.gov.ua/2016-11-23-16-10-06</t>
  </si>
  <si>
    <t>Link on the main page http://e-services.dp.gov.ua/_layouts/Information/newHomePage.aspx</t>
  </si>
  <si>
    <t>Link on the main page http://kp.dniprorada.gov.ua/</t>
  </si>
  <si>
    <t>Only the Mayor's declaration http://dniprorada.gov.ua/dnipropetrovskij-misskij-golova</t>
  </si>
  <si>
    <t>Down the page http://dniprorada.gov.ua/generalnij-plan-m-dnipropetrovsk</t>
  </si>
  <si>
    <t>The first report will be prepared by the end of 2016</t>
  </si>
  <si>
    <t>video http://drohobych-rada.gov.ua/category/videonovyny2/ and minutes, votes http://drohobych-rada.gov.ua/deputaty-diyalnist-rady/</t>
  </si>
  <si>
    <t>http://drohobych-rada.gov.ua/category/proekty-zahody-podiyi/, Міська Рада спфвпрацює з ПРООН http://drohobych-rada.gov.ua/ponad-20-osbb-drogobycha-otrymaly-spivfinansuvannya-proektu-yes-proon-mrg-foto/</t>
  </si>
  <si>
    <t xml:space="preserve">http://drohobych-rada.gov.ua/category/proekty-zahody-podiyi/, the City Council cooperates with the UNDP http://drohobych-rada.gov.ua/ponad-20-osbb-drogobycha-otrymaly-spivfinansuvannya-proektu-yes-proon-mrg-foto/ </t>
  </si>
  <si>
    <t>Only the Mayor's declaration  http://drohobych-rada.gov.ua/wp-content/uploads/2016/04/Deklaratsiya-Kuchma-za-2015-rik.zip</t>
  </si>
  <si>
    <t>In the nearest future a service is planned to be launched  (map of city municipal facilities with all data)</t>
  </si>
  <si>
    <t>response received in time</t>
  </si>
  <si>
    <t>відповідь отримано вчасно</t>
  </si>
  <si>
    <t>response received 2 days late</t>
  </si>
  <si>
    <t>Only in 2016 http://zt-rada.gov.ua/pages/p10867</t>
  </si>
  <si>
    <t>No audio/video records http://zt-rada.gov.ua/pages/p17</t>
  </si>
  <si>
    <t>available: only minutes  http://zt-rada.gov.ua/pages/c515</t>
  </si>
  <si>
    <t>Only names http://zt-rada.gov.ua/pages/c515</t>
  </si>
  <si>
    <t>Only names http://zt-rada.gov.ua/pages/p20</t>
  </si>
  <si>
    <t>Charter, Art. 17 http://zt-rada.gov.ua/pages/p1070</t>
  </si>
  <si>
    <t>Charter, Art. 18 and sample for the registration of local initiatives http://zt-rada.gov.ua/pages/p1070</t>
  </si>
  <si>
    <t>Only planned procurements http://zt-rada.gov.ua/pages/c456</t>
  </si>
  <si>
    <t>Only once http://zt-rada.gov.ua/pages/c667</t>
  </si>
  <si>
    <t xml:space="preserve">Response in the questionnaire is positive, http://meriazp.gov.ua/test/index.php?id=22647 </t>
  </si>
  <si>
    <t>Response in the questionnaire is positive. Decision of the executive committee are published http://meriazp.gov.ua/test/index.php?id=44</t>
  </si>
  <si>
    <t>Опитувальник. Немає питань http://meria.zp.ua/test/index.php?id=28996</t>
  </si>
  <si>
    <t>Questionnaire. No issues to be considered http://meria.zp.ua/test/index.php?id=28996</t>
  </si>
  <si>
    <t>Only draft documents for approval http://meria.zp.ua/test/index.php?id=41</t>
  </si>
  <si>
    <t>Questionnaire, http://meria.zp.ua/test/index.php?id=209</t>
  </si>
  <si>
    <t>Questionnaire, http://meria.zp.ua/test/index.php?id=46</t>
  </si>
  <si>
    <t>Опитувальник, у розділі "Проекти рішень міської ради" http://meriazp.gov.ua/test/index.php?id=42&amp;pid=19471</t>
  </si>
  <si>
    <t>Questionnaire, in section "City Council Draft Decisions" http://meriazp.gov.ua/test/index.php?id=42&amp;pid=19471</t>
  </si>
  <si>
    <t>Questionnaire, http://meria.zp.ua/test/index.php?id=26834</t>
  </si>
  <si>
    <t>Questionnaire, http://meria.zp.ua/test/index.php?id=40</t>
  </si>
  <si>
    <t>Questionnaire. http://meria.zp.ua/test/index.php?id=41</t>
  </si>
  <si>
    <t>Questionnaire. http://meria.zp.ua/test/index.php?id=42</t>
  </si>
  <si>
    <t>video http://www.mvk.if.ua/livevideo decisions, votes, minutes of the sessions http://www.namvk.if.ua/rishses/ and audiorecords http://www.mrada.if.ua/%D0%BF%D1%80%D0%BE-%D0%BC%D1%96%D1%81%D1%8C%D0%BA%D1%83-%D1%80%D0%B0%D0%B4%D1%83/%D0%BC%D1%96%D1%81%D1%8C%D0%BA%D0%B8%D0%B9-%D0%B3%D0%BE%D0%BB%D0%BE%D0%B2%D0%B0/27-mr/multymedia/audiozapysy/132-%D0%B0%D1%83%D0%B4%D1%96%D0%BE%D0%B7%D0%B0%D0%BF%D0%B8%D1%81-%D0%BF%D0%BB%D0%B5%D0%BD%D0%B0%D1%80%D0%BD%D0%BE%D0%B3%D0%BE-%D0%B7%D0%B0%D1%81%D1%96%D0%B4%D0%B0%D0%BD%D0%BD%D1%8F-vii-%D1%81%D0%B5%D1%81%D1%96%D1%97-%D1%96%D0%B2%D0%B0%D0%BD%D0%BE-%D1%84%D1%80%D0%B0%D0%BD%D0%BA%D1%96%D0%B2%D1%81%D1%8C%D0%BA%D0%BE%D1%97-%D0%BC%D1%96%D1%81%D1%8C%D0%BA%D0%BE%D1%97-%D1%80%D0%B0%D0%B4%D0%B8-19-08-2016-%D1%80</t>
  </si>
  <si>
    <t>City Council did no provide information on the following open meeting of of the City Council.</t>
  </si>
  <si>
    <t>response received 4 days late.</t>
  </si>
  <si>
    <t>Audio records, minutes, decisions, vote results http://kam-pod.gov.ua/documents/of-docs-miskradi/rishennia-miskradi/item/4869-21-sesiia-miskoi-rady-15-lystopada-2016-roku</t>
  </si>
  <si>
    <t>Agenda http://kam-pod.gov.ua/vikonkom/zasidannya-vikonavchogo-komitetu</t>
  </si>
  <si>
    <t>questionnaire</t>
  </si>
  <si>
    <t>Only minutes http://dndz.gov.ua/miska_vlada/miska_rada/postiyni_komisii_miskoi_radi_vii_sklikannya</t>
  </si>
  <si>
    <t>No information on reception http://dndz.gov.ua/ua/person/pg/250116793923950_p8/
No information on biographies of the deputies
http://dndz.gov.ua/miska_vlada/miska_rada/deputati_miskoi_radi/zagalniy_spisok_deputativ
http://dndz.gov.ua/ua/news/pg/180716106253065_p1/</t>
  </si>
  <si>
    <t>No contact information
http://dndz.gov.ua/miska_vlada/miska_rada/postiyni_komisii_miskoi_radi_vii_sklikannya/perelik_ta_sklad_postiynikh_komisiy_dniprodzerzhinskoi_miskoi_radi_vii_sklikannya</t>
  </si>
  <si>
    <t>No contact information
http://dndz.gov.ua/miska_vlada/vikonavchiy_komitet_miskoi_radi/sklad</t>
  </si>
  <si>
    <t xml:space="preserve">General information http://dndz.gov.ua/miska_vlada/vikonavchiy_komitet_miskoi_radi
Проекти рішень
http://so.dndz.gov.ua/ua/treezas_so/pg/1_d6/
Рішення
http://so.dndz.gov.ua/ua/treezas_so/pg/1_d2/
</t>
  </si>
  <si>
    <t>No reports http://so.dndz.gov.ua/ua/treezas_so/pg/905273437_d1/</t>
  </si>
  <si>
    <t>Article 26 http://dndz.gov.ua/pro_misto/statut_gromadi_mista</t>
  </si>
  <si>
    <t>In News http://dndz.gov.ua/ua/news/pg/291116117220655_p13/</t>
  </si>
  <si>
    <t>Only 2014 http://so.dndz.gov.ua/ua/treezas_so/pg/781439887_d1/</t>
  </si>
  <si>
    <t>reclassified as an appeal of a citizen</t>
  </si>
  <si>
    <t>The Mayor 
http://www.kovelrada.gov.ua/mayor.html
No biographies of the deputies http://www.kovelrada.gov.ua/council.html
http://www.kovelrada.gov.ua/admission_schedule_voters_deputies_city_council.html</t>
  </si>
  <si>
    <t>Only names http://www.kovelrada.gov.ua/executive.html</t>
  </si>
  <si>
    <t>Only decisions http://www.kovelrada.gov.ua/decisioncommittee.html</t>
  </si>
  <si>
    <t>In announcements http://www.kovelrada.gov.ua/announcement/335-tvorchij_konkurs.html</t>
  </si>
  <si>
    <t>The master plan http://www.kovelrada.gov.ua/masterplan.html</t>
  </si>
  <si>
    <t>No records http://rada.konotop.org/index.php/2014-02-05-15-19-02/2009-03-30-12-34-33/5178-11-20-</t>
  </si>
  <si>
    <t>Only minutes http://rada.konotop.org/index.php/2009-03-30-12-34-05/2015-03-02-09-06-46/4453-----7-</t>
  </si>
  <si>
    <t>Only the list and names
http://rada.konotop.org/index.php/2009-03-30-12-34-05/2015-03-02-09-06-46/4453-----7-</t>
  </si>
  <si>
    <t>Only names http://rada.konotop.org/index.php/2009-03-30-12-34-05/2009-04-10-12-33-56</t>
  </si>
  <si>
    <t>Reports on implementation http://rada.konotop.org/index.php/home/2009-04-01-06-13-37/2009-05-05-06-10-16</t>
  </si>
  <si>
    <t>Only decisions http://rada.konotop.org/index.php/2014-02-05-15-19-02/2009-03-30-12-34-33/2009-04-30-08-30-29</t>
  </si>
  <si>
    <t>Chapter 2.5. http://rada.konotop.org/index.php/home/2009-03-30-09-48-34/5--2-</t>
  </si>
  <si>
    <t>Chapter 2.8. http://rada.konotop.org/index.php/home/2009-03-30-09-48-34/5--2-</t>
  </si>
  <si>
    <t>In News http://rada.konotop.org/</t>
  </si>
  <si>
    <t>Only on past procurements http://rada.konotop.org/index.php/2014-02-05-15-19-02/2009-04-29-08-21-32</t>
  </si>
  <si>
    <t>Once a year http://rada.konotop.org/index.php/index.php/2016-08-03-12-48-23</t>
  </si>
  <si>
    <t>Decisions http://konstrada.gov.ua/component/documents/?menu=&amp;typedoc=2&amp;Itemid=181 and minutes http://konstrada.gov.ua/component/documents/?menu=&amp;typedoc=7</t>
  </si>
  <si>
    <t>videos http://krm.gov.ua/article/view/429 agenda http://krm.gov.ua/article/view/49 votes http://krm.gov.ua/article/view/519</t>
  </si>
  <si>
    <t>holds position less than a year, however there is a report on the regulatory policy http://krm.gov.ua/article/view/472</t>
  </si>
  <si>
    <t xml:space="preserve">Infrastructure projects http://krm.gov.ua/article/view/459
the EU grant projects   - http://krm.gov.ua/article/view/484
http://krm.gov.ua/article/view/514
Project competition for the socio-economic, cultural and spatial development of the city  -
http://krm.gov.ua/article/view/495
</t>
  </si>
  <si>
    <t xml:space="preserve">Announcements open bidding - http://krm.gov.ua/article/view/424
The annual procurement plans  - http://krm.gov.ua/article/view/428
Request for price proposals  -  http://krm.gov.ua/article/view/455
</t>
  </si>
  <si>
    <t xml:space="preserve">Lists of concluded contracts are published on Unified State Portal of Open Data, e.g. on Department of education http://data.gov.ua/passport/66797289-95f8-42da-a11e-1d9c3fbdcac2
</t>
  </si>
  <si>
    <t>http://pet.kr.gov.ua/  (web-page is under construction)
One may register, authorize on the web-site and send appeals http://kr.gov.ua/ua/logon/</t>
  </si>
  <si>
    <t xml:space="preserve">http://pet.kr.gov.ua/ (сторінка у розробці), можливо зареєструватись, авторизуватись та відправляти звернення http://kr.gov.ua/ua/logon/ </t>
  </si>
  <si>
    <t>No information on roll-call votes http://kr.gov.ua/ua/st/pg/20415507860122_s/</t>
  </si>
  <si>
    <t>Only minutes http://kr.gov.ua/ua/st/pg/20415937626381_s/</t>
  </si>
  <si>
    <t>Only the list and names http://kr.gov.ua/deputatskiy_korpus
http://kr.gov.ua/ua/osxfile/pg/211210729440529_s_2o/%D0%BA%D0%BE%D0%BC%D1%96%D1%81%D1%96%D1%97.doc</t>
  </si>
  <si>
    <t>Only the decisions http://kr.gov.ua/ua/ispolkom_sessii/pg/4471_s</t>
  </si>
  <si>
    <t>Article 10 http://kr.gov.ua/statut_teritorialnoi_gromadi_m.krivogo_rogu</t>
  </si>
  <si>
    <t>In News http://kr.gov.ua/ua/news/pg/251116863573926_n/</t>
  </si>
  <si>
    <t>In News http://kr.gov.ua/novini</t>
  </si>
  <si>
    <t>Only on the past procurements http://kr.gov.ua/richni_plani_derzhavnikh_zakupivel</t>
  </si>
  <si>
    <t>Once a year http://kr.gov.ua/karta_saytu_pidrozdili_vikonkomu/finansove_upravlinnya/pokazniki_vikonannya_mistsevikh_byudzhetiv</t>
  </si>
  <si>
    <t>http://lutskrada.gov.ua/vidkryte-misto</t>
  </si>
  <si>
    <t>http://lutskrada.gov.ua/elektronni-petyciyi-1</t>
  </si>
  <si>
    <t>Only minutes http://www.lutskrada.gov.ua/protokoly-zasidan-postiynyh-komisiy</t>
  </si>
  <si>
    <t>Only the list and names http://www.lutskrada.gov.ua/commission</t>
  </si>
  <si>
    <t>Only names http://www.lutskrada.gov.ua/executive-committee</t>
  </si>
  <si>
    <t>Only the list http://www.lutskrada.gov.ua/perelik-mayna-terytorialnoyi-gromady-m-lucka-yake-perebuvaye-v-orendi-stanom-na-01062015</t>
  </si>
  <si>
    <t>Banners http://www.lutskrada.gov.ua/</t>
  </si>
  <si>
    <t>No declaration of the Mayor http://www.lutskrada.gov.ua/2015-rik</t>
  </si>
  <si>
    <t>Banner http://www.lutskrada.gov.ua/
http://www.lutskrada.gov.ua/sites/default/files/att00018.pdf</t>
  </si>
  <si>
    <t>Information http://marsovet.org.ua/news/index/sect/6 and decisions http://marsovet.org.ua/documents/show/menu/16493</t>
  </si>
  <si>
    <t>No Mayors contact details http://mlt.gov.ua/index.php?option=com_content&amp;task=view&amp;id=6100
No biographies of the deputies http://mlt.gov.ua/index.php?option=com_content&amp;task=view&amp;id=4276&amp;Itemid=283</t>
  </si>
  <si>
    <t>Only Mayors biography http://kr.gov.ua/miskiy_golova , as regards the deputies - only the schedule of reception http://kr.gov.ua/deputatskiy_korpus</t>
  </si>
  <si>
    <t>Only Mayors biography http://rada.konotop.org/index.php/2009-03-30-12-34-05/2009-04-10-10-39-53
No biographies http://rada.konotop.org/index.php/2009-03-30-12-34-05/2009-04-10-12-21-09
http://rada.konotop.org/files/2016/gradik%20prujomy.pdf</t>
  </si>
  <si>
    <t xml:space="preserve">Only contacts down the page on the left side
http://mlt.gov.ua/index.php?option=com_frontpage&amp;Itemid=1
</t>
  </si>
  <si>
    <t>Minutes http://mkrada.gov.ua/content/protokoli-plenarnih-zasidan-mikolaivskoi-miskoi-radi_2.html vote results http://mkrada.gov.ua/content/rezultati-golosuvannya-deputativ_2.html</t>
  </si>
  <si>
    <t>Clause 3 of the Art. 2 Regulation on Mykolaiv City Council approved by the City Council on January 21, 2016 № 2/5 https://mkrada.gov.ua/content/reglament-mikolaivskoi-miskoi-radi-vi-sklikannya_2.html</t>
  </si>
  <si>
    <t>пункт 3 ст.2 Регламенту Миколаївської міської ради, затвердженому рішенням міської ради від 21.01.2016 № 2/5 https://mkrada.gov.ua/content/reglament-mikolaivskoi-miskoi-radi-vi-sklikannya_2.html</t>
  </si>
  <si>
    <t>No recordings
http://www.nizhynrada.org/article/667/protokoli-sesy-msko-radi.html
http://www.nizhynrada.org/article/939/rezultati-golosuvannya.html</t>
  </si>
  <si>
    <t>Only minutes http://www.nizhynrada.org/article/668/protokoli-postynih-deputatskih-komsy.html</t>
  </si>
  <si>
    <t>Article 52. http://www.nizhynrada.org/article/973/statut-teritoralno-gromadi.html</t>
  </si>
  <si>
    <t>Article 53 http://www.nizhynrada.org/article/973/statut-teritoralno-gromadi.html</t>
  </si>
  <si>
    <t>Clause 16 of Art. 1,
Clause 16 of Art. 12, Art. 5, Art. 6 of the Regulation on Nizhyn City Council of VІІ convocation</t>
  </si>
  <si>
    <t>In News http://nizhynrada.org/news?News_page=2</t>
  </si>
  <si>
    <t>No information on planned procurements http://www.nizhynrada.org/article/944/elektronn-zakupvl-.html</t>
  </si>
  <si>
    <t>Only some deputies' declarations http://www.nizhynrada.org/article/941/deklaruvannya-dohodv-za-2015-rk.html</t>
  </si>
  <si>
    <t>Report for 2016 is available to download down the page http://dndz.gov.ua/ua/person/pg/250116793923950_p8/</t>
  </si>
  <si>
    <t>Звіт за 2016 рік можна завантажити внизу сторінки http://dndz.gov.ua/ua/person/pg/250116793923950_p8/</t>
  </si>
  <si>
    <t>Only vote results http://www.novomoskovsk-rada.gov.ua/content/golosuvannya</t>
  </si>
  <si>
    <t xml:space="preserve">No contact details http://www.novomoskovsk-rada.gov.ua/comissions </t>
  </si>
  <si>
    <t>Only decisions http://novomoskovsk-rada.gov.ua/executives-decisions</t>
  </si>
  <si>
    <t>Only the Mayors http://novomoskovsk-rada.gov.ua/sites/default/files/moroz_0.pdf</t>
  </si>
  <si>
    <t>Only in russian version of the web-site http://omr.gov.ua/ru/155/</t>
  </si>
  <si>
    <t>Only in russian version of the web-site  http://omr.gov.ua/ru/155/</t>
  </si>
  <si>
    <t>Only in russian version of the web-site  http://omr.gov.ua/ru/announcements/40980/</t>
  </si>
  <si>
    <t>Only minutes http://olexrada.gov.ua/category/city_rada/cg_st_komis</t>
  </si>
  <si>
    <t>Only in 2013 and the period of 2010-2014 http://olexrada.gov.ua/news/zvit-miskogo-golovy-s-tsapyuka-pro-robo.html
http://olexrada.gov.ua/news/zvit-miskogo-golovy-s-tsapyuka-pro-robotu-miskoyi-rady-ta-yiyi-vykonavchogo-komitetu-u-2010-2014-rokah.html</t>
  </si>
  <si>
    <t>No contact details http://olexrada.gov.ua/category/city_rada/cg_st_komis</t>
  </si>
  <si>
    <t>In News http://olexrada.gov.ua/news/deputaty-zatverdyly-miski-tsilovi-programy.html
http://olexrada.gov.ua/news/miskyj-golova-s-tsapyuk-rozpoviv-pro-nastupni-kroky-vtilennya-strategiyi-stalogo-rozvytku-m-oleksandriyi-do-2030-roku.html
http://olexrada.gov.ua/news/informatsiya-pro-stan-vykonannya-progr-4.html</t>
  </si>
  <si>
    <t>Article 27. Local initiatives http://olexrada.gov.ua/gov_history/sity_statut/statut-oleksandrijskoyi-miskoyi-ter.html</t>
  </si>
  <si>
    <t xml:space="preserve">Article 3. Openness and transparency of work of the Council, Article 23, 32, 77, 80 http://olexrada.gov.ua/city_rada/cg_reglament/reglament-roboty-oleksandrijskoyi-m-2.html
</t>
  </si>
  <si>
    <t>Some information is published in News, however there is no separate section.
http://olexrada.gov.ua/news/oleksandriya-ta-sant-kugat-ispaniya-uklaly-memorandum-pro-spivpratsyu.html
http://olexrada.gov.ua/news/v-ispaniyi-miskyj-golova-s-tsapyuk-pidpysav-shhe-odyn-dokument-pro-spivrobitnytstvo.html</t>
  </si>
  <si>
    <t>Procurement plan for 2016 http://olexrada.gov.ua/category/gov_supply</t>
  </si>
  <si>
    <t>Without amendments http://olexrada.gov.ua/category/budget/bg_in_out</t>
  </si>
  <si>
    <t>No report in 2016 http://olexrada.gov.ua/category/budget/bg_done_rep</t>
  </si>
  <si>
    <t>Banners on the page http://olexrada.gov.ua/</t>
  </si>
  <si>
    <t>for the investments http://olexrada.gov.ua/category/invest_pol</t>
  </si>
  <si>
    <t>Information about the Mayor is available. As regards the deputies, there is only the list  http://pavlogradmrada.dp.gov.ua/kerivnictvo-mista
http://pavlogradmrada.dp.gov.ua/miska-rada/deputati.html</t>
  </si>
  <si>
    <t>Only the list and names http://pavlogradmrada.dp.gov.ua/miska-rada/postoyannaya-deputatskaya-komissiya-po-voprosam-zakonnosti-deputatskojj-ehtiki-svyazyam-s-politicheskimi-partiyami-obshhestvennymi-organizaciyami-i-sredstvami-massovojj-informacii.html</t>
  </si>
  <si>
    <t>No contact details http://pavlogradmrada.dp.gov.ua/vikonkom-2/sklad-vikonkomu.html</t>
  </si>
  <si>
    <t>No reports http://pavlogradmrada.dp.gov.ua/news/perelik-diyuchikh-miscevikh-program.html</t>
  </si>
  <si>
    <t>Only roll-call votes and the mitutes http://www.rada-poltava.gov.ua/documents/voting_results/
http://www.rada-poltava.gov.ua/documents/inshi_dokumenti/</t>
  </si>
  <si>
    <t>Only the list http://www.rada-poltava.gov.ua/rule/rada/comission/</t>
  </si>
  <si>
    <t>Available through "Search" http://www.rada-poltava.gov.ua/documents/</t>
  </si>
  <si>
    <t>Link is in menu http://www.rada-poltava.gov.ua/</t>
  </si>
  <si>
    <t>Only the rent http://pavlogradmrada.dp.gov.ua/normativna-baza</t>
  </si>
  <si>
    <t>Banners on the page http://pavlogradmrada.dp.gov.ua/</t>
  </si>
  <si>
    <t>Only in 2015 http://pavlogradmrada.dp.gov.ua/finansove-upravlinnya/pro-miskijj-byudzhet-na-2015-rik-2.html</t>
  </si>
  <si>
    <t>No 2016 Budget http://www.rada-poltava.gov.ua/documents/byudzhet_mista/</t>
  </si>
  <si>
    <t>Roll-call votes and the mitutes http://sed-rada.org.ua/normativna-baza</t>
  </si>
  <si>
    <t>Only minutes http://sed-rada.org.ua/miska-rada/protokoli-postiynih-komisiy-miskoyi-radi-vii-sklikannya</t>
  </si>
  <si>
    <t>No information on Mayor (acting Mayor)
http://sed-rada.org.ua/miska-rada/deputati</t>
  </si>
  <si>
    <t>Відсутня інформація про міського голову (в.о. міського голови)
http://sed-rada.org.ua/miska-rada/deputati</t>
  </si>
  <si>
    <t>Only in 2015 http://sed-rada.org.ua/byudzhet-mista/rishennya-po-byudzhetu</t>
  </si>
  <si>
    <t>Only recordings http://slavrada.gov.ua/?view=live</t>
  </si>
  <si>
    <t>No contact details of the deputies http://slavrada.gov.ua/?view=council.golova
http://slavrada.gov.ua/?view=deputy7</t>
  </si>
  <si>
    <t>Only the Mayors declaration http://www.slavrada.gov.ua/?view=documents
http://www.slavrada.gov.ua/uploads/File/declar2015.pdf</t>
  </si>
  <si>
    <t>a letter received 8 days late</t>
  </si>
  <si>
    <t>response received one day late</t>
  </si>
  <si>
    <t>Questionnaire</t>
  </si>
  <si>
    <t>http://rada-uzhgorod.gov.ua/elektronne-zvernennya/</t>
  </si>
  <si>
    <t>Only minutes http://rada-uzhgorod.gov.ua/rada_docs/protokol-pozachergovogo-drugogo-plenarnogo-zasidannya-chergovoyi-viii-sesiyi-miskoyi-rady-vii-sklykannya-07-lystopada-2016-roku/</t>
  </si>
  <si>
    <t>Only minutes http://rada-uzhgorod.gov.ua/rada_docs_taxonomy/protokoly-postijnyh-komisij/</t>
  </si>
  <si>
    <t>No contact details http://rada-uzhgorod.gov.ua/postijni-komisiyi-uzhgorodskoyi-miskoyi-rady/</t>
  </si>
  <si>
    <t>No information on common activities http://rada-uzhgorod.gov.ua/mista-pobratymy-uzhgoroda/</t>
  </si>
  <si>
    <t>In the News feed http://rada-uzhgorod.gov.ua/ogoloshuyetsya-konkurs-idej-na-rozrobku-dyzajnu-i-mistse-vstanovlennya-znaku-ya-lyublyu-uzhgorod/</t>
  </si>
  <si>
    <t>Minutes http://www.city.kherson.ua/articles/protokoli-postiynih-komisiy-miskoyi-radi-vii-sklikannya</t>
  </si>
  <si>
    <t>Withiut the biographies http://www.city.kherson.ua/c/miska-vlada/s/kerivniki
http://mvk.kherson.ua/DepList.php</t>
  </si>
  <si>
    <t>No reports http://www.city.kherson.ua/c/ekonomichna-sfera/s/strategichniy-plan-ekonomichnogo-rozvitku-mista</t>
  </si>
  <si>
    <t>Only minutes http://www.khmelnytsky.com/index.php?option=com_content&amp;view=category&amp;id=550&amp;Itemid=245</t>
  </si>
  <si>
    <t>Only minutes http://www.khmelnytsky.com/index.php?option=com_content&amp;view=category&amp;id=551&amp;Itemid=245</t>
  </si>
  <si>
    <t>No contact details http://www.khmelnytsky.com/index.php?option=com_content&amp;view=article&amp;id=29%3A2009-09-24-08-20-08&amp;catid=16%3A2009-09-04-07-10-03&amp;Itemid=245#spoiler_0</t>
  </si>
  <si>
    <t>Only names http://www.khmelnytsky.com/index.php?option=com_content&amp;view=category&amp;layout=blog&amp;id=21&amp;Itemid=23</t>
  </si>
  <si>
    <t xml:space="preserve">All buildings (100%) connected to the central heating network have the heat meters installed http://www.khmelnytsky.com/index.php?option=com_content&amp;view=category&amp;layout=blog&amp;id=288&amp;Itemid=531
</t>
  </si>
  <si>
    <t>Minutes http://www.rada.cherkassy.ua/ua/files.php?s=2&amp;s1=168&amp;s2=391 and votes http://www.rada.cherkassy.ua/ua/files.php?s=2&amp;s1=168&amp;s2=477 video http://www.rada.cherkassy.ua/ua/sections.php?s=24</t>
  </si>
  <si>
    <t>Information on participation http://www.rada.cherkassy.ua/ua/files.php?s=2&amp;s1=168&amp;s2=395 and minutes</t>
  </si>
  <si>
    <t>Decisions http://www.rada.cherkassy.ua/ua/files.php?s=2&amp;s1=27&amp;s2=254</t>
  </si>
  <si>
    <t>Did not provide information on the date of the session in December 2016.</t>
  </si>
  <si>
    <t>Only roll-call votes http://chernigiv-rada.gov.ua/project/res_opros</t>
  </si>
  <si>
    <t>Only minutes http://chernigiv-rada.gov.ua/gorrada/comisii/</t>
  </si>
  <si>
    <t>No contact details http://www.chernigiv-rada.gov.ua/gorrada/comisii/</t>
  </si>
  <si>
    <t>In News section http://www.chernigiv-rada.gov.ua/news/</t>
  </si>
  <si>
    <t>Only declarations of the deputies http://chernigiv-rada.gov.ua/gorrada/deputat/</t>
  </si>
  <si>
    <t>Only minutes http://www.shostka-rada.gov.ua/documents/protokoli_aparatnih_narad_pri_mskomu_golov1/protokoli_aparatnih_narad_pri_mskomu_golov_2016</t>
  </si>
  <si>
    <t>Only the list http://www.shostka-rada.gov.ua/government/vikonavchij_komitet</t>
  </si>
  <si>
    <t>question_eng</t>
  </si>
  <si>
    <t>question_ukr</t>
  </si>
  <si>
    <t>category</t>
  </si>
  <si>
    <t>max points</t>
  </si>
  <si>
    <t>ans1</t>
  </si>
  <si>
    <t>ans1en</t>
  </si>
  <si>
    <t>ans2</t>
  </si>
  <si>
    <t>ans2en</t>
  </si>
  <si>
    <t>ans3</t>
  </si>
  <si>
    <t>ans3en</t>
  </si>
  <si>
    <t>ans4</t>
  </si>
  <si>
    <t>ans4en</t>
  </si>
  <si>
    <t>pts1</t>
  </si>
  <si>
    <t>pts2</t>
  </si>
  <si>
    <t>pts3</t>
  </si>
  <si>
    <t>pts4</t>
  </si>
  <si>
    <t>TOTAL POINTS</t>
  </si>
  <si>
    <t>N/A</t>
  </si>
  <si>
    <t>MAX POINTS</t>
  </si>
  <si>
    <t>%</t>
  </si>
  <si>
    <t>RANK</t>
  </si>
  <si>
    <t>score</t>
  </si>
  <si>
    <t>rank</t>
  </si>
  <si>
    <t>acc %</t>
  </si>
  <si>
    <t>par %</t>
  </si>
  <si>
    <t>proc %</t>
  </si>
  <si>
    <t>prop %</t>
  </si>
  <si>
    <t>bug %</t>
  </si>
  <si>
    <t>hr %</t>
  </si>
  <si>
    <t>et %</t>
  </si>
  <si>
    <t>soc %</t>
  </si>
  <si>
    <t>City</t>
  </si>
  <si>
    <t>land %</t>
  </si>
  <si>
    <t>Max points</t>
  </si>
  <si>
    <t>acc RANK</t>
  </si>
  <si>
    <t>par RANK</t>
  </si>
  <si>
    <t>proc RANK</t>
  </si>
  <si>
    <t>prop RANK</t>
  </si>
  <si>
    <t>bug RANK</t>
  </si>
  <si>
    <t>soc RANK</t>
  </si>
  <si>
    <t>hr RANK</t>
  </si>
  <si>
    <t>et RANK</t>
  </si>
  <si>
    <t>land RANK</t>
  </si>
  <si>
    <t>population</t>
  </si>
  <si>
    <t>chief of the region</t>
  </si>
  <si>
    <t xml:space="preserve">new or reelected? </t>
  </si>
  <si>
    <t>reelected</t>
  </si>
  <si>
    <t>part of Ukraine</t>
  </si>
  <si>
    <t>Oblast</t>
  </si>
  <si>
    <t>Donetsk Oblast</t>
  </si>
  <si>
    <t>Zhytomyr Oblast</t>
  </si>
  <si>
    <t>Zaporizhia Oblast</t>
  </si>
  <si>
    <t>Kiev Oblast</t>
  </si>
  <si>
    <t>Vinnytsia Oblast</t>
  </si>
  <si>
    <t>Dnipropetrovsk Oblast</t>
  </si>
  <si>
    <t>Lviv Oblast</t>
  </si>
  <si>
    <t>Ivano-Frankivsk Oblast</t>
  </si>
  <si>
    <t>Khmelnytskyi Oblast</t>
  </si>
  <si>
    <t>Volyn Oblast</t>
  </si>
  <si>
    <t>Sumy Oblast</t>
  </si>
  <si>
    <t>Poltava Oblast</t>
  </si>
  <si>
    <t>Kirovohrad Oblast</t>
  </si>
  <si>
    <t>Luhansk Oblast</t>
  </si>
  <si>
    <t>Mykolaiv Oblast</t>
  </si>
  <si>
    <t>Zakarpattia Oblast</t>
  </si>
  <si>
    <t>Chernihiv Oblast</t>
  </si>
  <si>
    <t>Odesa Oblast</t>
  </si>
  <si>
    <t>Rivne Oblast</t>
  </si>
  <si>
    <t>Ternopil Oblast</t>
  </si>
  <si>
    <t>Cherkasy Oblast</t>
  </si>
  <si>
    <t>Kharkiv Oblast</t>
  </si>
  <si>
    <t>Kherson Oblast</t>
  </si>
  <si>
    <t>Chernivtsi Oblast</t>
  </si>
  <si>
    <t>eastern</t>
  </si>
  <si>
    <t>central</t>
  </si>
  <si>
    <t>western</t>
  </si>
  <si>
    <t>southern</t>
  </si>
  <si>
    <t>independent</t>
  </si>
  <si>
    <t>left-wing</t>
  </si>
  <si>
    <t>right-wing</t>
  </si>
  <si>
    <t>new</t>
  </si>
  <si>
    <t xml:space="preserve">new </t>
  </si>
  <si>
    <t>number</t>
  </si>
  <si>
    <t>control</t>
  </si>
  <si>
    <t>best</t>
  </si>
  <si>
    <t>worst</t>
  </si>
  <si>
    <t>best%</t>
  </si>
  <si>
    <t>worst%</t>
  </si>
  <si>
    <t>less than 100 thousand</t>
  </si>
  <si>
    <t>less than 300 thousand</t>
  </si>
  <si>
    <t>less than 1 million</t>
  </si>
  <si>
    <t>more than 1 million</t>
  </si>
  <si>
    <t>Total average</t>
  </si>
  <si>
    <t>all cities</t>
  </si>
  <si>
    <t>Присутня інформація щодо двох процедур. Не зазначено переможця. http://meriazp.gov.ua/test/index.php?id=26744</t>
  </si>
  <si>
    <t>http://www.nizhynrada.org/article/88/avtobografya.html
http://www.nizhynrada.org/article/87/grafk-priyomu.html
http://www.nizhynrada.org/article/138/deputati-msko-radi.html</t>
  </si>
  <si>
    <t>http://www.nizhynrada.org/article/88/avtobografya.html</t>
  </si>
  <si>
    <t>http://www.nizhynrada.org/article/87/grafk-priyomu.html</t>
  </si>
  <si>
    <t>http://www.nizhynrada.org/article/138/deputati-msko-radi.html</t>
  </si>
  <si>
    <t>Information on only two procedures. Winners are not stated. http://meriazp.gov.ua/test/index.php?id=26744</t>
  </si>
  <si>
    <t>http://city-adm.lviv.ua/services/application/results</t>
  </si>
  <si>
    <t>Are materials of the City Council standing committees' sessions published on the City Council website (including transcripts, audio/video recording of the meetings, minutes of the meetings and the results of roll-call votes)?</t>
  </si>
  <si>
    <t>Agendas and minutes of the sessions https://www.lvivrada.gov.ua/miska-rada/postiyni-komisii</t>
  </si>
  <si>
    <t>Порядок денний та протоколи засідань https://www.lvivrada.gov.ua/miska-rada/postiyni-komisii</t>
  </si>
  <si>
    <t>http://city-adm.lviv.ua/lmr/profiles/andrii-sadovyi and https://www.lvivrada.gov.ua/deputaty/deputaty-miskoi-rady</t>
  </si>
  <si>
    <t>Порядок денний засідань http://city-adm.lviv.ua/lmr/docs/plenary-executive-committee</t>
  </si>
  <si>
    <t>Agenda of meetings http://city-adm.lviv.ua/lmr/docs/plenary-executive-committee</t>
  </si>
  <si>
    <t>Строк менший за 10 днів http://city-adm.lviv.ua/events</t>
  </si>
  <si>
    <t>The term is less than 10 days http://city-adm.lviv.ua/events</t>
  </si>
  <si>
    <t>Порядок денний та аудіозаписи засідань http://www8.city-adm.lviv.ua/info_2003/plan.nsf/276715ac21c1f975c2256caa003843d0?OpenView Результати поіменного голосування http://city-adm.lviv.ua/lmr/docs/results-polls Протоколи засідань http://city-adm.lviv.ua/lmr/docs/protocols Відеозаписи http://city-adm.lviv.ua/lmr/live</t>
  </si>
  <si>
    <t>Agenda and audio records of the sessions http://www8.city-adm.lviv.ua/info_2003/plan.nsf/276715ac21c1f975c2256caa003843d0?OpenView Results of roll-call votes http://city-adm.lviv.ua/lmr/docs/results-polls Minutes of the sessions http://city-adm.lviv.ua/lmr/docs/protocols Videorecords http://city-adm.lviv.ua/lmr/live</t>
  </si>
  <si>
    <t>https://www.lvivrada.gov.ua/miska-rada/mista-partnery</t>
  </si>
  <si>
    <t>http://city-adm.lviv.ua/competitions</t>
  </si>
  <si>
    <t>http://investinlviv.com/category/priority-areas-en</t>
  </si>
  <si>
    <t>http://investinlviv.com/kontakty</t>
  </si>
  <si>
    <t>http://mayno.lviv.ua/normatyvno-pravova-baza/pryvatyzaciya</t>
  </si>
  <si>
    <t>http://mayno.lviv.ua/normatyvno-pravova-baza/orenda</t>
  </si>
  <si>
    <t>https://www.lvivrada.gov.ua/deputaty/deputaty-miskoi-rady http://city-adm.lviv.ua/public-information/gov-officials/sadovyi-andrii-ivanovych/deklaratsiia-pro-dokhody</t>
  </si>
  <si>
    <t>http://city-adm.lviv.ua/lmr/generalnij-plan-m-lvova http://city-adm.lviv.ua/lmr/economy/business/339-ekonomika/zemelni-dilanki</t>
  </si>
  <si>
    <r>
      <t>http://city-adm.lviv.ua/lmr/generalnij-plan-m-lvova</t>
    </r>
    <r>
      <rPr>
        <b/>
        <sz val="11"/>
        <color theme="1"/>
        <rFont val="Calibri"/>
        <family val="2"/>
        <charset val="204"/>
        <scheme val="minor"/>
      </rPr>
      <t xml:space="preserve"> </t>
    </r>
    <r>
      <rPr>
        <sz val="11"/>
        <color theme="1"/>
        <rFont val="Calibri"/>
        <family val="2"/>
        <charset val="204"/>
        <scheme val="minor"/>
      </rPr>
      <t>http://city-adm.lviv.ua/lmr/economy/business/339-ekonomika/zemelni-dilanki</t>
    </r>
  </si>
  <si>
    <t>http://www8.city-adm.lviv.ua/inTEAM/Uhvaly.nsf/(SearchForWeb)/B4C36EEC4431D579C22572FA004A42C2?OpenDocument</t>
  </si>
  <si>
    <t>Тільки протоколи https://smr.gov.ua/uk/miska-vlada/miska-rada/protokoli-sesij.html</t>
  </si>
  <si>
    <t>Only minutes of sessions https://smr.gov.ua/uk/miska-vlada/miska-rada/protokoli-sesij.html</t>
  </si>
  <si>
    <t>Присутні протоколи https://smr.gov.ua/uk/miska-vlada/miska-rada/postijni-komisiji.html</t>
  </si>
  <si>
    <t>Minutes are present https://smr.gov.ua/uk/miska-vlada/miska-rada/postijni-komisiji.html</t>
  </si>
  <si>
    <t>Відсутні час та місце проведення прийому громадян https://smr.gov.ua/uk/miska-vlada/miskij-golova.html</t>
  </si>
  <si>
    <t>No information on time and place of reception of citizens https://smr.gov.ua/uk/miska-vlada/miskij-golova.html</t>
  </si>
  <si>
    <t>https://smr.gov.ua/uk/miska-vlada/vikonavchi-organi/vikonavchij-komitet.html</t>
  </si>
  <si>
    <t>https://smr.gov.ua/uk/dokumenti/proekti-dokumentiv/proektirishen-vikonavchogo-komitetu.html https://smr.gov.ua/uk/novini/anonsi/4451-15-listopadazasidannya-vikonavchogo-komitetu-sumskoji-miskoji-radi.html https://smr.gov.ua/uk/dokumenti/rishennya-vikonavchogo-komitetu.html</t>
  </si>
  <si>
    <t>Стаття 66 https://smr.gov.ua/uk/dokumenti/statut-mista.html http://www.meria.sumy.ua/index.php?docid=8634</t>
  </si>
  <si>
    <t>Article 66 https://smr.gov.ua/uk/dokumenti/statut-mista.html http://www.meria.sumy.ua/index.php?docid=8634</t>
  </si>
  <si>
    <t>https://smr.gov.ua/uk/zvorotnij-zv-yazok/onlajn-prijmalnya.html</t>
  </si>
  <si>
    <t>https://smr.gov.ua/uk/novini/ogoloshennya/4958-poryadok-prezentatsij-program-proektiv-zakhodiv-rozroblenikh-institutami-gromadyanskogo-suspilstva-podanikh-na-miskij-konkurs-proektiv-u-sferi-roboti-z-ditmi-ta-moloddyu-dlya-vikonannya-realizatsiji-yakikh-nadaetsya-finansova-pidtrimka-z-miskogo-byudzhetu.html</t>
  </si>
  <si>
    <t xml:space="preserve">Чи опубліковано на веб-сайті інформацію про надані гранти/ профінансовані бізнес проекти з міського бюджету? </t>
  </si>
  <si>
    <t>Is the information on the given grants/business projects financed from the city budget published on the City Council website?</t>
  </si>
  <si>
    <t>https://smr.gov.ua/uk/misto/2016-03-14-08-11-32/strategichnij-plan-ekonomichnogo-rozvitku-m-sumi-usaid/1787-strategichnij-plan-ekonomichnogo-rozvitku-m-sumi-usaid.html</t>
  </si>
  <si>
    <t>https://smr.gov.ua/uk/misto/2016-03-14-08-11-32/karta-zaluchennya-mizhnarodnoji-dopomogi.html  https://smr.gov.ua/uk/misto/2016-03-14-08-11-32/strategichnij-plan-ekonomichnogo-rozvitku-m-sumi-usaid/1787-strategichnij-plan-ekonomichnogo-rozvitku-m-sumi-usaid.html</t>
  </si>
  <si>
    <t>https://smr.gov.ua/uk/misto/2016-03-14-08-11-32/karta-zaluchennya-mizhnarodnoji-dopomogi.html https://smr.gov.ua/uk/misto/2016-03-14-08-11-32/strategichnij-plan-ekonomichnogo-rozvitku-m-sumi-usaid/1787-strategichnij-plan-ekonomichnogo-rozvitku-m-sumi-usaid.html</t>
  </si>
  <si>
    <t>https://smr.gov.ua/uk/misto/2016-03-14-08-10-17/komunalne-majno-mista/privatizovano-shlyakhom-vikupu/1904-privatizovano-u-2016-rotsi.html https://smr.gov.ua/uk/misto/2016-03-14-08-10-17/komunalne-majno-mista/orenda-nerukhomogo-majna/192-pidsumki-konkursu.html</t>
  </si>
  <si>
    <t>https://smr.gov.ua/uk/novini/ogoloshennya/4643-elektronni-konsultatsiji-z-gromadskistyu-shchodo-proektiv-miskogo-byudzhetu-ta-programi-ekonomichnogo-i-sotsialnogo-rozvitku-m-sumi-na-2017-rik.html</t>
  </si>
  <si>
    <t>https://smr.gov.ua/uk/misto/2016-03-14-08-10-17/gromadski-obgovorennya/4871-zvit-pro-rezultati-gromadskikh-slukhan-shchodo-proektiv-miskogo-byudzhetu-ta-programi-ekonomichnogo-i-sotsialnogo-rozvitku-mista-sumi-na-2017-rik.html</t>
  </si>
  <si>
    <t>https://smr.gov.ua/uk/miska-vlada/vakansiji/916-dokumenti.html</t>
  </si>
  <si>
    <t>https://smr.gov.ua/uk/miska-vlada/miskij-golova/biografiya.html</t>
  </si>
  <si>
    <t>https://smr.gov.ua/uk/misto/2016-03-14-08-11-32/zemelni-auktsioni.html</t>
  </si>
  <si>
    <t xml:space="preserve">http://www.vmr.gov.ua/Lists/Officials/Default.aspx   
http://1560.vmr.gov.ua/default.aspx 
</t>
  </si>
  <si>
    <t>http://www.vmr.gov.ua/Lists/CitizenAddressResponses/Default.aspx</t>
  </si>
  <si>
    <t>http://www.vmr.gov.ua/_layouts/15/czz/Request.aspx</t>
  </si>
  <si>
    <t>http://www.vmr.gov.ua/TransparentCity/Lists/AccessToPublicInformation/ShowContent.aspx?ID=6 http://www.vmr.gov.ua/TransparentCity/Lists/ReportsToHearAppeals/Default.aspx</t>
  </si>
  <si>
    <t>Протоколи засідань http://www.vmr.gov.ua/Lists/CityCouncil/ShowContent.aspx?ID=67 Порядок денний та результати поіменного голосування http://www.vmr.gov.ua/Lists/CityCouncil/ShowContent.aspx?ID=55</t>
  </si>
  <si>
    <t>Minutes of the sessions http://www.vmr.gov.ua/Lists/CityCouncil/ShowContent.aspx?ID=67 Agenda and results of roll-call votes http://www.vmr.gov.ua/Lists/CityCouncil/ShowContent.aspx?ID=55</t>
  </si>
  <si>
    <t>Відсутні контактні дані http://www.vmr.gov.ua/Lists/CityCouncil/ShowContent.aspx?ID=64</t>
  </si>
  <si>
    <t>No contact details http://www.vmr.gov.ua/Lists/CityCouncil/ShowContent.aspx?ID=64</t>
  </si>
  <si>
    <t>Відсутні контактні дані http://www.vmr.gov.ua/Lists/TheExecutiveCommittee/Default.aspx</t>
  </si>
  <si>
    <t>No contact details http://www.vmr.gov.ua/Lists/TheExecutiveCommittee/Default.aspx</t>
  </si>
  <si>
    <t>Відсутні звіти про виконання http://www.vmr.gov.ua/Branches/Lists/Finances/ShowContent.aspx?ID=8 http://www.vmr.gov.ua/TransparentCity/Lists/StartUp/Default.aspx http://www.vmr.gov.ua/Lists/SocialAdvertising/ShowContent.aspx?ID=1</t>
  </si>
  <si>
    <t>No reports on implementation http://www.vmr.gov.ua/Branches/Lists/Finances/ShowContent.aspx?ID=8 http://www.vmr.gov.ua/TransparentCity/Lists/StartUp/Default.aspx http://www.vmr.gov.ua/Lists/SocialAdvertising/ShowContent.aspx?ID=1</t>
  </si>
  <si>
    <t>http://www.vmr.gov.ua/TransparentCity/Lists/PublicDiscussion/ShowContent.aspx?ID=1 http://www.vmr.gov.ua/ContentLibrary/e722d390-2aeb-4553-ad87-6ed7b956a3f4/48/%D0%9F%D1%80%D0%BE%20%D0%B7%D0%B0%D0%B3%D0%B0%D0%BB%D1%8C%D0%BD%D1%96%20%D0%B7%D0%B1%D0%BE%D1%80%D0%B8%20%D0%B3%D1%80%D0%BE%D0%BC%D0%B0%D0%B4%D1%8F%D0%BD%20%D0%B7%D0%B0%20%D0%BC%D1%96%D1%81%D1%86%D0%B5%D0%BC%20%D0%BF%D1%80%D0%BE%D0%B6%D0%B8%D0%B2%D0%B0%D0%BD%D0%BD%D1%8F%20%D0%B2%20%D0%BC%D1%96%D1%81%D1%82%D1%96%20%D0%92%D1%96%D0%BD%D0%BD%D0%B8%D1%86%D1%96.doc.doc</t>
  </si>
  <si>
    <t>http://www.vmr.gov.ua/TransparentCity/Lists/PublicDiscussion/ShowContent.aspx?ID=1http://www.vmr.gov.ua/ContentLibrary/e722d390-2aeb-4553-ad87-6ed7b956a3f4/48/%D0%9F%D1%80%D0%BE%20%D0%B7%D0%B0%D0%B3%D0%B0%D0%BB%D1%8C%D0%BD%D1%96%20%D0%B7%D0%B1%D0%BE%D1%80%D0%B8%20%D0%B3%D1%80%D0%BE%D0%BC%D0%B0%D0%B4%D1%8F%D0%BD%20%D0%B7%D0%B0%20%D0%BC%D1%96%D1%81%D1%86%D0%B5%D0%BC%20%D0%BF%D1%80%D0%BE%D0%B6%D0%B8%D0%B2%D0%B0%D0%BD%D0%BD%D1%8F%20%D0%B2%20%D0%BC%D1%96%D1%81%D1%82%D1%96%20%D0%92%D1%96%D0%BD%D0%BD%D0%B8%D1%86%D1%96.doc.doc</t>
  </si>
  <si>
    <t>http://www.vmr.gov.ua/TransparentCity/ContentLibrary/962bed5e-90d9-4ed7-9661-fbd07d109688/1/%D0%9F%D1%80%D0%BE%20%D0%BF%D0%BE%D1%80%D1%8F%D0%B4%D0%BE%D0%BA%20%D1%80%D0%B5%D0%B0%D0%BB%D1%96%D0%B7%D0%B0%D1%86%D1%96%D1%97%20%D0%BF%D1%80%D0%B0%D0%B2%D0%B0%20%D0%BD%D0%B0%20%D0%BC%D1%96%D1%81%D1%86%D0%B5%D0%B2%D1%96%20%D1%96%D0%BD%D1%96%D1%86%D1%96%D0%B0%D1%82%D0%B8%D0%B2%D0%B8.pdf#search=%D0%BC%D1%96%D1%81%D1%86%D0%B5%D0%B2%D0%B0%20%D1%96%D0%BD%D1%96%D1%86%D1%96%D0%B0%D1%82%D0%B8%D0%B2%D0%B0</t>
  </si>
  <si>
    <t>http://www.vmr.gov.ua/Lists/CityNews/News.aspx</t>
  </si>
  <si>
    <t>http://gromada.vmr.gov.ua/default.aspx</t>
  </si>
  <si>
    <t>Чи опубліковано на веб-сайті умови отримання грантів/ фінансування бізнес проектів з міського бюджету жителями міста?</t>
  </si>
  <si>
    <t>http://gromada.vmr.gov.ua/Lists/ProjectsRealization/Default.aspx</t>
  </si>
  <si>
    <t>http://www.vmr.gov.ua/Branches/Lists/Education/ShowContent.aspx?ID=192 http://www.vmr.gov.ua/TransparentCity/Lists/StartUp/Default.aspx</t>
  </si>
  <si>
    <t>http://www.vmr.gov.ua/Branches/Lists/GMmiskgospodarstvo/Default.aspx http://www.vmr.gov.ua/en/Lists/InternationalProjects/News.aspx</t>
  </si>
  <si>
    <t>http://www.vmr.gov.ua/en/Lists/TwinCities/Default.aspx</t>
  </si>
  <si>
    <t>http://www.vmr.gov.ua/TransparentCity/SitePages/Tenders.aspx http://www.vmr.gov.ua/TransparentCity/Lists/TendersExCom2016/Default.aspx</t>
  </si>
  <si>
    <t>http://www.vmr.gov.ua/TransparentCity/Lists/CityTendersMonitoring/Default.aspx</t>
  </si>
  <si>
    <t>http://www.vmr.gov.ua/TransparentCity/Lists/BudjMista/ShowContent.aspx?ID=78</t>
  </si>
  <si>
    <t>http://www.vmr.gov.ua/TransparentCity/Lists/BudjMista/ShowContent.aspx?ID=17&amp;Source=http%3A%2F%2Fwww%2Evmr%2Egov%2Eua%2FTransparentCity%2FLists%2FBudjMista%2FAllContentItems%2Easpx&amp;ContentTypeId=0x01007833393DECCB4DC1AB0D71AEF17E828200123C322E2E14BB40B0D799B4B63FAD66</t>
  </si>
  <si>
    <t>Строк менший за 20 робочих днів http://www.vmr.gov.ua/TransparentCity/ContentLibrary/2b0f52a7-4588-4526-a125-a67a03164497/130/%D0%BF%D1%80%D0%BE%D0%B5%D0%BA%D1%82%20%D0%9F%D1%80%D0%BE%20%D0%BC%D1%96%D1%81%D1%8C%D0%BA%D0%B8%D0%B9%20%D0%B1%D1%8E%D0%B4%D0%B6%D0%B5%D1%82%202017%20%D1%80%D0%BE%D0%BA%D1%83.pdf#search=%D0%BF%D1%80%D0%BE%D0%B5%D0%BA%D1%82%20%D0%B1%D1%8E%D0%B4%D0%B6%D0%B5%D1%82%D1%83%202017</t>
  </si>
  <si>
    <t>The term is less than 20 working days http://www.vmr.gov.ua/TransparentCity/ContentLibrary/2b0f52a7-4588-4526-a125-a67a03164497/130/%D0%BF%D1%80%D0%BE%D0%B5%D0%BA%D1%82%20%D0%9F%D1%80%D0%BE%20%D0%BC%D1%96%D1%81%D1%8C%D0%BA%D0%B8%D0%B9%20%D0%B1%D1%8E%D0%B4%D0%B6%D0%B5%D1%82%202017%20%D1%80%D0%BE%D0%BA%D1%83.pdf#search=%D0%BF%D1%80%D0%BE%D0%B5%D0%BA%D1%82%20%D0%B1%D1%8E%D0%B4%D0%B6%D0%B5%D1%82%D1%83%202017</t>
  </si>
  <si>
    <t>http://www.vmr.gov.ua/TransparentCity/Lists/AnnouncementOfPublicTalking/ShowNews.aspx?ID=130</t>
  </si>
  <si>
    <t>http://www.vmr.gov.ua/TransparentCity/Lists/TheResultsOfPublicHearings/ShowNews.aspx?ID=112</t>
  </si>
  <si>
    <t>http://www.vmr.gov.ua/Branches/Lists/WorkAndSocialProtection/Default.aspx</t>
  </si>
  <si>
    <t>http://transparent.vmr.gov.ua/Lists/TransparentOffice/ShowContent.aspx?ID=12</t>
  </si>
  <si>
    <t>відповіді надаються вибірково http://rada.te.ua/pytannia-vidpovidi/</t>
  </si>
  <si>
    <t>answers are given selectively http://rada.te.ua/pytannia-vidpovidi/</t>
  </si>
  <si>
    <t>Лист надіслано Укрпоштою через 8 днів.</t>
  </si>
  <si>
    <t>Запізнення відповіді на одну добу</t>
  </si>
  <si>
    <t xml:space="preserve">Minutes http://rada.te.ua/normativnie-dokument/protokoly_sesij_mr/ decisions including the results of roll-call votes http://rada.te.ua/normativnie-dokument/rishennya-miskoi-rad/ </t>
  </si>
  <si>
    <t xml:space="preserve">Протоколи http://rada.te.ua/normativnie-dokument/protokoly_sesij_mr/ рішення, ключаючи результати поіменного голосування http://rada.te.ua/normativnie-dokument/rishennya-miskoi-rad/ </t>
  </si>
  <si>
    <t>Протоколи http://rada.te.ua/normativnie-dokument/protokoli_visnovki_rekomendatsiy/</t>
  </si>
  <si>
    <t>Minutes http://rada.te.ua/normativnie-dokument/protokoli_visnovki_rekomendatsiy/</t>
  </si>
  <si>
    <t>http://rada.te.ua/miskiy-golova/ and http://rada.te.ua/deputatskiy-korpus/</t>
  </si>
  <si>
    <t>http://rada.te.ua/normativnie-dokument/rishennya-vikonavcho/ http://rada.te.ua/normativnie-dokument/protokoly_vukonkomu/</t>
  </si>
  <si>
    <t>Art. 4.5 of the Charter http://rada.te.ua/normativnie-dokument/proekt_statutu_gromadi/10633.html Regulation on the general meeting http://rada.te.ua/normativnie-dokument/rishennya-miskoi-rad/23012.html</t>
  </si>
  <si>
    <t>Стаття 4.5 Статуту http://rada.te.ua/normativnie-dokument/proekt_statutu_gromadi/10633.html Положення про загальні збори http://rada.te.ua/normativnie-dokument/rishennya-miskoi-rad/23012.html</t>
  </si>
  <si>
    <t>http://rada.te.ua/novyny/53639.html</t>
  </si>
  <si>
    <t>http://rada.te.ua/novyny/53843.html</t>
  </si>
  <si>
    <t>http://rada.te.ua/ogoloshennya-konkurs/ogoloshennya/54191.html</t>
  </si>
  <si>
    <t>http://rada.te.ua/ogoloshennya-konkurs/ogoloshennya/49975.html</t>
  </si>
  <si>
    <t>http://rada.te.ua/normativnie-dokument/byudget_mista_ternop/15811.html</t>
  </si>
  <si>
    <t>http://rada.te.ua/ogoloshennya-konkurs/ogoloshennya/53812.html</t>
  </si>
  <si>
    <t>http://rada.te.ua/dopomoga_uchasnikam_/ http://rada.te.ua/info_dlia_pereselenciv/</t>
  </si>
  <si>
    <t>http://rada.te.ua/info_dlia_pereselenciv/</t>
  </si>
  <si>
    <t>Банери на головній сторінці відсилають на http://komun.te.ua/%D0%BF%D0%B5%D1%80%D0%B5%D0%BB%D1%96%D0%BA-%D0%BF%D1%96%D0%B4%D0%BF%D1%80%D0%B8%D1%94%D0%BC%D1%81%D1%82%D0%B2/ http://ternopil.legalaid.gov.ua/ua/</t>
  </si>
  <si>
    <t>Banner on the main page send to http://komun.te.ua/%D0%BF%D0%B5%D1%80%D0%B5%D0%BB%D1%96%D0%BA-%D0%BF%D1%96%D0%B4%D0%BF%D1%80%D0%B8%D1%94%D0%BC%D1%81%D1%82%D0%B2/ http://ternopil.legalaid.gov.ua/ua/</t>
  </si>
  <si>
    <t>http://rada.te.ua/deklaratsiya_deputat/ http://rada.te.ua/deklaraciia_MR/46981.html</t>
  </si>
  <si>
    <t>Лише протоколи http://www.lutskrada.gov.ua/protokoly-zasidan-postiynyh-komisiy</t>
  </si>
  <si>
    <t>http://www.lutskrada.gov.ua/miskiy-golova
Про депутатів без прийому http://www.lutskrada.gov.ua/deputy</t>
  </si>
  <si>
    <t>http://lutskrada.gov.ua/vidkryte-misto http://www.lutskrada.gov.ua/appeal-to-the-%D1%81ity-%D1%81ouncil</t>
  </si>
  <si>
    <t>Лише перелік та склад 
http://www.lutskrada.gov.ua/commission</t>
  </si>
  <si>
    <t>Лише склад 
http://www.lutskrada.gov.ua/executive-committee</t>
  </si>
  <si>
    <t>http://www.lutskrada.gov.ua/announcements?page=1</t>
  </si>
  <si>
    <t>http://www.lutskrada.gov.ua/actual/perelik-pytan-shcho-proponuyetsya-dlya-rozglyadu-na-plenarnomu-zasidanni-18-oyi-sesiyi</t>
  </si>
  <si>
    <t>http://www.lutskrada.gov.ua/en http://www.lutskrada.gov.ua/en/contacts</t>
  </si>
  <si>
    <t>http://www.lutskrada.gov.ua/zakupivli-vikonavchogo-komitetu-miskoyi-radi</t>
  </si>
  <si>
    <t>Лише перелік http://www.lutskrada.gov.ua/perelik-mayna-terytorialnoyi-gromady-m-lucka-yake-perebuvaye-v-orendi-stanom-na-01062015</t>
  </si>
  <si>
    <t>http://www.lutskrada.gov.ua/city-budget http://www.lutskrada.gov.ua/vizualizaciya-byudzhetu-0  http://www.lutskrada.gov.ua/rishennya-luckoyi-miskoyi-rady-shcho-stosuyutsya-zmin-do-byudzhetu</t>
  </si>
  <si>
    <t>http://www.lutskrada.gov.ua/city-budget http://www.lutskrada.gov.ua/rishennya-luckoyi-miskoyi-rady-shcho-stosuyutsya-zmin-do-byudzhetu</t>
  </si>
  <si>
    <t>http://www.lutskrada.gov.ua/proekt-byudzhetu-2017-roku</t>
  </si>
  <si>
    <t>http://www.lutskrada.gov.ua/fast-news/gromadskosti-predstavyly-proekt-byudzhetu-mista-lucka-na-2017-rik</t>
  </si>
  <si>
    <t>Оголошення опубліковано у день слухання http://www.lutskrada.gov.ua/fast-news/23-grudnya-vidbudutsya-gromadski-sluhannya-shchodo-proektu-byudzhetu-mista-lucka-na-2017</t>
  </si>
  <si>
    <t>Announcement was published on the day of the public discussion http://www.lutskrada.gov.ua/fast-news/23-grudnya-vidbudutsya-gromadski-sluhannya-shchodo-proektu-byudzhetu-mista-lucka-na-2017</t>
  </si>
  <si>
    <t>http://www.social.lutsk.ua/poslugy.php http://www.lutskrada.gov.ua/pilgi</t>
  </si>
  <si>
    <t>http://www.lutskrada.gov.ua/programa-ekonomichnogo-i-socialnogo-rozvytku-mista-lucka-na-2016-2017-roky</t>
  </si>
  <si>
    <t>Банери 
http://www.lutskrada.gov.ua/</t>
  </si>
  <si>
    <t>Без міського голови
http://www.lutskrada.gov.ua/2015-rik</t>
  </si>
  <si>
    <t>http://www.lutskrada.gov.ua/pro-poryadok-ta-pravila-provedennya-gromadskih-sluhan-z-obgovorennya-generalnogo-planu-mista-lucka</t>
  </si>
  <si>
    <t>Відповідь отримано вчасно</t>
  </si>
  <si>
    <t>http://www.izmail-rada.gov.ua/2011-11-16-07-26-09/2016-07-27-07-41-28 http://www.izmail-rada.gov.ua/2011-11-16-07-26-09/2011-11-16-07-31-32</t>
  </si>
  <si>
    <t>http://izmail-rada.gov.ua/component/content/article/164-2011-01-31-07-52-55/2448-2012-08-14-05-12-27</t>
  </si>
  <si>
    <t>http://www.izmail-rada.gov.ua/2009-09-14-09-14-45 http://www.izmail-rada.gov.ua/2011-11-16-07-26-09/2011-11-16-07-28-13/6135--vii- http://www.izmail-rada.gov.ua/2011-11-16-07-26-09/2011-11-16-07-30-33</t>
  </si>
  <si>
    <t>http://www.izmail-rada.gov.ua/2009-09-14-09-14-45/2010-02-23-10-11-08</t>
  </si>
  <si>
    <t>http://www.izmail-rada.gov.ua/component/content/article/37-2010-02-23-08-37-13/7299--17-vii-</t>
  </si>
  <si>
    <t>http://www.izmail-rada.gov.ua/-l-r</t>
  </si>
  <si>
    <t>http://www.izmail-rada.gov.ua/2011-09-16-11-36-23/2012-04-17-05-44-59/5645-2015-06-15-11-51-10</t>
  </si>
  <si>
    <t>http://www.izmail-rada.gov.ua/2011-05-25-09-20-29/2012-04-24-07-15-52</t>
  </si>
  <si>
    <t>http://www.izmail-rada.gov.ua/2011-11-16-07-26-09/2016-07-27-07-41-28/7308-2016-12-16-13-32-11</t>
  </si>
  <si>
    <t>http://www.izmail-rada.gov.ua/2012-04-02-13-48-01/2012-04-02-13-49-01</t>
  </si>
  <si>
    <t>http://www.city.kharkov.ua/uk/gorodskaya-vlast/gorodskoj-golova/obratnaya-svyaz/vopros-gorodskomu-golove.html</t>
  </si>
  <si>
    <t>http://www.city.kharkov.ua/uk/gorodskaya-vlast/gorodskoj-sovet/deputatyi.html http://www.city.kharkov.ua/uk/gorodskaya-vlast/gorodskoj-golova/obratnaya-svyaz/obratitsya-k-gorodskomu-golove.-lichnyij-priem.html http://www.city.kharkov.ua/uk/gorodskaya-vlast/gorodskoj-golova/biografiya.html</t>
  </si>
  <si>
    <t>https://doc.citynet.kharkov.ua/ru/profile/</t>
  </si>
  <si>
    <t>http://www.city.kharkov.ua/uk/news/zavtra-vidbudetsya-chergova-sesiya-miskoi-radi-34128.html</t>
  </si>
  <si>
    <t>http://www.city.kharkov.ua/uk/o-xarkove/goroda-partneryi.html</t>
  </si>
  <si>
    <t>http://www.city.kharkov.ua/uk/document/informatsiyne-povidomlennya-upravlinnya-komunalnogo-mayna-ta-privatizatsii-departamentu-ekonomiki-ta-komunalnogo-mayna-kharkivskoi-miskoi-radi-pro-rezultati-konkursu-na-pravo-orendi-nezhitlovikh-primischen-50289.html</t>
  </si>
  <si>
    <t>http://www.city.kharkov.ua/uk/document/informatsiyne-povidomlennya-upravlinnya-komunalnogo-mayna-ta-privatizatsii-departamentu-ekonomiki-ta-komunalnogo-mayna-kharkivskoi-miskoi-radi-pro-ogoloshennya-konkursu-na-pravo-orendi-nezhitlovikh-primischen-ta-mayna-yaki-znakhodyatsya-v-gospodarskomu-vidanni-komunalnikh-pidpriemstv-ta-operativnomu-upravlinni-komunalnikh-ustanov-organizatsiy-50249.html</t>
  </si>
  <si>
    <t>http://www.city.kharkov.ua/ru/document/pro-byudzhet-mista-kharkova-na-2015-rik-45893.html</t>
  </si>
  <si>
    <t>http://www.city.kharkov.ua/uk/dovdnik/katalog-soczalnix-poslug.html</t>
  </si>
  <si>
    <t>http://www.city.kharkov.ua/uk/dovdnik/ekstrennyie-telefonyi.html</t>
  </si>
  <si>
    <t>Голосування і онлайн трансляція
http://pavlogradmrada.dp.gov.ua/poimenne-golosuvannya
http://pavlogradmrada.dp.gov.ua/on-line-translyaciya-zasidann</t>
  </si>
  <si>
    <t>Votes and the online broadcasting
http://pavlogradmrada.dp.gov.ua/category/miska-rada/protokoli-zasidan-postijjnikh-deputatskikh-komisijj
http://pavlogradmrada.dp.gov.ua/poimenne-golosuvannya
http://pavlogradmrada.dp.gov.ua/on-line-translyaciya-zasidann</t>
  </si>
  <si>
    <t>http://pavlogradmrada.dp.gov.ua/category/miska-rada/protokoli-zasidan-postijjnikh-deputatskikh-komisijj</t>
  </si>
  <si>
    <t>Про мера є, про депутатів лише перелік
http://pavlogradmrada.dp.gov.ua/kerivnictvo-mista
http://pavlogradmrada.dp.gov.ua/miska-rada/deputati.html</t>
  </si>
  <si>
    <t>Без контактів
http://pavlogradmrada.dp.gov.ua/vikonkom-2/sklad-vikonkomu.html</t>
  </si>
  <si>
    <t>Без звітів
http://pavlogradmrada.dp.gov.ua/news/perelik-diyuchikh-miscevikh-program.html</t>
  </si>
  <si>
    <t>http://e-dem.in.ua/pavlograd</t>
  </si>
  <si>
    <t>http://pavlogradmrada.dp.gov.ua/vikonkom-2/rishennya-vikonkomu/pro-stan-realizaci%D1%97-grantovikh-program-u-m-pavlogradi-u-2016-roci-2.html</t>
  </si>
  <si>
    <t>http://pavlogradmrada.dp.gov.ua/category/tenders/docs-torgiv</t>
  </si>
  <si>
    <t>http://pavlogradmrada.dp.gov.ua/category/tenders/ogoloshennya-tender</t>
  </si>
  <si>
    <t>http://pavlogradmrada.dp.gov.ua/kommayno/poryadok-provedennya-konkursu-na-pravo-orendi-majjna.html</t>
  </si>
  <si>
    <t>http://pavlogradmrada.dp.gov.ua/category/kommayno/orenda http://pavlogradmrada.dp.gov.ua/kommayno/privatizaciya/informacijjne-povidomlennya-20.html</t>
  </si>
  <si>
    <t>Лише за 2015
http://pavlogradmrada.dp.gov.ua/finansove-upravlinnya/pro-miskijj-byudzhet-na-2015-rik-2.html</t>
  </si>
  <si>
    <t>Банери на сторінці
http://pavlogradmrada.dp.gov.ua/</t>
  </si>
  <si>
    <t>http://pavlogradmrada.dp.gov.ua/kerivnictvo-mista</t>
  </si>
  <si>
    <t>http://pavlogradmrada.dp.gov.ua/news/generalnijj-plan-mista-pavlograda.html
http://pavlogradmrada.dp.gov.ua/category/arkhitektura/proekti-detalnikh-planiv-teritorijj</t>
  </si>
  <si>
    <t>Лише оренда
http://pavlogradmrada.dp.gov.ua/normativna-baza</t>
  </si>
  <si>
    <t>http://www.berdychiv.com.ua/index.php?do=feedback</t>
  </si>
  <si>
    <t>http://www.berdychiv.com.ua/rshennya/vikonavchiy-komtet/4649-perelk-rshen-vikonavchogo-komtetu-priynyatih-na-zasdann-28122016.html</t>
  </si>
  <si>
    <t>http://www.berdychiv.com.ua/dopomoga.html</t>
  </si>
  <si>
    <t>http://berdychiv.com.ua/rshennya/rishennya-rada/</t>
  </si>
  <si>
    <t>http://lis.gov.ua/2011-03-25-08-36-56/mayor/biography.html http://lis.gov.ua/2011-03-25-08-36-56/mayor/admittance-schedule.html та http://lis.gov.ua/2011-03-25-08-36-56/town-council/deputy-corps/11545-spisok-deputativ-lisichanskoji-miskoji-radi-vii-sklikannya.html http://lis.gov.ua/2011-03-25-08-36-56/town-council/deputy-corps.html</t>
  </si>
  <si>
    <t>http://lis.gov.ua/2011-03-25-08-36-56/mayor/biography.html http://lis.gov.ua/2011-03-25-08-36-56/mayor/admittance-schedule.html and http://lis.gov.ua/2011-03-25-08-36-56/town-council/deputy-corps/11545-spisok-deputativ-lisichanskoji-miskoji-radi-vii-sklikannya.html http://lis.gov.ua/2011-03-25-08-36-56/town-council/deputy-corps.html</t>
  </si>
  <si>
    <t>http://lis.gov.ua/novosti/events/14219-10-sichnya-pozachergova-sesiya-lisichanskoji-miskoji-radi.html</t>
  </si>
  <si>
    <t>http://e-dem.in.ua/lisichansk</t>
  </si>
  <si>
    <t>http://lis.gov.ua/novosti/upravlenie-sobstvennosti-informiruet.html</t>
  </si>
  <si>
    <t>http://lis.gov.ua/novosti/contests/14139-lisichanska-miska-rada-ogoloshue-konkurs-na-zamishchennya-vakantnikh-posad-5.html</t>
  </si>
  <si>
    <t>http://lis.gov.ua/2011-03-25-08-36-56/resheniya/resheniya-ispolkoma-gorodskogo-soveta/564-2016-god-isp.html</t>
  </si>
  <si>
    <t>http://www.city.kherson.ua/guestbook/</t>
  </si>
  <si>
    <t>Протоколи
http://www.city.kherson.ua/articles/protokoli-postiynih-komisiy-miskoyi-radi-vii-sklikannya</t>
  </si>
  <si>
    <t>Без біографій
http://www.city.kherson.ua/c/miska-vlada/s/kerivniki
http://mvk.kherson.ua/DepList.php</t>
  </si>
  <si>
    <t>http://www.city.kherson.ua/articles/personalniy-sklad-vikonavchogo-komitetu</t>
  </si>
  <si>
    <t>Частина 3 Статуту http://www.city.kherson.ua/articles/upravlinnya-socialnoyi-politiki-hersonskoyi-miskoyi-radi-ogoloshuye-konkurs</t>
  </si>
  <si>
    <t>Part 3 of the Charterhttp://www.city.kherson.ua/articles/upravlinnya-socialnoyi-politiki-hersonskoyi-miskoyi-radi-ogoloshuye-konkurs</t>
  </si>
  <si>
    <t>http://www.city.kherson.ua/act_search/10?number=&amp;text=&amp;date_from=&amp;date_to=&amp;search=1</t>
  </si>
  <si>
    <t>http://www.city.kherson.ua/articles/zvit-miskogo-golovi-2016</t>
  </si>
  <si>
    <t>http://mvk.kherson.ua/byudzhet-2016</t>
  </si>
  <si>
    <t>http://mvk.kherson.ua/byudzhet-2013 http://mvk.kherson.ua/byudzhet-2014 http://mvk.kherson.ua/byudzhet-2015</t>
  </si>
  <si>
    <t>http://mvk.kherson.ua/byudzhet-2017</t>
  </si>
  <si>
    <t>http://mvk.kherson.ua/byudzhet-2013 http://mvk.kherson.ua/byudzhet-2014 http://mvk.kherson.ua/byudzhet-2015 http://www.city.kherson.ua/articles/byudzhet-2015-rik http://www.city.kherson.ua/articles/byudzhet-2014 http://www.city.kherson.ua/articles/byudzhet-2013</t>
  </si>
  <si>
    <t>http://www.city.kherson.ua/articles/deklaraciyi-pro-mayno-dohodi-vitrati-i-zobov-yazannya-finansovogo-harakteru-posadovih-osib-hersonskoyi-miskoyi-radi-za-2015-rik</t>
  </si>
  <si>
    <t>http://www.city.kherson.ua/articles/mistobudivna-dokumentaciya</t>
  </si>
  <si>
    <t xml:space="preserve">http://www.city.kherson.ua/acts/s333.zip
http://www.city.kherson.ua/acts/s1069.rtf
http://www.city.kherson.ua/acts/s1611.doc
http://www.city.kherson.ua/acts/s125.doc
</t>
  </si>
  <si>
    <t>відео http://brovary-rada.gov.ua/content/arhiv-sesiy-miskoi-radi.html та документи http://brovary-rada.gov.ua/content/protokoli-sesiy-miskoi-radi.html</t>
  </si>
  <si>
    <t>available: video http://brovary-rada.gov.ua/content/arhiv-sesiy-miskoi-radi.html and documents http://brovary-rada.gov.ua/content/protokoli-sesiy-miskoi-radi.html</t>
  </si>
  <si>
    <t>відео http://brovary-rada.gov.ua/content/videoarhiv.html#collapse2 та протоколи http://brovary-rada.gov.ua/content/protokoli-komisiy-miskoi-radi.html</t>
  </si>
  <si>
    <t>available: video http://brovary-rada.gov.ua/content/videoarhiv.html#collapse2 and minutes http://brovary-rada.gov.ua/content/protokoli-komisiy-miskoi-radi.html</t>
  </si>
  <si>
    <t>http://brovary-rada.gov.ua/content/feedback.html</t>
  </si>
  <si>
    <t>http://brovary-rada.gov.ua/content/miska-vlada.html http://brovary-rada.gov.ua/content/deputatskiy-korpus.html http://brovary-rada.gov.ua/content/grafik-priyomu-deputativ.html http://brovary-rada.gov.ua/content/biografichna-dovidka.html</t>
  </si>
  <si>
    <t>http://brovary-rada.gov.ua/content/chleni-vikonavchogo-komitetu.html</t>
  </si>
  <si>
    <t xml:space="preserve">У розділі «Новини» http://brovary-rada.gov.ua/news/14431.html  http://brovary-rada.gov.ua/documents/?c=1
Прийняті рішення публікуються у розділі «Рішення виконкому» http://brovary-rada.gov.ua/documents/?c=1 
</t>
  </si>
  <si>
    <t xml:space="preserve">in the section "News" http://brovary-rada.gov.ua/news/14431.html  http://brovary-rada.gov.ua/documents/?c=1
Прийняті рішення публікуються у розділі «Рішення виконкому» http://brovary-rada.gov.ua/documents/?c=1 
</t>
  </si>
  <si>
    <t>http://brovary-rada.gov.ua/documents/?c=5</t>
  </si>
  <si>
    <t>немає окремого розділу http://brovary-rada.gov.ua/documents/?c=5</t>
  </si>
  <si>
    <t>Tere is no separate section http://brovary-rada.gov.ua/documents/?c=5</t>
  </si>
  <si>
    <t>Лише результати голосування
http://www.novomoskovsk-rada.gov.ua/content/golosuvannya</t>
  </si>
  <si>
    <t>http://www.novomoskovsk-rada.gov.ua/static/chleni-vikonavchogo-komitetu
http://www.novomoskovsk-rada.gov.ua/graphic</t>
  </si>
  <si>
    <t xml:space="preserve">http://www.novomoskovsk-rada.gov.ua/static/programi-socialno-ekonomichnogo-ta-kulturnogo-rozvitku-m-novomoskovska
http://www.novomoskovsk-rada.gov.ua/static/vikonannya-programi-socialno-ekonomichnogo-ta-kulturnogo-rozvitku-mista
</t>
  </si>
  <si>
    <t>Лише рішення
http://novomoskovsk-rada.gov.ua/executives-decisions</t>
  </si>
  <si>
    <t xml:space="preserve">http://novomoskovsk-rada.gov.ua/council-decisions-projects
</t>
  </si>
  <si>
    <t>http://novomoskovsk-rada.gov.ua/council-decisions-projects</t>
  </si>
  <si>
    <t>http://novomoskovsk-rada.gov.ua/document/shchodo-zvitu-pro-vykonannya-byudzhetu-mista-novomoskovska-u-i-pivrichchi-2016-roku
http://novomoskovsk-rada.gov.ua/document/pro-zatverdzhennya-zvitu-pro-vykonannya-byudzhetu-mista-novomoskovska-za-2015-rik</t>
  </si>
  <si>
    <t>http://novomoskovsk-rada.gov.ua/jobs/specialist-1-kategoriyi-viddilu-vedennya-derzhavnogo-reyestru-vyborciv</t>
  </si>
  <si>
    <t>Лише мера
http://novomoskovsk-rada.gov.ua/sites/default/files/moroz_0.pdf</t>
  </si>
  <si>
    <t>http://novomoskovsk-rada.gov.ua/council-decisions</t>
  </si>
  <si>
    <t>Перекваліфіковано як звернення громадян</t>
  </si>
  <si>
    <t>http://kmr.gov.ua/uk/plenary-meetings та http://kmr.gov.ua/uk/stenogramu http://kmr.gov.ua/uk/protokolu http://kmr.gov.ua/uk/result_golosuvanya</t>
  </si>
  <si>
    <t>http://kmr.ligazakon.ua/SITE2/l_docki2.nsf/alldocWWW/EC6F49B0FECE39B4C2257E7C00686E89?OpenDocument</t>
  </si>
  <si>
    <t xml:space="preserve">Total </t>
  </si>
  <si>
    <t>Category</t>
  </si>
  <si>
    <t>Total</t>
  </si>
  <si>
    <t>У період досліження про конкурсні процедури не повідомлялося.</t>
  </si>
  <si>
    <r>
      <t>They didn´t organize any selection procedures in</t>
    </r>
    <r>
      <rPr>
        <sz val="12"/>
        <color theme="1"/>
        <rFont val="Times New Roman"/>
        <family val="1"/>
        <charset val="204"/>
      </rPr>
      <t xml:space="preserve"> </t>
    </r>
    <r>
      <rPr>
        <sz val="11"/>
        <color theme="1"/>
        <rFont val="Calibri"/>
        <family val="2"/>
        <charset val="204"/>
        <scheme val="minor"/>
      </rPr>
      <t>the period under investigation.</t>
    </r>
  </si>
  <si>
    <t>Дата відовіді не зазначається на платформі.</t>
  </si>
  <si>
    <t>The date of response is not indicated on the platform.</t>
  </si>
  <si>
    <t>Через відсутність опублікованих відповідей на платформі, час розгляду невідомий.</t>
  </si>
  <si>
    <t>Due to absence of the published responses on the platform the consideration term is unknown.</t>
  </si>
  <si>
    <t>http://kmr.gov.ua/uk/misykuy-golova and http://kmr.gov.ua/uk/deputats and http://kmr.gov.ua/uk/public-reception</t>
  </si>
  <si>
    <t>in http://kmr.gov.ua/uk/content/reglament-kyyivrady</t>
  </si>
  <si>
    <t>http://kievcity.gov.ua/news/?c=254 and http://investinkyiv.gov.ua/ua/projects/10</t>
  </si>
  <si>
    <t>https://kievcity.gov.ua/content/byudzhet.html</t>
  </si>
  <si>
    <t>https://kievcity.gov.ua/news/?c=378</t>
  </si>
  <si>
    <t>http://kievcity.gov.ua/content/143_komunalni-pidpryemstva.html</t>
  </si>
  <si>
    <t>http://kmr.gov.ua/uk/declaration-deputies and https://kievcity.gov.ua/files/2016/4/5/Dekl_Klychko.pdf</t>
  </si>
  <si>
    <t>https://kievcity.gov.ua/content/45_protydija-koruptsii.html</t>
  </si>
  <si>
    <t>http://kmr.gov.ua/uk/plenary-meetings  http://kmr.gov.ua/uk/stenogramu http://kmr.gov.ua/uk/protokolu http://kmr.gov.ua/uk/result_golosuvanya</t>
  </si>
  <si>
    <t>http://kmr.gov.ua/uk/content/reglament-kyyivrady</t>
  </si>
  <si>
    <t>ID</t>
  </si>
  <si>
    <t>C16Q1</t>
  </si>
  <si>
    <t>C16Q2</t>
  </si>
  <si>
    <t>C16Q3</t>
  </si>
  <si>
    <t>C16Q4</t>
  </si>
  <si>
    <t>C16Q5</t>
  </si>
  <si>
    <t>C16Q6</t>
  </si>
  <si>
    <t>C16Q7</t>
  </si>
  <si>
    <t>C16Q8</t>
  </si>
  <si>
    <t>C16Q9</t>
  </si>
  <si>
    <t>C16Q10</t>
  </si>
  <si>
    <t>C16Q11</t>
  </si>
  <si>
    <t>C16Q12</t>
  </si>
  <si>
    <t>C16Q13</t>
  </si>
  <si>
    <t>C16Q14</t>
  </si>
  <si>
    <t>C16Q15</t>
  </si>
  <si>
    <t>C16Q16</t>
  </si>
  <si>
    <t>C16Q17</t>
  </si>
  <si>
    <t>C16Q18</t>
  </si>
  <si>
    <t>C16Q19</t>
  </si>
  <si>
    <t>C16Q20</t>
  </si>
  <si>
    <t>C16Q21</t>
  </si>
  <si>
    <t>C16Q22</t>
  </si>
  <si>
    <t>C16Q23</t>
  </si>
  <si>
    <t>C16Q24</t>
  </si>
  <si>
    <t>C16Q25</t>
  </si>
  <si>
    <t>C16Q26</t>
  </si>
  <si>
    <t>C16Q27</t>
  </si>
  <si>
    <t>C16Q28</t>
  </si>
  <si>
    <t>C16Q29</t>
  </si>
  <si>
    <t>C16Q30</t>
  </si>
  <si>
    <t>C16Q31</t>
  </si>
  <si>
    <t>C16Q32</t>
  </si>
  <si>
    <t>C16Q33</t>
  </si>
  <si>
    <t>C16Q34</t>
  </si>
  <si>
    <t>C16Q35</t>
  </si>
  <si>
    <t>C16Q36</t>
  </si>
  <si>
    <t>C16Q37</t>
  </si>
  <si>
    <t>C16Q38</t>
  </si>
  <si>
    <t>C16Q39</t>
  </si>
  <si>
    <t>C16Q40</t>
  </si>
  <si>
    <t>C16Q41</t>
  </si>
  <si>
    <t>C16Q42</t>
  </si>
  <si>
    <t>C16Q43</t>
  </si>
  <si>
    <t>C16Q44</t>
  </si>
  <si>
    <t>C16Q45</t>
  </si>
  <si>
    <t>C16Q46</t>
  </si>
  <si>
    <t>C16Q47</t>
  </si>
  <si>
    <t>C16Q48</t>
  </si>
  <si>
    <t>C16Q49</t>
  </si>
  <si>
    <t>C16Q50</t>
  </si>
  <si>
    <t>C16Q51</t>
  </si>
  <si>
    <t>C16Q52</t>
  </si>
  <si>
    <t>C16Q53</t>
  </si>
  <si>
    <t>C16Q54</t>
  </si>
  <si>
    <t>C16Q55</t>
  </si>
  <si>
    <t>C16Q56</t>
  </si>
  <si>
    <t>C16Q57</t>
  </si>
  <si>
    <t>C16Q58</t>
  </si>
  <si>
    <t>C16Q59</t>
  </si>
  <si>
    <t>C16Q60</t>
  </si>
  <si>
    <t>C16Q61</t>
  </si>
  <si>
    <t>C16Q62</t>
  </si>
  <si>
    <t>C16Q63</t>
  </si>
  <si>
    <t>C16Q64</t>
  </si>
  <si>
    <t>C16Q65</t>
  </si>
  <si>
    <t>C16Q66</t>
  </si>
  <si>
    <t>C16Q67</t>
  </si>
  <si>
    <t>C16Q68</t>
  </si>
  <si>
    <t>C16Q69</t>
  </si>
  <si>
    <t>C16Q70</t>
  </si>
  <si>
    <t>C16Q71</t>
  </si>
  <si>
    <t>C16Q72</t>
  </si>
  <si>
    <t>C16Q73</t>
  </si>
  <si>
    <t>C16Q74</t>
  </si>
  <si>
    <t>C16Q75</t>
  </si>
  <si>
    <t>C16Q76</t>
  </si>
  <si>
    <t>C16Q77</t>
  </si>
  <si>
    <t>col</t>
  </si>
  <si>
    <t>sum</t>
  </si>
  <si>
    <t>max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</si>
</sst>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0"/>
      <name val="Arial"/>
      <family val="2"/>
      <charset val="204"/>
    </font>
    <font>
      <u/>
      <sz val="11"/>
      <color theme="10"/>
      <name val="Calibri"/>
      <family val="2"/>
      <charset val="238"/>
      <scheme val="minor"/>
    </font>
    <font>
      <b/>
      <sz val="10"/>
      <name val="Arial"/>
      <family val="2"/>
      <charset val="238"/>
    </font>
    <font>
      <sz val="9"/>
      <color indexed="81"/>
      <name val="Segoe UI"/>
      <family val="2"/>
      <charset val="238"/>
    </font>
    <font>
      <b/>
      <sz val="9"/>
      <color indexed="81"/>
      <name val="Segoe UI"/>
      <family val="2"/>
      <charset val="238"/>
    </font>
    <font>
      <b/>
      <sz val="11"/>
      <color theme="1"/>
      <name val="Calibri"/>
      <family val="2"/>
      <charset val="204"/>
      <scheme val="minor"/>
    </font>
    <font>
      <sz val="12"/>
      <color theme="1"/>
      <name val="Times New Roman"/>
      <family val="1"/>
      <charset val="204"/>
    </font>
  </fonts>
  <fills count="12">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
      <patternFill patternType="solid">
        <fgColor rgb="FFFFFFFF"/>
        <bgColor rgb="FFFFFFFF"/>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theme="6" tint="0.39994506668294322"/>
      </left>
      <right style="dotted">
        <color theme="6" tint="0.39994506668294322"/>
      </right>
      <top style="dotted">
        <color theme="6" tint="0.39994506668294322"/>
      </top>
      <bottom style="dotted">
        <color theme="6" tint="0.39994506668294322"/>
      </bottom>
      <diagonal/>
    </border>
  </borders>
  <cellStyleXfs count="2">
    <xf numFmtId="0" fontId="0" fillId="0" borderId="0"/>
    <xf numFmtId="0" fontId="13" fillId="0" borderId="0" applyNumberFormat="0" applyFill="0" applyBorder="0" applyAlignment="0" applyProtection="0"/>
  </cellStyleXfs>
  <cellXfs count="90">
    <xf numFmtId="0" fontId="0" fillId="0" borderId="0" xfId="0"/>
    <xf numFmtId="0" fontId="11" fillId="0" borderId="1" xfId="0" applyFont="1" applyBorder="1" applyAlignment="1">
      <alignment wrapText="1"/>
    </xf>
    <xf numFmtId="0" fontId="11"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10" fillId="5" borderId="1" xfId="0" applyFont="1" applyFill="1" applyBorder="1" applyAlignment="1">
      <alignment wrapText="1"/>
    </xf>
    <xf numFmtId="0" fontId="10" fillId="7" borderId="1" xfId="0" applyFont="1" applyFill="1" applyBorder="1" applyAlignment="1">
      <alignment wrapText="1"/>
    </xf>
    <xf numFmtId="0" fontId="9" fillId="5" borderId="1" xfId="0" applyFont="1" applyFill="1" applyBorder="1" applyAlignment="1">
      <alignment wrapText="1"/>
    </xf>
    <xf numFmtId="0" fontId="8" fillId="5" borderId="1" xfId="0" applyFont="1" applyFill="1" applyBorder="1" applyAlignment="1">
      <alignment wrapText="1"/>
    </xf>
    <xf numFmtId="0" fontId="7" fillId="3" borderId="1" xfId="0" applyFont="1" applyFill="1" applyBorder="1" applyAlignment="1">
      <alignment wrapText="1"/>
    </xf>
    <xf numFmtId="0" fontId="7" fillId="4" borderId="1" xfId="0" applyFont="1" applyFill="1" applyBorder="1" applyAlignment="1">
      <alignment wrapText="1"/>
    </xf>
    <xf numFmtId="0" fontId="7" fillId="5" borderId="1" xfId="0" applyFont="1" applyFill="1" applyBorder="1" applyAlignment="1">
      <alignment wrapText="1"/>
    </xf>
    <xf numFmtId="0" fontId="7" fillId="6" borderId="1" xfId="0" applyFont="1" applyFill="1" applyBorder="1" applyAlignment="1">
      <alignment wrapText="1"/>
    </xf>
    <xf numFmtId="0" fontId="12" fillId="11" borderId="0" xfId="0" applyFont="1" applyFill="1" applyBorder="1" applyAlignment="1"/>
    <xf numFmtId="0" fontId="12" fillId="0" borderId="0" xfId="0" applyFont="1" applyBorder="1" applyAlignment="1">
      <alignment horizontal="left"/>
    </xf>
    <xf numFmtId="0" fontId="0" fillId="5" borderId="0" xfId="0" applyFill="1"/>
    <xf numFmtId="0" fontId="0" fillId="2" borderId="0" xfId="0" applyFill="1"/>
    <xf numFmtId="0" fontId="0" fillId="5" borderId="0" xfId="0" applyFont="1" applyFill="1"/>
    <xf numFmtId="0" fontId="5" fillId="7" borderId="1" xfId="0" applyFont="1" applyFill="1" applyBorder="1" applyAlignment="1">
      <alignment wrapText="1"/>
    </xf>
    <xf numFmtId="0" fontId="0" fillId="3" borderId="2" xfId="0" applyFill="1" applyBorder="1" applyAlignment="1">
      <alignment wrapText="1"/>
    </xf>
    <xf numFmtId="0" fontId="0" fillId="4" borderId="2" xfId="0" applyFill="1" applyBorder="1" applyAlignment="1">
      <alignment wrapText="1"/>
    </xf>
    <xf numFmtId="0" fontId="0" fillId="5" borderId="2" xfId="0" applyFill="1" applyBorder="1" applyAlignment="1">
      <alignment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0" fillId="9" borderId="2" xfId="0" applyFill="1" applyBorder="1" applyAlignment="1">
      <alignment wrapText="1"/>
    </xf>
    <xf numFmtId="0" fontId="0" fillId="10" borderId="2" xfId="0" applyFill="1" applyBorder="1" applyAlignment="1">
      <alignment wrapText="1"/>
    </xf>
    <xf numFmtId="0" fontId="0" fillId="5" borderId="3" xfId="0" applyFill="1" applyBorder="1"/>
    <xf numFmtId="0" fontId="0" fillId="2" borderId="3" xfId="0" applyFill="1" applyBorder="1"/>
    <xf numFmtId="0" fontId="13" fillId="2" borderId="3" xfId="1" applyFill="1" applyBorder="1"/>
    <xf numFmtId="0" fontId="6" fillId="2" borderId="3" xfId="0" applyFont="1" applyFill="1" applyBorder="1"/>
    <xf numFmtId="0" fontId="13" fillId="2" borderId="3" xfId="1" applyFill="1" applyBorder="1" applyAlignment="1">
      <alignment wrapText="1"/>
    </xf>
    <xf numFmtId="0" fontId="9" fillId="5" borderId="2" xfId="0" applyFont="1" applyFill="1" applyBorder="1" applyAlignment="1">
      <alignment wrapText="1"/>
    </xf>
    <xf numFmtId="0" fontId="0" fillId="2" borderId="3" xfId="0" applyFill="1" applyBorder="1" applyAlignment="1">
      <alignment wrapText="1"/>
    </xf>
    <xf numFmtId="0" fontId="0" fillId="0" borderId="1" xfId="0" applyBorder="1" applyAlignment="1">
      <alignment horizontal="center" wrapText="1"/>
    </xf>
    <xf numFmtId="49" fontId="4" fillId="2" borderId="3" xfId="1" applyNumberFormat="1" applyFont="1" applyFill="1" applyBorder="1"/>
    <xf numFmtId="0" fontId="4" fillId="5" borderId="2" xfId="0" applyFont="1" applyFill="1" applyBorder="1" applyAlignment="1">
      <alignment wrapText="1"/>
    </xf>
    <xf numFmtId="0" fontId="0" fillId="0" borderId="0" xfId="0" applyAlignment="1"/>
    <xf numFmtId="0" fontId="0" fillId="3" borderId="2" xfId="0" applyFill="1" applyBorder="1" applyAlignment="1"/>
    <xf numFmtId="0" fontId="0" fillId="4" borderId="2" xfId="0" applyFill="1" applyBorder="1" applyAlignment="1"/>
    <xf numFmtId="0" fontId="7" fillId="4" borderId="1" xfId="0" applyFont="1" applyFill="1" applyBorder="1" applyAlignment="1"/>
    <xf numFmtId="0" fontId="9" fillId="5" borderId="2" xfId="0" applyFont="1" applyFill="1" applyBorder="1" applyAlignment="1"/>
    <xf numFmtId="0" fontId="0" fillId="5" borderId="2" xfId="0" applyFill="1" applyBorder="1" applyAlignment="1"/>
    <xf numFmtId="0" fontId="7" fillId="5" borderId="1" xfId="0" applyFont="1" applyFill="1" applyBorder="1" applyAlignment="1"/>
    <xf numFmtId="0" fontId="4" fillId="5" borderId="2" xfId="0" applyFont="1" applyFill="1" applyBorder="1" applyAlignment="1"/>
    <xf numFmtId="0" fontId="0" fillId="6" borderId="2" xfId="0" applyFill="1" applyBorder="1" applyAlignment="1"/>
    <xf numFmtId="0" fontId="7" fillId="6" borderId="1" xfId="0" applyFont="1" applyFill="1" applyBorder="1" applyAlignment="1"/>
    <xf numFmtId="0" fontId="0" fillId="7" borderId="2" xfId="0" applyFill="1" applyBorder="1" applyAlignment="1"/>
    <xf numFmtId="0" fontId="10" fillId="7" borderId="1" xfId="0" applyFont="1" applyFill="1" applyBorder="1" applyAlignment="1"/>
    <xf numFmtId="0" fontId="0" fillId="8" borderId="2" xfId="0" applyFill="1" applyBorder="1" applyAlignment="1"/>
    <xf numFmtId="0" fontId="0" fillId="8" borderId="1" xfId="0" applyFill="1" applyBorder="1" applyAlignment="1"/>
    <xf numFmtId="0" fontId="0" fillId="9" borderId="2" xfId="0" applyFill="1" applyBorder="1" applyAlignment="1"/>
    <xf numFmtId="0" fontId="0" fillId="9" borderId="1" xfId="0" applyFill="1" applyBorder="1" applyAlignment="1"/>
    <xf numFmtId="0" fontId="0" fillId="6" borderId="1" xfId="0" applyFill="1" applyBorder="1" applyAlignment="1"/>
    <xf numFmtId="0" fontId="0" fillId="10" borderId="2" xfId="0" applyFill="1" applyBorder="1" applyAlignment="1"/>
    <xf numFmtId="0" fontId="0" fillId="10" borderId="1" xfId="0" applyFill="1" applyBorder="1" applyAlignment="1"/>
    <xf numFmtId="0" fontId="11" fillId="0" borderId="0" xfId="0" applyFont="1" applyAlignment="1"/>
    <xf numFmtId="0" fontId="14" fillId="11" borderId="0" xfId="0" applyFont="1" applyFill="1" applyBorder="1" applyAlignment="1"/>
    <xf numFmtId="0" fontId="14" fillId="0" borderId="0" xfId="0" applyFont="1" applyBorder="1" applyAlignment="1">
      <alignment horizontal="left"/>
    </xf>
    <xf numFmtId="0" fontId="0" fillId="0" borderId="0" xfId="0" applyFill="1" applyBorder="1" applyAlignment="1"/>
    <xf numFmtId="0" fontId="0" fillId="0" borderId="0" xfId="0" applyAlignment="1">
      <alignment vertical="center"/>
    </xf>
    <xf numFmtId="0" fontId="0" fillId="4" borderId="0" xfId="0" applyFill="1" applyAlignment="1"/>
    <xf numFmtId="10" fontId="0" fillId="4" borderId="0" xfId="0" applyNumberFormat="1" applyFill="1" applyAlignment="1"/>
    <xf numFmtId="0" fontId="11" fillId="4" borderId="0" xfId="0" applyFont="1" applyFill="1" applyAlignment="1"/>
    <xf numFmtId="0" fontId="11" fillId="0" borderId="0" xfId="0" applyFont="1"/>
    <xf numFmtId="10" fontId="0" fillId="0" borderId="0" xfId="0" applyNumberFormat="1"/>
    <xf numFmtId="1" fontId="0" fillId="0" borderId="0" xfId="0" applyNumberFormat="1"/>
    <xf numFmtId="2" fontId="0" fillId="0" borderId="0" xfId="0" applyNumberFormat="1"/>
    <xf numFmtId="0" fontId="0" fillId="2" borderId="0" xfId="0" applyFill="1" applyAlignment="1"/>
    <xf numFmtId="0" fontId="0" fillId="6" borderId="3" xfId="0" applyFill="1" applyBorder="1"/>
    <xf numFmtId="10" fontId="0" fillId="8" borderId="0" xfId="0" applyNumberFormat="1" applyFill="1" applyAlignment="1"/>
    <xf numFmtId="10" fontId="0" fillId="0" borderId="0" xfId="0" applyNumberFormat="1" applyAlignment="1">
      <alignment vertical="center"/>
    </xf>
    <xf numFmtId="0" fontId="11" fillId="5" borderId="0" xfId="0" applyFont="1" applyFill="1"/>
    <xf numFmtId="0" fontId="11" fillId="8" borderId="0" xfId="0" applyFont="1" applyFill="1" applyAlignment="1"/>
    <xf numFmtId="10" fontId="0" fillId="4" borderId="0" xfId="0" applyNumberFormat="1" applyFill="1"/>
    <xf numFmtId="0" fontId="0" fillId="5" borderId="0" xfId="0" applyFill="1" applyAlignment="1"/>
    <xf numFmtId="0" fontId="3" fillId="2" borderId="3" xfId="0" applyFont="1" applyFill="1" applyBorder="1"/>
    <xf numFmtId="1" fontId="11" fillId="0" borderId="0" xfId="0" applyNumberFormat="1" applyFont="1"/>
    <xf numFmtId="0" fontId="2" fillId="0" borderId="0" xfId="0" applyFont="1"/>
    <xf numFmtId="164" fontId="0" fillId="0" borderId="0" xfId="0" applyNumberFormat="1"/>
    <xf numFmtId="164" fontId="11" fillId="0" borderId="0" xfId="0" applyNumberFormat="1" applyFont="1"/>
    <xf numFmtId="10" fontId="11" fillId="0" borderId="0" xfId="0" applyNumberFormat="1" applyFont="1"/>
  </cellXfs>
  <cellStyles count="2">
    <cellStyle name="Hypertextové prepojenie" xfId="1" builtinId="8"/>
    <cellStyle name="Normálna"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EKO\_SlovakAid%20UA%20MD\Ukrajina\Transparentnost\Mesta\Data\SQL\da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ties"/>
      <sheetName val="entity_properties_list"/>
      <sheetName val="entity_properties"/>
      <sheetName val="ratings_structure"/>
      <sheetName val="ratings"/>
      <sheetName val="indicators_structure"/>
      <sheetName val="indicators"/>
      <sheetName val="views"/>
      <sheetName val="disclaimersv v2"/>
    </sheetNames>
    <sheetDataSet>
      <sheetData sheetId="0">
        <row r="2">
          <cell r="A2">
            <v>1</v>
          </cell>
          <cell r="C2" t="str">
            <v>Bakhmut</v>
          </cell>
        </row>
        <row r="3">
          <cell r="A3">
            <v>2</v>
          </cell>
          <cell r="C3" t="str">
            <v>Berdiansk</v>
          </cell>
        </row>
        <row r="4">
          <cell r="A4">
            <v>3</v>
          </cell>
          <cell r="C4" t="str">
            <v>Berdychiv</v>
          </cell>
        </row>
        <row r="5">
          <cell r="A5">
            <v>4</v>
          </cell>
          <cell r="C5" t="str">
            <v>Bila Tserkva</v>
          </cell>
        </row>
        <row r="6">
          <cell r="A6">
            <v>5</v>
          </cell>
          <cell r="C6" t="str">
            <v>Brovary</v>
          </cell>
        </row>
        <row r="7">
          <cell r="A7">
            <v>6</v>
          </cell>
          <cell r="C7" t="str">
            <v>Dnipro</v>
          </cell>
        </row>
        <row r="8">
          <cell r="A8">
            <v>7</v>
          </cell>
          <cell r="C8" t="str">
            <v>Drohobych</v>
          </cell>
        </row>
        <row r="9">
          <cell r="A9">
            <v>8</v>
          </cell>
          <cell r="C9" t="str">
            <v>Cherkasy</v>
          </cell>
        </row>
        <row r="10">
          <cell r="A10">
            <v>9</v>
          </cell>
          <cell r="C10" t="str">
            <v>Chernihiv</v>
          </cell>
        </row>
        <row r="11">
          <cell r="A11">
            <v>10</v>
          </cell>
          <cell r="C11" t="str">
            <v>Chernivtsi</v>
          </cell>
        </row>
        <row r="12">
          <cell r="A12">
            <v>11</v>
          </cell>
          <cell r="C12" t="str">
            <v>Ivano-Frankivsk</v>
          </cell>
        </row>
        <row r="13">
          <cell r="A13">
            <v>12</v>
          </cell>
          <cell r="C13" t="str">
            <v>Izmail</v>
          </cell>
        </row>
        <row r="14">
          <cell r="A14">
            <v>13</v>
          </cell>
          <cell r="C14" t="str">
            <v>Kamianets-Podilskyi</v>
          </cell>
        </row>
        <row r="15">
          <cell r="A15">
            <v>14</v>
          </cell>
          <cell r="C15" t="str">
            <v>Kamianske</v>
          </cell>
        </row>
        <row r="16">
          <cell r="A16">
            <v>15</v>
          </cell>
          <cell r="C16" t="str">
            <v>Kharkiv</v>
          </cell>
        </row>
        <row r="17">
          <cell r="A17">
            <v>16</v>
          </cell>
          <cell r="C17" t="str">
            <v>Kherson</v>
          </cell>
        </row>
        <row r="18">
          <cell r="A18">
            <v>17</v>
          </cell>
          <cell r="C18" t="str">
            <v>Khmelnytskyi</v>
          </cell>
        </row>
        <row r="19">
          <cell r="A19">
            <v>18</v>
          </cell>
          <cell r="C19" t="str">
            <v>Konotop</v>
          </cell>
        </row>
        <row r="20">
          <cell r="A20">
            <v>19</v>
          </cell>
          <cell r="C20" t="str">
            <v>Kostiantynivka</v>
          </cell>
        </row>
        <row r="21">
          <cell r="A21">
            <v>20</v>
          </cell>
          <cell r="C21" t="str">
            <v>Kovel</v>
          </cell>
        </row>
        <row r="22">
          <cell r="A22">
            <v>21</v>
          </cell>
          <cell r="C22" t="str">
            <v>Kramatorsk</v>
          </cell>
        </row>
        <row r="23">
          <cell r="A23">
            <v>22</v>
          </cell>
          <cell r="C23" t="str">
            <v>Kremenchuk</v>
          </cell>
        </row>
        <row r="24">
          <cell r="A24">
            <v>23</v>
          </cell>
          <cell r="C24" t="str">
            <v>Kropyvnytskyi</v>
          </cell>
        </row>
        <row r="25">
          <cell r="A25">
            <v>24</v>
          </cell>
          <cell r="C25" t="str">
            <v>Kryvyi Rih</v>
          </cell>
        </row>
        <row r="26">
          <cell r="A26">
            <v>25</v>
          </cell>
          <cell r="C26" t="str">
            <v>Kyiv</v>
          </cell>
        </row>
        <row r="27">
          <cell r="A27">
            <v>26</v>
          </cell>
          <cell r="C27" t="str">
            <v>Lutsk</v>
          </cell>
        </row>
        <row r="28">
          <cell r="A28">
            <v>27</v>
          </cell>
          <cell r="C28" t="str">
            <v>Lviv</v>
          </cell>
        </row>
        <row r="29">
          <cell r="A29">
            <v>28</v>
          </cell>
          <cell r="C29" t="str">
            <v>Lysychansk</v>
          </cell>
        </row>
        <row r="30">
          <cell r="A30">
            <v>29</v>
          </cell>
          <cell r="C30" t="str">
            <v>Mariupol</v>
          </cell>
        </row>
        <row r="31">
          <cell r="A31">
            <v>30</v>
          </cell>
          <cell r="C31" t="str">
            <v>Melitopol</v>
          </cell>
        </row>
        <row r="32">
          <cell r="A32">
            <v>31</v>
          </cell>
          <cell r="C32" t="str">
            <v>Mukacheve</v>
          </cell>
        </row>
        <row r="33">
          <cell r="A33">
            <v>32</v>
          </cell>
          <cell r="C33" t="str">
            <v>Mykolaiv</v>
          </cell>
        </row>
        <row r="34">
          <cell r="A34">
            <v>33</v>
          </cell>
          <cell r="C34" t="str">
            <v>Nikopol</v>
          </cell>
        </row>
        <row r="35">
          <cell r="A35">
            <v>34</v>
          </cell>
          <cell r="C35" t="str">
            <v>Nizhyn</v>
          </cell>
        </row>
        <row r="36">
          <cell r="A36">
            <v>35</v>
          </cell>
          <cell r="C36" t="str">
            <v>Novomoskovsk</v>
          </cell>
        </row>
        <row r="37">
          <cell r="A37">
            <v>36</v>
          </cell>
          <cell r="C37" t="str">
            <v>Odesa</v>
          </cell>
        </row>
        <row r="38">
          <cell r="A38">
            <v>37</v>
          </cell>
          <cell r="C38" t="str">
            <v>Oleksandriia</v>
          </cell>
        </row>
        <row r="39">
          <cell r="A39">
            <v>38</v>
          </cell>
          <cell r="C39" t="str">
            <v>Pavlohrad</v>
          </cell>
        </row>
        <row r="40">
          <cell r="A40">
            <v>39</v>
          </cell>
          <cell r="C40" t="str">
            <v>Poltava</v>
          </cell>
        </row>
        <row r="41">
          <cell r="A41">
            <v>40</v>
          </cell>
          <cell r="C41" t="str">
            <v>Rivne</v>
          </cell>
        </row>
        <row r="42">
          <cell r="A42">
            <v>41</v>
          </cell>
          <cell r="C42" t="str">
            <v>Shostka</v>
          </cell>
        </row>
        <row r="43">
          <cell r="A43">
            <v>42</v>
          </cell>
          <cell r="C43" t="str">
            <v>Sievierodonetsk</v>
          </cell>
        </row>
        <row r="44">
          <cell r="A44">
            <v>43</v>
          </cell>
          <cell r="C44" t="str">
            <v>Sloviansk</v>
          </cell>
        </row>
        <row r="45">
          <cell r="A45">
            <v>44</v>
          </cell>
          <cell r="C45" t="str">
            <v>Sumy</v>
          </cell>
        </row>
        <row r="46">
          <cell r="A46">
            <v>45</v>
          </cell>
          <cell r="C46" t="str">
            <v>Ternopil</v>
          </cell>
        </row>
        <row r="47">
          <cell r="A47">
            <v>46</v>
          </cell>
          <cell r="C47" t="str">
            <v>Uman</v>
          </cell>
        </row>
        <row r="48">
          <cell r="A48">
            <v>47</v>
          </cell>
          <cell r="C48" t="str">
            <v>Uzhhorod</v>
          </cell>
        </row>
        <row r="49">
          <cell r="A49">
            <v>48</v>
          </cell>
          <cell r="C49" t="str">
            <v>Vinnytsia</v>
          </cell>
        </row>
        <row r="50">
          <cell r="A50">
            <v>49</v>
          </cell>
          <cell r="C50" t="str">
            <v>Zaporizhzhia</v>
          </cell>
        </row>
        <row r="51">
          <cell r="A51">
            <v>50</v>
          </cell>
          <cell r="C51" t="str">
            <v>Zhytomyr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vmr.gov.ua/TransparentCity/Lists/PublicDiscussion/ShowContent.aspx?ID=1" TargetMode="External"/><Relationship Id="rId299" Type="http://schemas.openxmlformats.org/officeDocument/2006/relationships/hyperlink" Target="http://city-adm.lviv.ua/services/application/results" TargetMode="External"/><Relationship Id="rId303" Type="http://schemas.openxmlformats.org/officeDocument/2006/relationships/hyperlink" Target="http://lutskrada.gov.ua/vidkryte-misto" TargetMode="External"/><Relationship Id="rId21" Type="http://schemas.openxmlformats.org/officeDocument/2006/relationships/hyperlink" Target="http://artemrada.gov.ua/uk/documents/%D0%B0%D1%80%D1%82%D0%B5%D0%BC%D0%BE%D0%B2%D1%81%D0%BA/6-%D1%81%D0%BE%D0%B7%D1%8B%D0%B2/20151223-%E2%84%96676-1357" TargetMode="External"/><Relationship Id="rId42" Type="http://schemas.openxmlformats.org/officeDocument/2006/relationships/hyperlink" Target="http://osnb.bmr.gov.ua/normativno-pravova-baza/polozhennya-osn" TargetMode="External"/><Relationship Id="rId63" Type="http://schemas.openxmlformats.org/officeDocument/2006/relationships/hyperlink" Target="http://bc-rada.gov.ua/node/1838" TargetMode="External"/><Relationship Id="rId84" Type="http://schemas.openxmlformats.org/officeDocument/2006/relationships/hyperlink" Target="http://www.bc-rada.gov.ua/node/1895" TargetMode="External"/><Relationship Id="rId138" Type="http://schemas.openxmlformats.org/officeDocument/2006/relationships/hyperlink" Target="http://www.vmr.gov.ua/Branches/Lists/ArchitectureAndCityBuilding/Default.aspx" TargetMode="External"/><Relationship Id="rId159" Type="http://schemas.openxmlformats.org/officeDocument/2006/relationships/hyperlink" Target="http://drohobych-rada.gov.ua/informatsiya-vykonavchyh-organiv/byudzhet-drogobycha/" TargetMode="External"/><Relationship Id="rId170" Type="http://schemas.openxmlformats.org/officeDocument/2006/relationships/hyperlink" Target="http://drohobych-rada.gov.ua/category/rishennya-sesij/" TargetMode="External"/><Relationship Id="rId191" Type="http://schemas.openxmlformats.org/officeDocument/2006/relationships/hyperlink" Target="http://krm.gov.ua/article/view/249" TargetMode="External"/><Relationship Id="rId205" Type="http://schemas.openxmlformats.org/officeDocument/2006/relationships/hyperlink" Target="http://mkrada.gov.ua/content/biografichna-dovidka.html%20&#1090;&#1072;%20&#1076;&#1077;&#1087;&#1091;&#1090;&#1072;&#1090;&#1080;%20&#1073;&#1077;&#1079;%20&#1075;&#1088;&#1072;&#1092;&#1110;&#1082;&#1110;&#1074;%20&#1087;&#1088;&#1080;&#1081;&#1086;&#1084;&#1091;" TargetMode="External"/><Relationship Id="rId226" Type="http://schemas.openxmlformats.org/officeDocument/2006/relationships/hyperlink" Target="http://mkrada.gov.ua/content/zagalni-pravila-povedinki-derzhavnih-sluzhbovciv.html" TargetMode="External"/><Relationship Id="rId247" Type="http://schemas.openxmlformats.org/officeDocument/2006/relationships/hyperlink" Target="http://rada.te.ua/normativnie-dokument/protokoly_vukonkomu/" TargetMode="External"/><Relationship Id="rId107" Type="http://schemas.openxmlformats.org/officeDocument/2006/relationships/hyperlink" Target="http://brovary-rada.gov.ua/content/mista-pobratimi.html" TargetMode="External"/><Relationship Id="rId268" Type="http://schemas.openxmlformats.org/officeDocument/2006/relationships/hyperlink" Target="http://marsovet.org.ua/articles/show/menu/558" TargetMode="External"/><Relationship Id="rId289" Type="http://schemas.openxmlformats.org/officeDocument/2006/relationships/hyperlink" Target="http://economy.rv.ua/PDZ/" TargetMode="External"/><Relationship Id="rId11" Type="http://schemas.openxmlformats.org/officeDocument/2006/relationships/hyperlink" Target="http://artemrada.gov.ua/uk/cityprogram" TargetMode="External"/><Relationship Id="rId32" Type="http://schemas.openxmlformats.org/officeDocument/2006/relationships/hyperlink" Target="http://artemrada.gov.ua/uk/vacation" TargetMode="External"/><Relationship Id="rId53" Type="http://schemas.openxmlformats.org/officeDocument/2006/relationships/hyperlink" Target="http://bmr.gov.ua/index.php?id=800000395" TargetMode="External"/><Relationship Id="rId74" Type="http://schemas.openxmlformats.org/officeDocument/2006/relationships/hyperlink" Target="http://www.zvit.pro/" TargetMode="External"/><Relationship Id="rId128" Type="http://schemas.openxmlformats.org/officeDocument/2006/relationships/hyperlink" Target="http://www.vmr.gov.ua/TransparentCity/Lists/BudjMista/ShowContent.aspx?ID=34" TargetMode="External"/><Relationship Id="rId149" Type="http://schemas.openxmlformats.org/officeDocument/2006/relationships/hyperlink" Target="http://drohobych-rada.gov.ua/vykonavchyj-komitet/" TargetMode="External"/><Relationship Id="rId314" Type="http://schemas.openxmlformats.org/officeDocument/2006/relationships/hyperlink" Target="http://kmr.gov.ua/uk/content/zvity" TargetMode="External"/><Relationship Id="rId5" Type="http://schemas.openxmlformats.org/officeDocument/2006/relationships/hyperlink" Target="http://artemrada.gov.ua/uk/9078" TargetMode="External"/><Relationship Id="rId95" Type="http://schemas.openxmlformats.org/officeDocument/2006/relationships/hyperlink" Target="http://meria.zp.ua/test/index.php?id=209" TargetMode="External"/><Relationship Id="rId160" Type="http://schemas.openxmlformats.org/officeDocument/2006/relationships/hyperlink" Target="http://drohobych-rada.gov.ua/zavtra-u-ratushi-vidbudetsya-bryfing-pro-pidsumky-obgovorennya-z-predstavnykamy-gromadskosti-proektu-byudzhetu-na-2017-rik/" TargetMode="External"/><Relationship Id="rId181" Type="http://schemas.openxmlformats.org/officeDocument/2006/relationships/hyperlink" Target="http://krm.gov.ua/article/view/505" TargetMode="External"/><Relationship Id="rId216" Type="http://schemas.openxmlformats.org/officeDocument/2006/relationships/hyperlink" Target="https://prozorro.gov.ua/tender/search/?edrpou=04056612" TargetMode="External"/><Relationship Id="rId237" Type="http://schemas.openxmlformats.org/officeDocument/2006/relationships/hyperlink" Target="http://bmr.gov.ua/index.php?id=800000905" TargetMode="External"/><Relationship Id="rId258" Type="http://schemas.openxmlformats.org/officeDocument/2006/relationships/hyperlink" Target="http://www.rada.cherkassy.ua/upload/Dogovory_orendi.pdf" TargetMode="External"/><Relationship Id="rId279" Type="http://schemas.openxmlformats.org/officeDocument/2006/relationships/hyperlink" Target="http://omr.gov.ua/ru/acts/mayor/89494/" TargetMode="External"/><Relationship Id="rId22" Type="http://schemas.openxmlformats.org/officeDocument/2006/relationships/hyperlink" Target="http://artemrada.gov.ua/uk/397" TargetMode="External"/><Relationship Id="rId43" Type="http://schemas.openxmlformats.org/officeDocument/2006/relationships/hyperlink" Target="http://osnb.bmr.gov.ua/tsentri-gromadskikh-initsiativ" TargetMode="External"/><Relationship Id="rId64" Type="http://schemas.openxmlformats.org/officeDocument/2006/relationships/hyperlink" Target="http://bc-rada.gov.ua/node/1835" TargetMode="External"/><Relationship Id="rId118" Type="http://schemas.openxmlformats.org/officeDocument/2006/relationships/hyperlink" Target="http://www.vmr.gov.ua/TransparentCity/Lists/TheResultsOfPublicHearings/News.aspx" TargetMode="External"/><Relationship Id="rId139" Type="http://schemas.openxmlformats.org/officeDocument/2006/relationships/hyperlink" Target="http://www.vmr.gov.ua/Branches/Lists/ArchitectureAndCityBuilding/Default.aspx" TargetMode="External"/><Relationship Id="rId290" Type="http://schemas.openxmlformats.org/officeDocument/2006/relationships/hyperlink" Target="http://meria.zp.ua/test/index.php?id=209" TargetMode="External"/><Relationship Id="rId304" Type="http://schemas.openxmlformats.org/officeDocument/2006/relationships/hyperlink" Target="http://lutskrada.gov.ua/vidkryte-misto" TargetMode="External"/><Relationship Id="rId85" Type="http://schemas.openxmlformats.org/officeDocument/2006/relationships/hyperlink" Target="http://bc-rada.gov.ua/node/1920" TargetMode="External"/><Relationship Id="rId150" Type="http://schemas.openxmlformats.org/officeDocument/2006/relationships/hyperlink" Target="http://drohobych-rada.gov.ua/programy-rozvytku/" TargetMode="External"/><Relationship Id="rId171" Type="http://schemas.openxmlformats.org/officeDocument/2006/relationships/hyperlink" Target="http://krm.gov.ua/article/view/503" TargetMode="External"/><Relationship Id="rId192" Type="http://schemas.openxmlformats.org/officeDocument/2006/relationships/hyperlink" Target="http://krm.gov.ua/article/view/409" TargetMode="External"/><Relationship Id="rId206" Type="http://schemas.openxmlformats.org/officeDocument/2006/relationships/hyperlink" Target="http://mkrada.gov.ua/content/sklad-postiynih-komisiy-miskoi-radi1.html" TargetMode="External"/><Relationship Id="rId227" Type="http://schemas.openxmlformats.org/officeDocument/2006/relationships/hyperlink" Target="http://mkrada.gov.ua/content/proekti-rishen-miskradi.html" TargetMode="External"/><Relationship Id="rId248" Type="http://schemas.openxmlformats.org/officeDocument/2006/relationships/hyperlink" Target="http://rada.te.ua/normativnie-dokument/programi/" TargetMode="External"/><Relationship Id="rId269" Type="http://schemas.openxmlformats.org/officeDocument/2006/relationships/hyperlink" Target="http://marsovet.org.ua/articles/show/menu/2301" TargetMode="External"/><Relationship Id="rId12" Type="http://schemas.openxmlformats.org/officeDocument/2006/relationships/hyperlink" Target="http://artemrada.gov.ua/uk/documents/regulations/committee" TargetMode="External"/><Relationship Id="rId33" Type="http://schemas.openxmlformats.org/officeDocument/2006/relationships/hyperlink" Target="http://artemrada.gov.ua/uk/13058" TargetMode="External"/><Relationship Id="rId108" Type="http://schemas.openxmlformats.org/officeDocument/2006/relationships/hyperlink" Target="http://brovary-rada.gov.ua/content/derzhavni-zakupivli.html" TargetMode="External"/><Relationship Id="rId129" Type="http://schemas.openxmlformats.org/officeDocument/2006/relationships/hyperlink" Target="http://www.vmr.gov.ua/Branches/Lists/WorkAndSocialProtection/ShowContent.aspx?ID=4" TargetMode="External"/><Relationship Id="rId280" Type="http://schemas.openxmlformats.org/officeDocument/2006/relationships/hyperlink" Target="http://omr.gov.ua/acts/projects/council/38690/" TargetMode="External"/><Relationship Id="rId315" Type="http://schemas.openxmlformats.org/officeDocument/2006/relationships/hyperlink" Target="http://kievcity.gov.ua/content/143_komunalni-pidpryemstva.html" TargetMode="External"/><Relationship Id="rId54" Type="http://schemas.openxmlformats.org/officeDocument/2006/relationships/hyperlink" Target="http://bmr.gov.ua/uploads/tx_news/48_resh_pro_zatverdzh_porjadku_proved_KONKURSU_12-07-13_04.doc" TargetMode="External"/><Relationship Id="rId75" Type="http://schemas.openxmlformats.org/officeDocument/2006/relationships/hyperlink" Target="http://www.zvit.pro/" TargetMode="External"/><Relationship Id="rId96" Type="http://schemas.openxmlformats.org/officeDocument/2006/relationships/hyperlink" Target="http://meria.zp.ua/test/index.php?id=209" TargetMode="External"/><Relationship Id="rId140" Type="http://schemas.openxmlformats.org/officeDocument/2006/relationships/hyperlink" Target="http://www.vmr.gov.ua/Branches/Lists/GMDepkomunresursiv/ShowContent.aspx?ID=6" TargetMode="External"/><Relationship Id="rId161" Type="http://schemas.openxmlformats.org/officeDocument/2006/relationships/hyperlink" Target="http://drohobych-rada.gov.ua/dovidka/" TargetMode="External"/><Relationship Id="rId182" Type="http://schemas.openxmlformats.org/officeDocument/2006/relationships/hyperlink" Target="http://krm.gov.ua/article/view/492" TargetMode="External"/><Relationship Id="rId217" Type="http://schemas.openxmlformats.org/officeDocument/2006/relationships/hyperlink" Target="http://mkrada.gov.ua/content/informaciya-pro-hid-ta-rezultati-vidchuzhennya-komunalnogo-mayna-m-mikolaeva.html" TargetMode="External"/><Relationship Id="rId6" Type="http://schemas.openxmlformats.org/officeDocument/2006/relationships/hyperlink" Target="http://artemrada.gov.ua/uk/mayor/bio" TargetMode="External"/><Relationship Id="rId238" Type="http://schemas.openxmlformats.org/officeDocument/2006/relationships/hyperlink" Target="http://bmr.gov.ua/index.php?id=800000318&amp;L=0" TargetMode="External"/><Relationship Id="rId259" Type="http://schemas.openxmlformats.org/officeDocument/2006/relationships/hyperlink" Target="http://konstrada.gov.ua/zvernennya-gromadyan" TargetMode="External"/><Relationship Id="rId23" Type="http://schemas.openxmlformats.org/officeDocument/2006/relationships/hyperlink" Target="http://artemrada.gov.ua/uk/397" TargetMode="External"/><Relationship Id="rId119" Type="http://schemas.openxmlformats.org/officeDocument/2006/relationships/hyperlink" Target="http://vmr.gov.ua/Docs/ExecutiveCommitteeDecisions/Forms/Projects.aspx" TargetMode="External"/><Relationship Id="rId270" Type="http://schemas.openxmlformats.org/officeDocument/2006/relationships/hyperlink" Target="http://marsovet.org.ua/documents/show/menu/16493" TargetMode="External"/><Relationship Id="rId291" Type="http://schemas.openxmlformats.org/officeDocument/2006/relationships/hyperlink" Target="http://drohobych-rada.gov.ua/category/proekty-zahody-podiyi/" TargetMode="External"/><Relationship Id="rId305" Type="http://schemas.openxmlformats.org/officeDocument/2006/relationships/hyperlink" Target="http://www.lutskrada.gov.ua/rishennya-luckoyi-miskoyi-rady-shcho-stosuyutsya-zmin-do-byudzhetu" TargetMode="External"/><Relationship Id="rId44" Type="http://schemas.openxmlformats.org/officeDocument/2006/relationships/hyperlink" Target="http://petition.bmr.gov.ua/public/" TargetMode="External"/><Relationship Id="rId65" Type="http://schemas.openxmlformats.org/officeDocument/2006/relationships/hyperlink" Target="http://bc-rada.gov.ua/node/1838" TargetMode="External"/><Relationship Id="rId86" Type="http://schemas.openxmlformats.org/officeDocument/2006/relationships/hyperlink" Target="http://meria.zp.ua/test/index.php?id=8" TargetMode="External"/><Relationship Id="rId130" Type="http://schemas.openxmlformats.org/officeDocument/2006/relationships/hyperlink" Target="http://www.vmr.gov.ua/Branches/Lists/Housing/ShowContent.aspx?ID=4" TargetMode="External"/><Relationship Id="rId151" Type="http://schemas.openxmlformats.org/officeDocument/2006/relationships/hyperlink" Target="http://drohobych-rada.gov.ua/category/rishennya-vykonkomu/" TargetMode="External"/><Relationship Id="rId172" Type="http://schemas.openxmlformats.org/officeDocument/2006/relationships/hyperlink" Target="http://krm.gov.ua/article/view/444" TargetMode="External"/><Relationship Id="rId193" Type="http://schemas.openxmlformats.org/officeDocument/2006/relationships/hyperlink" Target="http://krm.gov.ua/article/view/19" TargetMode="External"/><Relationship Id="rId207" Type="http://schemas.openxmlformats.org/officeDocument/2006/relationships/hyperlink" Target="http://mkrada.gov.ua/content/sklad-vikonkomu.html" TargetMode="External"/><Relationship Id="rId228" Type="http://schemas.openxmlformats.org/officeDocument/2006/relationships/hyperlink" Target="http://mkrada.gov.ua/documents/?c=1" TargetMode="External"/><Relationship Id="rId249" Type="http://schemas.openxmlformats.org/officeDocument/2006/relationships/hyperlink" Target="http://rada.te.ua/mista-partneri-ta-po/" TargetMode="External"/><Relationship Id="rId13" Type="http://schemas.openxmlformats.org/officeDocument/2006/relationships/hyperlink" Target="http://www.berdychiv.com.ua/miska-rada/ogoloshennja/" TargetMode="External"/><Relationship Id="rId109" Type="http://schemas.openxmlformats.org/officeDocument/2006/relationships/hyperlink" Target="http://brovary-rada.gov.ua/content/centr-nadannya-administrativnih-poslug.html" TargetMode="External"/><Relationship Id="rId260" Type="http://schemas.openxmlformats.org/officeDocument/2006/relationships/hyperlink" Target="https://www.kremen.gov.ua/index.php/rozdil/miska_vlada/heads" TargetMode="External"/><Relationship Id="rId281" Type="http://schemas.openxmlformats.org/officeDocument/2006/relationships/hyperlink" Target="http://omr.gov.ua/ru/57295" TargetMode="External"/><Relationship Id="rId316" Type="http://schemas.openxmlformats.org/officeDocument/2006/relationships/printerSettings" Target="../printerSettings/printerSettings1.bin"/><Relationship Id="rId34" Type="http://schemas.openxmlformats.org/officeDocument/2006/relationships/hyperlink" Target="http://www.berdychiv.com.ua/perelk_nezadyanih_zemelnih_dlyanok.html" TargetMode="External"/><Relationship Id="rId55" Type="http://schemas.openxmlformats.org/officeDocument/2006/relationships/hyperlink" Target="http://bmr.gov.ua/uploads/tx_news/48_resh_pro_zatverdzh_porjadku_proved_KONKURSU_12-07-13_04.doc" TargetMode="External"/><Relationship Id="rId76" Type="http://schemas.openxmlformats.org/officeDocument/2006/relationships/hyperlink" Target="http://www.zvit.pro/" TargetMode="External"/><Relationship Id="rId97" Type="http://schemas.openxmlformats.org/officeDocument/2006/relationships/hyperlink" Target="http://meria.zp.ua/test/index.php?id=209" TargetMode="External"/><Relationship Id="rId120" Type="http://schemas.openxmlformats.org/officeDocument/2006/relationships/hyperlink" Target="http://e-dem.in.ua/vinnytsia" TargetMode="External"/><Relationship Id="rId141" Type="http://schemas.openxmlformats.org/officeDocument/2006/relationships/hyperlink" Target="http://www.vmr.gov.ua/TransparentCity/Lists/PublicDiscussion/ShowContent.aspx?ID=1" TargetMode="External"/><Relationship Id="rId7" Type="http://schemas.openxmlformats.org/officeDocument/2006/relationships/hyperlink" Target="http://www.berdychiv.com.ua/golova.html" TargetMode="External"/><Relationship Id="rId162" Type="http://schemas.openxmlformats.org/officeDocument/2006/relationships/hyperlink" Target="http://drohobych-rada.gov.ua/viddily/tsnap/" TargetMode="External"/><Relationship Id="rId183" Type="http://schemas.openxmlformats.org/officeDocument/2006/relationships/hyperlink" Target="http://krm.gov.ua/article/view/495" TargetMode="External"/><Relationship Id="rId218" Type="http://schemas.openxmlformats.org/officeDocument/2006/relationships/hyperlink" Target="http://mkrada.gov.ua/content/perelik-komunalnogo-mayna-peredanogo-v-orendne-koristuvannya.html" TargetMode="External"/><Relationship Id="rId239" Type="http://schemas.openxmlformats.org/officeDocument/2006/relationships/hyperlink" Target="http://bmr.gov.ua/index.php?id=800000905" TargetMode="External"/><Relationship Id="rId250" Type="http://schemas.openxmlformats.org/officeDocument/2006/relationships/hyperlink" Target="http://rada.te.ua/en/" TargetMode="External"/><Relationship Id="rId271" Type="http://schemas.openxmlformats.org/officeDocument/2006/relationships/hyperlink" Target="http://marsovet.org.ua/documents/show/catalog/3" TargetMode="External"/><Relationship Id="rId292" Type="http://schemas.openxmlformats.org/officeDocument/2006/relationships/hyperlink" Target="http://zt-rada.gov.ua/questions" TargetMode="External"/><Relationship Id="rId306" Type="http://schemas.openxmlformats.org/officeDocument/2006/relationships/hyperlink" Target="http://www.izmail-rada.gov.ua/2009-09-14-09-14-45" TargetMode="External"/><Relationship Id="rId24" Type="http://schemas.openxmlformats.org/officeDocument/2006/relationships/hyperlink" Target="http://artemrada.gov.ua/uk/budget" TargetMode="External"/><Relationship Id="rId45" Type="http://schemas.openxmlformats.org/officeDocument/2006/relationships/hyperlink" Target="http://bmr.gov.ua/index.php?id=499&amp;L=3" TargetMode="External"/><Relationship Id="rId66" Type="http://schemas.openxmlformats.org/officeDocument/2006/relationships/hyperlink" Target="http://bc-rada.gov.ua/node/1841" TargetMode="External"/><Relationship Id="rId87" Type="http://schemas.openxmlformats.org/officeDocument/2006/relationships/hyperlink" Target="http://meria.zp.ua/test/index.php?id=8" TargetMode="External"/><Relationship Id="rId110" Type="http://schemas.openxmlformats.org/officeDocument/2006/relationships/hyperlink" Target="http://brovary-rada.gov.ua/content/avariyni-sluzhbi-mista.html" TargetMode="External"/><Relationship Id="rId131" Type="http://schemas.openxmlformats.org/officeDocument/2006/relationships/hyperlink" Target="http://www.vmr.gov.ua/Branches/Lists/GMDepkomunresursiv/ShowContent.aspx?ID=4" TargetMode="External"/><Relationship Id="rId61" Type="http://schemas.openxmlformats.org/officeDocument/2006/relationships/hyperlink" Target="http://bmr.gov.ua/index.php?id=800000505" TargetMode="External"/><Relationship Id="rId82" Type="http://schemas.openxmlformats.org/officeDocument/2006/relationships/hyperlink" Target="http://www.bc-rada.gov.ua/sites/default/files/rada/1175-57-vi.zip" TargetMode="External"/><Relationship Id="rId152" Type="http://schemas.openxmlformats.org/officeDocument/2006/relationships/hyperlink" Target="http://drohobych-rada.gov.ua/gromada/statut-terytorialnoyi-gromady-mista-drogobych/" TargetMode="External"/><Relationship Id="rId173" Type="http://schemas.openxmlformats.org/officeDocument/2006/relationships/hyperlink" Target="http://krm.gov.ua/person" TargetMode="External"/><Relationship Id="rId194" Type="http://schemas.openxmlformats.org/officeDocument/2006/relationships/hyperlink" Target="http://krm.gov.ua/article/view/19" TargetMode="External"/><Relationship Id="rId199" Type="http://schemas.openxmlformats.org/officeDocument/2006/relationships/hyperlink" Target="http://krm.gov.ua/article/view/193" TargetMode="External"/><Relationship Id="rId203" Type="http://schemas.openxmlformats.org/officeDocument/2006/relationships/hyperlink" Target="http://mkrada.gov.ua/content/zviti.html" TargetMode="External"/><Relationship Id="rId208" Type="http://schemas.openxmlformats.org/officeDocument/2006/relationships/hyperlink" Target="http://mkrada.gov.ua/documents/?c=6" TargetMode="External"/><Relationship Id="rId229" Type="http://schemas.openxmlformats.org/officeDocument/2006/relationships/hyperlink" Target="http://mkrada.gov.ua/documents/22966.html" TargetMode="External"/><Relationship Id="rId19" Type="http://schemas.openxmlformats.org/officeDocument/2006/relationships/hyperlink" Target="http://www.berdychiv.com.ua/plan-zakupvl/" TargetMode="External"/><Relationship Id="rId224" Type="http://schemas.openxmlformats.org/officeDocument/2006/relationships/hyperlink" Target="http://mkrada.gov.ua/content/vakansii.html" TargetMode="External"/><Relationship Id="rId240" Type="http://schemas.openxmlformats.org/officeDocument/2006/relationships/hyperlink" Target="http://bmr.gov.ua/index.php?id=800000880" TargetMode="External"/><Relationship Id="rId245" Type="http://schemas.openxmlformats.org/officeDocument/2006/relationships/hyperlink" Target="http://rada.te.ua/deputatski-komisii/" TargetMode="External"/><Relationship Id="rId261" Type="http://schemas.openxmlformats.org/officeDocument/2006/relationships/hyperlink" Target="https://www.kremen.gov.ua/index.php/site/index" TargetMode="External"/><Relationship Id="rId266" Type="http://schemas.openxmlformats.org/officeDocument/2006/relationships/hyperlink" Target="http://marsovet.org.ua/news/index/sect/5" TargetMode="External"/><Relationship Id="rId287" Type="http://schemas.openxmlformats.org/officeDocument/2006/relationships/hyperlink" Target="http://omr.gov.ua/ru/acts/council/39204/" TargetMode="External"/><Relationship Id="rId14" Type="http://schemas.openxmlformats.org/officeDocument/2006/relationships/hyperlink" Target="http://www.berdychiv.com.ua/rshennya/rishennya-proekt-rada/" TargetMode="External"/><Relationship Id="rId30" Type="http://schemas.openxmlformats.org/officeDocument/2006/relationships/hyperlink" Target="http://www.berdychiv.com.ua/dovidnuk.html" TargetMode="External"/><Relationship Id="rId35" Type="http://schemas.openxmlformats.org/officeDocument/2006/relationships/hyperlink" Target="http://www.berdychiv.com.ua/perelk_obyektv.html" TargetMode="External"/><Relationship Id="rId56" Type="http://schemas.openxmlformats.org/officeDocument/2006/relationships/hyperlink" Target="http://bmrservice.bmr.gov.ua/index.php?id=800000031&amp;tx_dam_cat%5Buid%5D=330&amp;no_cache=1" TargetMode="External"/><Relationship Id="rId77" Type="http://schemas.openxmlformats.org/officeDocument/2006/relationships/hyperlink" Target="http://bc-rada.gov.ua/" TargetMode="External"/><Relationship Id="rId100" Type="http://schemas.openxmlformats.org/officeDocument/2006/relationships/hyperlink" Target="http://meria.zp.ua/test/index.php?id=40" TargetMode="External"/><Relationship Id="rId105" Type="http://schemas.openxmlformats.org/officeDocument/2006/relationships/hyperlink" Target="http://brovary-rada.gov.ua/content/postiyni-komisii.html" TargetMode="External"/><Relationship Id="rId126" Type="http://schemas.openxmlformats.org/officeDocument/2006/relationships/hyperlink" Target="http://www.vmr.gov.ua/TransparentCity/SitePages/Tenders.aspx" TargetMode="External"/><Relationship Id="rId147" Type="http://schemas.openxmlformats.org/officeDocument/2006/relationships/hyperlink" Target="http://drohobych-rada.gov.ua/deputaty/" TargetMode="External"/><Relationship Id="rId168" Type="http://schemas.openxmlformats.org/officeDocument/2006/relationships/hyperlink" Target="http://drohobych-rada.gov.ua/zemelni-dilyanky/" TargetMode="External"/><Relationship Id="rId282" Type="http://schemas.openxmlformats.org/officeDocument/2006/relationships/hyperlink" Target="http://omr.gov.ua/ua/auctions/" TargetMode="External"/><Relationship Id="rId312" Type="http://schemas.openxmlformats.org/officeDocument/2006/relationships/hyperlink" Target="http://www.nikopol-mrada.dp.gov.ua/zaday-pitannya-kerivniku-mista" TargetMode="External"/><Relationship Id="rId8" Type="http://schemas.openxmlformats.org/officeDocument/2006/relationships/hyperlink" Target="http://artemrada.gov.ua/uk/executivecommittee" TargetMode="External"/><Relationship Id="rId51" Type="http://schemas.openxmlformats.org/officeDocument/2006/relationships/hyperlink" Target="https://berdiansk.pb.org.ua/projects" TargetMode="External"/><Relationship Id="rId72" Type="http://schemas.openxmlformats.org/officeDocument/2006/relationships/hyperlink" Target="http://www.bc-rada.gov.ua/sites/default/files/rozporiadzhennia/16_2_09_19.zip" TargetMode="External"/><Relationship Id="rId93" Type="http://schemas.openxmlformats.org/officeDocument/2006/relationships/hyperlink" Target="http://gb.meriazp.gov.ua/uk" TargetMode="External"/><Relationship Id="rId98" Type="http://schemas.openxmlformats.org/officeDocument/2006/relationships/hyperlink" Target="http://meria.zp.ua/test/index.php?id=26833" TargetMode="External"/><Relationship Id="rId121" Type="http://schemas.openxmlformats.org/officeDocument/2006/relationships/hyperlink" Target="http://www.vmr.gov.ua/Branches/Lists/EconomicsBusinessAndInvestmens/ShowContent.aspx?ID=13" TargetMode="External"/><Relationship Id="rId142" Type="http://schemas.openxmlformats.org/officeDocument/2006/relationships/hyperlink" Target="http://www.vmr.gov.ua/Docs/ExecutiveCommitteeDecisions/Forms/AllItems.aspx" TargetMode="External"/><Relationship Id="rId163" Type="http://schemas.openxmlformats.org/officeDocument/2006/relationships/hyperlink" Target="http://drohobych-rada.gov.ua/mizhnarodni-zv-yazky-2/mista-pobratymy/" TargetMode="External"/><Relationship Id="rId184" Type="http://schemas.openxmlformats.org/officeDocument/2006/relationships/hyperlink" Target="http://krm.gov.ua/article/view/459" TargetMode="External"/><Relationship Id="rId189" Type="http://schemas.openxmlformats.org/officeDocument/2006/relationships/hyperlink" Target="http://krm.gov.ua/article/view/169" TargetMode="External"/><Relationship Id="rId219" Type="http://schemas.openxmlformats.org/officeDocument/2006/relationships/hyperlink" Target="http://mkrada.gov.ua/content/byudzhet-mista.html" TargetMode="External"/><Relationship Id="rId3" Type="http://schemas.openxmlformats.org/officeDocument/2006/relationships/hyperlink" Target="http://artemrada.gov.ua/uk/6788" TargetMode="External"/><Relationship Id="rId214" Type="http://schemas.openxmlformats.org/officeDocument/2006/relationships/hyperlink" Target="http://mkrada.gov.ua/content/golovi-plani.html" TargetMode="External"/><Relationship Id="rId230" Type="http://schemas.openxmlformats.org/officeDocument/2006/relationships/hyperlink" Target="http://berdychiv.com.ua/zapobgannya_proyavam_korupcyi.html" TargetMode="External"/><Relationship Id="rId235" Type="http://schemas.openxmlformats.org/officeDocument/2006/relationships/hyperlink" Target="http://bmr.gov.ua/index.php?id=800000180" TargetMode="External"/><Relationship Id="rId251" Type="http://schemas.openxmlformats.org/officeDocument/2006/relationships/hyperlink" Target="http://rada.te.ua/ogoloshennya-konkurs/tenderi/31002.html" TargetMode="External"/><Relationship Id="rId256" Type="http://schemas.openxmlformats.org/officeDocument/2006/relationships/hyperlink" Target="http://www.rada.cherkassy.ua/ua/news.php?s=8&amp;s1=48&amp;s2=304" TargetMode="External"/><Relationship Id="rId277" Type="http://schemas.openxmlformats.org/officeDocument/2006/relationships/hyperlink" Target="http://omr.gov.ua/ru/essential/67023" TargetMode="External"/><Relationship Id="rId298" Type="http://schemas.openxmlformats.org/officeDocument/2006/relationships/hyperlink" Target="http://city-adm.lviv.ua/services/application" TargetMode="External"/><Relationship Id="rId25" Type="http://schemas.openxmlformats.org/officeDocument/2006/relationships/hyperlink" Target="http://www.berdychiv.com.ua/plan-zakupvl/vikoristannya-byudzhetnih-koshtv/" TargetMode="External"/><Relationship Id="rId46" Type="http://schemas.openxmlformats.org/officeDocument/2006/relationships/hyperlink" Target="http://bmr.gov.ua/index.php?id=115" TargetMode="External"/><Relationship Id="rId67" Type="http://schemas.openxmlformats.org/officeDocument/2006/relationships/hyperlink" Target="http://bc-rada.gov.ua/node/4924" TargetMode="External"/><Relationship Id="rId116" Type="http://schemas.openxmlformats.org/officeDocument/2006/relationships/hyperlink" Target="http://www.vmr.gov.ua/Lists/TheExecutiveCommittee/ShowContent.aspx?ID=17" TargetMode="External"/><Relationship Id="rId137" Type="http://schemas.openxmlformats.org/officeDocument/2006/relationships/hyperlink" Target="http://www.vmr.gov.ua/Lists/CitizenAddresses/NewForm.aspx?ID=16&amp;Source=/Lists/Officials" TargetMode="External"/><Relationship Id="rId158" Type="http://schemas.openxmlformats.org/officeDocument/2006/relationships/hyperlink" Target="http://drohobych-rada.gov.ua/informatsiya-vykonavchyh-organiv/byudzhet-drogobycha/" TargetMode="External"/><Relationship Id="rId272" Type="http://schemas.openxmlformats.org/officeDocument/2006/relationships/hyperlink" Target="http://marsovet.org.ua/articles/show/menu/980" TargetMode="External"/><Relationship Id="rId293" Type="http://schemas.openxmlformats.org/officeDocument/2006/relationships/hyperlink" Target="http://ez.dndz.gov.ua/" TargetMode="External"/><Relationship Id="rId302" Type="http://schemas.openxmlformats.org/officeDocument/2006/relationships/hyperlink" Target="http://www.vmr.gov.ua/Lists/CityCouncil/ShowContent.aspx?ID=67" TargetMode="External"/><Relationship Id="rId307" Type="http://schemas.openxmlformats.org/officeDocument/2006/relationships/hyperlink" Target="http://www.city.kharkov.ua/uk/gorodskaya-vlast/gorodskoj-sovet/deputatyi.html" TargetMode="External"/><Relationship Id="rId20" Type="http://schemas.openxmlformats.org/officeDocument/2006/relationships/hyperlink" Target="http://artemrada.gov.ua/uk/documents/%D0%B0%D1%80%D1%82%D0%B5%D0%BC%D0%BE%D0%B2%D1%81%D0%BA/6-%D1%81%D0%BE%D0%B7%D1%8B%D0%B2/20151223-%E2%84%96676-1357" TargetMode="External"/><Relationship Id="rId41" Type="http://schemas.openxmlformats.org/officeDocument/2006/relationships/hyperlink" Target="http://bmr.gov.ua/index.php?id=800000883" TargetMode="External"/><Relationship Id="rId62" Type="http://schemas.openxmlformats.org/officeDocument/2006/relationships/hyperlink" Target="http://bc-rada.gov.ua/sites/default/files/2016/160701_zvit_pi.zip" TargetMode="External"/><Relationship Id="rId83" Type="http://schemas.openxmlformats.org/officeDocument/2006/relationships/hyperlink" Target="http://www.bc-rada.gov.ua/sites/default/files/rada/1179-57-vi.zip" TargetMode="External"/><Relationship Id="rId88" Type="http://schemas.openxmlformats.org/officeDocument/2006/relationships/hyperlink" Target="http://meria.zp.ua/test/index.php?id=36" TargetMode="External"/><Relationship Id="rId111" Type="http://schemas.openxmlformats.org/officeDocument/2006/relationships/hyperlink" Target="http://www.vmr.gov.ua/TransparentCity/Lists/AccessToPublicInformation/ShowContent.aspx?ID=6" TargetMode="External"/><Relationship Id="rId132" Type="http://schemas.openxmlformats.org/officeDocument/2006/relationships/hyperlink" Target="http://www.vmr.gov.ua/TransparentCity/SitePages/Job.aspx" TargetMode="External"/><Relationship Id="rId153" Type="http://schemas.openxmlformats.org/officeDocument/2006/relationships/hyperlink" Target="http://drohobych-rada.gov.ua/deputaty-diyalnist-rady/" TargetMode="External"/><Relationship Id="rId174" Type="http://schemas.openxmlformats.org/officeDocument/2006/relationships/hyperlink" Target="http://krm.gov.ua/article/view/45" TargetMode="External"/><Relationship Id="rId179" Type="http://schemas.openxmlformats.org/officeDocument/2006/relationships/hyperlink" Target="http://krm.gov.ua/article/view/498" TargetMode="External"/><Relationship Id="rId195" Type="http://schemas.openxmlformats.org/officeDocument/2006/relationships/hyperlink" Target="http://krm.gov.ua/article/view/317" TargetMode="External"/><Relationship Id="rId209" Type="http://schemas.openxmlformats.org/officeDocument/2006/relationships/hyperlink" Target="http://mkrada.gov.ua/documents/23960.html" TargetMode="External"/><Relationship Id="rId190" Type="http://schemas.openxmlformats.org/officeDocument/2006/relationships/hyperlink" Target="http://krm.gov.ua/article/view/409" TargetMode="External"/><Relationship Id="rId204" Type="http://schemas.openxmlformats.org/officeDocument/2006/relationships/hyperlink" Target="http://mkrada.gov.ua/content/informaciya-pro-robotu-postiynih-komisiy1.html%20&#1090;&#1072;%20&#1084;&#1072;&#1090;&#1077;&#1088;&#1110;&#1072;&#1083;&#1080;" TargetMode="External"/><Relationship Id="rId220" Type="http://schemas.openxmlformats.org/officeDocument/2006/relationships/hyperlink" Target="http://mkrada.gov.ua/content/zviti1.html" TargetMode="External"/><Relationship Id="rId225" Type="http://schemas.openxmlformats.org/officeDocument/2006/relationships/hyperlink" Target="http://mkrada.gov.ua/content/vakansii.html" TargetMode="External"/><Relationship Id="rId241" Type="http://schemas.openxmlformats.org/officeDocument/2006/relationships/hyperlink" Target="http://bmr.gov.ua/fileadmin/php/session_decision.php?uid=2515" TargetMode="External"/><Relationship Id="rId246" Type="http://schemas.openxmlformats.org/officeDocument/2006/relationships/hyperlink" Target="http://rada.te.ua/vikonavchiy-komitet/" TargetMode="External"/><Relationship Id="rId267" Type="http://schemas.openxmlformats.org/officeDocument/2006/relationships/hyperlink" Target="http://marsovet.org.ua/news/index/sect/5" TargetMode="External"/><Relationship Id="rId288" Type="http://schemas.openxmlformats.org/officeDocument/2006/relationships/hyperlink" Target="http://omr.gov.ua/ru/acts/council/37110/" TargetMode="External"/><Relationship Id="rId15" Type="http://schemas.openxmlformats.org/officeDocument/2006/relationships/hyperlink" Target="http://artemrada.gov.ua/uk/petition/" TargetMode="External"/><Relationship Id="rId36" Type="http://schemas.openxmlformats.org/officeDocument/2006/relationships/hyperlink" Target="http://bmr.gov.ua/index.php?id=800000514" TargetMode="External"/><Relationship Id="rId57" Type="http://schemas.openxmlformats.org/officeDocument/2006/relationships/hyperlink" Target="http://bmrservice.bmr.gov.ua/index.php?id=800000031&amp;tx_dam_cat%5Buid%5D=330&amp;no_cache=1" TargetMode="External"/><Relationship Id="rId106" Type="http://schemas.openxmlformats.org/officeDocument/2006/relationships/hyperlink" Target="http://brovary-rada.gov.ua/documents/?c=12" TargetMode="External"/><Relationship Id="rId127" Type="http://schemas.openxmlformats.org/officeDocument/2006/relationships/hyperlink" Target="http://www.vmr.gov.ua/Lists/Actual/ShowNews.aspx?ID=567" TargetMode="External"/><Relationship Id="rId262" Type="http://schemas.openxmlformats.org/officeDocument/2006/relationships/hyperlink" Target="http://www.kr-rada.gov.ua/tenderni-zakupivli.html" TargetMode="External"/><Relationship Id="rId283" Type="http://schemas.openxmlformats.org/officeDocument/2006/relationships/hyperlink" Target="http://omr.gov.ua/ru/news/89646/" TargetMode="External"/><Relationship Id="rId313" Type="http://schemas.openxmlformats.org/officeDocument/2006/relationships/hyperlink" Target="http://izmail-rada.gov.ua/component/content/article/164-2011-01-31-07-52-55/2448-2012-08-14-05-12-27" TargetMode="External"/><Relationship Id="rId10" Type="http://schemas.openxmlformats.org/officeDocument/2006/relationships/hyperlink" Target="http://www.berdychiv.com.ua/sklad_vikonavchogo_komtetu.html" TargetMode="External"/><Relationship Id="rId31" Type="http://schemas.openxmlformats.org/officeDocument/2006/relationships/hyperlink" Target="http://www.berdychiv.com.ua/komunalna_sfera.html" TargetMode="External"/><Relationship Id="rId52" Type="http://schemas.openxmlformats.org/officeDocument/2006/relationships/hyperlink" Target="http://bmr.gov.ua/index.php?id=800000424" TargetMode="External"/><Relationship Id="rId73" Type="http://schemas.openxmlformats.org/officeDocument/2006/relationships/hyperlink" Target="http://bc-rada.gov.ua/node/5196" TargetMode="External"/><Relationship Id="rId78" Type="http://schemas.openxmlformats.org/officeDocument/2006/relationships/hyperlink" Target="http://bc-rada.gov.ua/node/4900" TargetMode="External"/><Relationship Id="rId94" Type="http://schemas.openxmlformats.org/officeDocument/2006/relationships/hyperlink" Target="http://meria.zp.ua/test/index.php?id=209" TargetMode="External"/><Relationship Id="rId99" Type="http://schemas.openxmlformats.org/officeDocument/2006/relationships/hyperlink" Target="http://meria.zp.ua/test/index.php?id=40" TargetMode="External"/><Relationship Id="rId101" Type="http://schemas.openxmlformats.org/officeDocument/2006/relationships/hyperlink" Target="http://meria.zp.ua/test/index.php?id=22646" TargetMode="External"/><Relationship Id="rId122" Type="http://schemas.openxmlformats.org/officeDocument/2006/relationships/hyperlink" Target="http://www.vmr.gov.ua/en/default.aspx" TargetMode="External"/><Relationship Id="rId143" Type="http://schemas.openxmlformats.org/officeDocument/2006/relationships/hyperlink" Target="http://www.vmr.gov.ua/Docs/ExecutiveCommitteeDecisions/Forms/AllItems.aspx" TargetMode="External"/><Relationship Id="rId148" Type="http://schemas.openxmlformats.org/officeDocument/2006/relationships/hyperlink" Target="http://drohobych-rada.gov.ua/postijni-komisiyi2/" TargetMode="External"/><Relationship Id="rId164" Type="http://schemas.openxmlformats.org/officeDocument/2006/relationships/hyperlink" Target="http://drohobych-rada.gov.ua/category/konkursy-na-zamishhennya-vakantnyh-posad/" TargetMode="External"/><Relationship Id="rId169" Type="http://schemas.openxmlformats.org/officeDocument/2006/relationships/hyperlink" Target="http://drohobych-rada.gov.ua/category/proekty-rishen-sesiyi/" TargetMode="External"/><Relationship Id="rId185" Type="http://schemas.openxmlformats.org/officeDocument/2006/relationships/hyperlink" Target="http://krm.gov.ua/article/view/277" TargetMode="External"/><Relationship Id="rId4" Type="http://schemas.openxmlformats.org/officeDocument/2006/relationships/hyperlink" Target="http://www.artemrada.gov.ua/uk/cnap" TargetMode="External"/><Relationship Id="rId9" Type="http://schemas.openxmlformats.org/officeDocument/2006/relationships/hyperlink" Target="http://www.berdychiv.com.ua/sklad_komisiy.html" TargetMode="External"/><Relationship Id="rId180" Type="http://schemas.openxmlformats.org/officeDocument/2006/relationships/hyperlink" Target="http://krm.gov.ua/article/view/444" TargetMode="External"/><Relationship Id="rId210" Type="http://schemas.openxmlformats.org/officeDocument/2006/relationships/hyperlink" Target="http://mkrada.gov.ua/documents/?c=5" TargetMode="External"/><Relationship Id="rId215" Type="http://schemas.openxmlformats.org/officeDocument/2006/relationships/hyperlink" Target="http://mkrada.gov.ua/content/tenderi.html" TargetMode="External"/><Relationship Id="rId236" Type="http://schemas.openxmlformats.org/officeDocument/2006/relationships/hyperlink" Target="http://bmr.gov.ua/index.php?id=800000234" TargetMode="External"/><Relationship Id="rId257" Type="http://schemas.openxmlformats.org/officeDocument/2006/relationships/hyperlink" Target="http://www.rada.cherkassy.ua/ua/news.php?s=8&amp;s1=48&amp;s2=221" TargetMode="External"/><Relationship Id="rId278" Type="http://schemas.openxmlformats.org/officeDocument/2006/relationships/hyperlink" Target="http://omr.gov.ua/ru/news/90143/" TargetMode="External"/><Relationship Id="rId26" Type="http://schemas.openxmlformats.org/officeDocument/2006/relationships/hyperlink" Target="http://artemrada.gov.ua/uk/articles/9291" TargetMode="External"/><Relationship Id="rId231" Type="http://schemas.openxmlformats.org/officeDocument/2006/relationships/hyperlink" Target="http://artemrada.gov.ua/uk/counsil/sessionproject" TargetMode="External"/><Relationship Id="rId252" Type="http://schemas.openxmlformats.org/officeDocument/2006/relationships/hyperlink" Target="http://rada.te.ua/ogoloshennya-konkurs/" TargetMode="External"/><Relationship Id="rId273" Type="http://schemas.openxmlformats.org/officeDocument/2006/relationships/hyperlink" Target="http://marsovet.org.ua/documents/show/catalog/3" TargetMode="External"/><Relationship Id="rId294" Type="http://schemas.openxmlformats.org/officeDocument/2006/relationships/hyperlink" Target="https://docs.google.com/forms/d/e/1FAIpQLSelo82DLAg13ZtbipY66VkVlT0wxLSFK0I3tdMYeXNfLgQUVQ/viewform?c=0&amp;w=1" TargetMode="External"/><Relationship Id="rId308" Type="http://schemas.openxmlformats.org/officeDocument/2006/relationships/hyperlink" Target="http://www.berdychiv.com.ua/index.php?do=feedback" TargetMode="External"/><Relationship Id="rId47" Type="http://schemas.openxmlformats.org/officeDocument/2006/relationships/hyperlink" Target="http://bmr.gov.ua/index.php?id=800000176&amp;no_cache=1" TargetMode="External"/><Relationship Id="rId68" Type="http://schemas.openxmlformats.org/officeDocument/2006/relationships/hyperlink" Target="http://bc-rada.gov.ua/node/1901" TargetMode="External"/><Relationship Id="rId89" Type="http://schemas.openxmlformats.org/officeDocument/2006/relationships/hyperlink" Target="http://meria.zp.ua/test/index.php?id=38" TargetMode="External"/><Relationship Id="rId112" Type="http://schemas.openxmlformats.org/officeDocument/2006/relationships/hyperlink" Target="http://www.vmr.gov.ua/Lists/CityCouncil/ShowContent.aspx?ID=65" TargetMode="External"/><Relationship Id="rId133" Type="http://schemas.openxmlformats.org/officeDocument/2006/relationships/hyperlink" Target="http://www.vmr.gov.ua/TransparentCity/SitePages/Job.aspx" TargetMode="External"/><Relationship Id="rId154" Type="http://schemas.openxmlformats.org/officeDocument/2006/relationships/hyperlink" Target="http://drohobych-rada.gov.ua/category/proekty-rishen-sesiyi/" TargetMode="External"/><Relationship Id="rId175" Type="http://schemas.openxmlformats.org/officeDocument/2006/relationships/hyperlink" Target="http://krm.gov.ua/article/view/58" TargetMode="External"/><Relationship Id="rId196" Type="http://schemas.openxmlformats.org/officeDocument/2006/relationships/hyperlink" Target="http://krm.gov.ua/article/view/382" TargetMode="External"/><Relationship Id="rId200" Type="http://schemas.openxmlformats.org/officeDocument/2006/relationships/hyperlink" Target="http://krm.gov.ua/article/view/323" TargetMode="External"/><Relationship Id="rId16" Type="http://schemas.openxmlformats.org/officeDocument/2006/relationships/hyperlink" Target="http://artemrada.gov.ua/uk/9661" TargetMode="External"/><Relationship Id="rId221" Type="http://schemas.openxmlformats.org/officeDocument/2006/relationships/hyperlink" Target="http://mkrada.gov.ua/content/avariyni-sluzhbi-mista.html" TargetMode="External"/><Relationship Id="rId242" Type="http://schemas.openxmlformats.org/officeDocument/2006/relationships/hyperlink" Target="http://rada.te.ua/pytannia-vidpovidi/" TargetMode="External"/><Relationship Id="rId263" Type="http://schemas.openxmlformats.org/officeDocument/2006/relationships/hyperlink" Target="http://www.kr-rada.gov.ua/bydjet-mista.html" TargetMode="External"/><Relationship Id="rId284" Type="http://schemas.openxmlformats.org/officeDocument/2006/relationships/hyperlink" Target="http://omr.gov.ua/ru/acts/council/85226/" TargetMode="External"/><Relationship Id="rId37" Type="http://schemas.openxmlformats.org/officeDocument/2006/relationships/hyperlink" Target="http://bmr.gov.ua/index.php?id=800000317&amp;no_cache=1" TargetMode="External"/><Relationship Id="rId58" Type="http://schemas.openxmlformats.org/officeDocument/2006/relationships/hyperlink" Target="http://bmr.gov.ua/index.php?id=800000872" TargetMode="External"/><Relationship Id="rId79" Type="http://schemas.openxmlformats.org/officeDocument/2006/relationships/hyperlink" Target="http://bc-rada.gov.ua/node/4900" TargetMode="External"/><Relationship Id="rId102" Type="http://schemas.openxmlformats.org/officeDocument/2006/relationships/hyperlink" Target="http://meria.zp.ua/test/index.php?id=24" TargetMode="External"/><Relationship Id="rId123" Type="http://schemas.openxmlformats.org/officeDocument/2006/relationships/hyperlink" Target="http://www.vmr.gov.ua/Branches/Lists/GMmiskgospodarstvo/Default.aspx" TargetMode="External"/><Relationship Id="rId144" Type="http://schemas.openxmlformats.org/officeDocument/2006/relationships/hyperlink" Target="http://drohobych-rada.gov.ua/category/videonovyny2/" TargetMode="External"/><Relationship Id="rId90" Type="http://schemas.openxmlformats.org/officeDocument/2006/relationships/hyperlink" Target="http://meria.zp.ua/test/index.php?id=34" TargetMode="External"/><Relationship Id="rId165" Type="http://schemas.openxmlformats.org/officeDocument/2006/relationships/hyperlink" Target="http://drohobych-rada.gov.ua/category/konkursy-na-zamishhennya-vakantnyh-posad/" TargetMode="External"/><Relationship Id="rId186" Type="http://schemas.openxmlformats.org/officeDocument/2006/relationships/hyperlink" Target="http://krm.gov.ua/article/view/512" TargetMode="External"/><Relationship Id="rId211" Type="http://schemas.openxmlformats.org/officeDocument/2006/relationships/hyperlink" Target="http://petition.mkrada.gov.ua/" TargetMode="External"/><Relationship Id="rId232" Type="http://schemas.openxmlformats.org/officeDocument/2006/relationships/hyperlink" Target="http://artemrada.gov.ua/uk/vacation" TargetMode="External"/><Relationship Id="rId253" Type="http://schemas.openxmlformats.org/officeDocument/2006/relationships/hyperlink" Target="http://cnap.kam-pod.gov.ua/" TargetMode="External"/><Relationship Id="rId274" Type="http://schemas.openxmlformats.org/officeDocument/2006/relationships/hyperlink" Target="http://marsovet.org.ua/documents/show/catalog/1" TargetMode="External"/><Relationship Id="rId295" Type="http://schemas.openxmlformats.org/officeDocument/2006/relationships/hyperlink" Target="http://www.city-adm.rv.ua/RivnePortal/ContentPages/Public/RadaProj/rada_project_year.aspx" TargetMode="External"/><Relationship Id="rId309" Type="http://schemas.openxmlformats.org/officeDocument/2006/relationships/hyperlink" Target="http://brovary-rada.gov.ua/content/miska-vlada.html" TargetMode="External"/><Relationship Id="rId27" Type="http://schemas.openxmlformats.org/officeDocument/2006/relationships/hyperlink" Target="http://artemrada.gov.ua/uk/1235" TargetMode="External"/><Relationship Id="rId48" Type="http://schemas.openxmlformats.org/officeDocument/2006/relationships/hyperlink" Target="http://bmr.gov.ua/index.php?id=800000936" TargetMode="External"/><Relationship Id="rId69" Type="http://schemas.openxmlformats.org/officeDocument/2006/relationships/hyperlink" Target="http://bc-rada.gov.ua/node/2096" TargetMode="External"/><Relationship Id="rId113" Type="http://schemas.openxmlformats.org/officeDocument/2006/relationships/hyperlink" Target="http://www.vmr.gov.ua/Lists/CityCouncil/ShowContent.aspx?ID=64" TargetMode="External"/><Relationship Id="rId134" Type="http://schemas.openxmlformats.org/officeDocument/2006/relationships/hyperlink" Target="http://www.vmr.gov.ua/MunicipalEnreprise/default.aspx" TargetMode="External"/><Relationship Id="rId80" Type="http://schemas.openxmlformats.org/officeDocument/2006/relationships/hyperlink" Target="http://bc-rada.gov.ua/node/2096" TargetMode="External"/><Relationship Id="rId155" Type="http://schemas.openxmlformats.org/officeDocument/2006/relationships/hyperlink" Target="http://drohobych-rada.gov.ua/gromada/elektronni-petytsiyi-gromadyan/" TargetMode="External"/><Relationship Id="rId176" Type="http://schemas.openxmlformats.org/officeDocument/2006/relationships/hyperlink" Target="http://krm.gov.ua/article/view/19" TargetMode="External"/><Relationship Id="rId197" Type="http://schemas.openxmlformats.org/officeDocument/2006/relationships/hyperlink" Target="http://krm.gov.ua/article/view/192" TargetMode="External"/><Relationship Id="rId201" Type="http://schemas.openxmlformats.org/officeDocument/2006/relationships/hyperlink" Target="http://krm.gov.ua/docs/proekti" TargetMode="External"/><Relationship Id="rId222" Type="http://schemas.openxmlformats.org/officeDocument/2006/relationships/hyperlink" Target="http://mkrada.gov.ua/content/administrativni-poslugi.html" TargetMode="External"/><Relationship Id="rId243" Type="http://schemas.openxmlformats.org/officeDocument/2006/relationships/hyperlink" Target="http://rada.te.ua/normativnie-dokument/protokoli_visnovki_rekomendatsiy/" TargetMode="External"/><Relationship Id="rId264" Type="http://schemas.openxmlformats.org/officeDocument/2006/relationships/hyperlink" Target="http://marsovet.org.ua/articles/show/article/3433" TargetMode="External"/><Relationship Id="rId285" Type="http://schemas.openxmlformats.org/officeDocument/2006/relationships/hyperlink" Target="http://omr.gov.ua/acts/projects/committee/89136" TargetMode="External"/><Relationship Id="rId17" Type="http://schemas.openxmlformats.org/officeDocument/2006/relationships/hyperlink" Target="http://artemrada.gov.ua/uk/tenders" TargetMode="External"/><Relationship Id="rId38" Type="http://schemas.openxmlformats.org/officeDocument/2006/relationships/hyperlink" Target="http://bmr.gov.ua/index.php?id=58" TargetMode="External"/><Relationship Id="rId59" Type="http://schemas.openxmlformats.org/officeDocument/2006/relationships/hyperlink" Target="http://bmr.gov.ua/index.php?id=800000872" TargetMode="External"/><Relationship Id="rId103" Type="http://schemas.openxmlformats.org/officeDocument/2006/relationships/hyperlink" Target="http://meria.zp.ua/test/index.php?id=24" TargetMode="External"/><Relationship Id="rId124" Type="http://schemas.openxmlformats.org/officeDocument/2006/relationships/hyperlink" Target="http://www.vmr.gov.ua/Branches/Lists/Education/ShowContent.aspx?ID=192" TargetMode="External"/><Relationship Id="rId310" Type="http://schemas.openxmlformats.org/officeDocument/2006/relationships/hyperlink" Target="http://novomoskovsk-rada.gov.ua/council-decisions-projects" TargetMode="External"/><Relationship Id="rId70" Type="http://schemas.openxmlformats.org/officeDocument/2006/relationships/hyperlink" Target="http://bc-rada.gov.ua/node/5905" TargetMode="External"/><Relationship Id="rId91" Type="http://schemas.openxmlformats.org/officeDocument/2006/relationships/hyperlink" Target="http://meria.zp.ua/test/index.php?id=21958" TargetMode="External"/><Relationship Id="rId145" Type="http://schemas.openxmlformats.org/officeDocument/2006/relationships/hyperlink" Target="http://drohobych-rada.gov.ua/postijni-komisiyi2/" TargetMode="External"/><Relationship Id="rId166" Type="http://schemas.openxmlformats.org/officeDocument/2006/relationships/hyperlink" Target="http://drohobych-rada.gov.ua/wp-content/uploads/2016/04/Deklaratsiya-Kuchma-za-2015-rik.zip" TargetMode="External"/><Relationship Id="rId187" Type="http://schemas.openxmlformats.org/officeDocument/2006/relationships/hyperlink" Target="http://krm.gov.ua/article/view/428" TargetMode="External"/><Relationship Id="rId1" Type="http://schemas.openxmlformats.org/officeDocument/2006/relationships/hyperlink" Target="http://artemrada.gov.ua/uk/documents/%D0%B0%D1%80%D1%82%D0%B5%D0%BC%D0%BE%D0%B2%D1%81%D0%BA/49-%D0%B2%D1%96%D0%B4-26-03-2014/20140326-%E2%84%96649-960" TargetMode="External"/><Relationship Id="rId212" Type="http://schemas.openxmlformats.org/officeDocument/2006/relationships/hyperlink" Target="http://mkrada.gov.ua/content/investiciyni-proekti.html" TargetMode="External"/><Relationship Id="rId233" Type="http://schemas.openxmlformats.org/officeDocument/2006/relationships/hyperlink" Target="http://www.mygov.bmr.gov.ua/" TargetMode="External"/><Relationship Id="rId254" Type="http://schemas.openxmlformats.org/officeDocument/2006/relationships/hyperlink" Target="http://www.rada.cherkassy.ua/ua/upage.php?s=34&amp;s1=403" TargetMode="External"/><Relationship Id="rId28" Type="http://schemas.openxmlformats.org/officeDocument/2006/relationships/hyperlink" Target="http://www.berdychiv.com.ua/komunalna_sfera.html" TargetMode="External"/><Relationship Id="rId49" Type="http://schemas.openxmlformats.org/officeDocument/2006/relationships/hyperlink" Target="http://bmr.gov.ua/index.php?id=800000425" TargetMode="External"/><Relationship Id="rId114" Type="http://schemas.openxmlformats.org/officeDocument/2006/relationships/hyperlink" Target="http://www.vmr.gov.ua/Lists/TheExecutiveCommittee/Default.aspx" TargetMode="External"/><Relationship Id="rId275" Type="http://schemas.openxmlformats.org/officeDocument/2006/relationships/hyperlink" Target="http://marsovet.org.ua/articles/show/article/656" TargetMode="External"/><Relationship Id="rId296" Type="http://schemas.openxmlformats.org/officeDocument/2006/relationships/hyperlink" Target="http://shostka-rada.gov.ua/ogoloshennya_pro_sklikannya_sesj" TargetMode="External"/><Relationship Id="rId300" Type="http://schemas.openxmlformats.org/officeDocument/2006/relationships/hyperlink" Target="https://www.lvivrada.gov.ua/miska-rada/postiyni-komisii" TargetMode="External"/><Relationship Id="rId60" Type="http://schemas.openxmlformats.org/officeDocument/2006/relationships/hyperlink" Target="http://bmr.gov.ua/index.php?id=800000538" TargetMode="External"/><Relationship Id="rId81" Type="http://schemas.openxmlformats.org/officeDocument/2006/relationships/hyperlink" Target="http://bc-rada.gov.ua/node/1847" TargetMode="External"/><Relationship Id="rId135" Type="http://schemas.openxmlformats.org/officeDocument/2006/relationships/hyperlink" Target="http://www.vmr.gov.ua/TransparentCity/Lists/AntiCorruptionPolitics/Default.aspx" TargetMode="External"/><Relationship Id="rId156" Type="http://schemas.openxmlformats.org/officeDocument/2006/relationships/hyperlink" Target="http://drohobych-rada.gov.ua/dovidka3/elektronni-zakupivli/" TargetMode="External"/><Relationship Id="rId177" Type="http://schemas.openxmlformats.org/officeDocument/2006/relationships/hyperlink" Target="http://krm.gov.ua/article/view/447" TargetMode="External"/><Relationship Id="rId198" Type="http://schemas.openxmlformats.org/officeDocument/2006/relationships/hyperlink" Target="http://krm.gov.ua/article/view/193" TargetMode="External"/><Relationship Id="rId202" Type="http://schemas.openxmlformats.org/officeDocument/2006/relationships/hyperlink" Target="http://krm.gov.ua/docs/sessija" TargetMode="External"/><Relationship Id="rId223" Type="http://schemas.openxmlformats.org/officeDocument/2006/relationships/hyperlink" Target="http://mkrada.gov.ua/content/mistapartneri.html" TargetMode="External"/><Relationship Id="rId244" Type="http://schemas.openxmlformats.org/officeDocument/2006/relationships/hyperlink" Target="http://zvit.nadal.te.ua/" TargetMode="External"/><Relationship Id="rId18" Type="http://schemas.openxmlformats.org/officeDocument/2006/relationships/hyperlink" Target="http://artemrada.gov.ua/uk/11068" TargetMode="External"/><Relationship Id="rId39" Type="http://schemas.openxmlformats.org/officeDocument/2006/relationships/hyperlink" Target="http://bmr.gov.ua/index.php?id=800000598&amp;no_cache=1" TargetMode="External"/><Relationship Id="rId265" Type="http://schemas.openxmlformats.org/officeDocument/2006/relationships/hyperlink" Target="http://marsovet.org.ua/articles/show/menu/3226" TargetMode="External"/><Relationship Id="rId286" Type="http://schemas.openxmlformats.org/officeDocument/2006/relationships/hyperlink" Target="http://omr.gov.ua/departments/262" TargetMode="External"/><Relationship Id="rId50" Type="http://schemas.openxmlformats.org/officeDocument/2006/relationships/hyperlink" Target="https://berdiansk.pb.org.ua/" TargetMode="External"/><Relationship Id="rId104" Type="http://schemas.openxmlformats.org/officeDocument/2006/relationships/hyperlink" Target="http://brovary-rada.gov.ua/content/dostup-do-publichnoi-informacii1.html" TargetMode="External"/><Relationship Id="rId125" Type="http://schemas.openxmlformats.org/officeDocument/2006/relationships/hyperlink" Target="http://www.vmr.gov.ua/TransparentCity/SitePages/Tenders.aspx" TargetMode="External"/><Relationship Id="rId146" Type="http://schemas.openxmlformats.org/officeDocument/2006/relationships/hyperlink" Target="http://drohobych-rada.gov.ua/zvity-miskogo-golovy/" TargetMode="External"/><Relationship Id="rId167" Type="http://schemas.openxmlformats.org/officeDocument/2006/relationships/hyperlink" Target="http://drohobych-rada.gov.ua/komunalni-pidpryyemstva-ustanovy-ta-sluzhby-mista/" TargetMode="External"/><Relationship Id="rId188" Type="http://schemas.openxmlformats.org/officeDocument/2006/relationships/hyperlink" Target="http://krm.gov.ua/article/view/169" TargetMode="External"/><Relationship Id="rId311" Type="http://schemas.openxmlformats.org/officeDocument/2006/relationships/hyperlink" Target="http://marsovet.org.ua/questions" TargetMode="External"/><Relationship Id="rId71" Type="http://schemas.openxmlformats.org/officeDocument/2006/relationships/hyperlink" Target="mailto:bc_mvk@bc-rada.gov.ua" TargetMode="External"/><Relationship Id="rId92" Type="http://schemas.openxmlformats.org/officeDocument/2006/relationships/hyperlink" Target="http://meria.zp.ua/test/index.php?id=3108" TargetMode="External"/><Relationship Id="rId213" Type="http://schemas.openxmlformats.org/officeDocument/2006/relationships/hyperlink" Target="http://mkrada.gov.ua/en/" TargetMode="External"/><Relationship Id="rId234" Type="http://schemas.openxmlformats.org/officeDocument/2006/relationships/hyperlink" Target="http://bmr.gov.ua/index.php?id=800000905" TargetMode="External"/><Relationship Id="rId2" Type="http://schemas.openxmlformats.org/officeDocument/2006/relationships/hyperlink" Target="http://artemrada.gov.ua/uk/articles/9291" TargetMode="External"/><Relationship Id="rId29" Type="http://schemas.openxmlformats.org/officeDocument/2006/relationships/hyperlink" Target="http://artemrada.gov.ua/uk/7260" TargetMode="External"/><Relationship Id="rId255" Type="http://schemas.openxmlformats.org/officeDocument/2006/relationships/hyperlink" Target="http://www.rada.cherkassy.ua/ua/text.php?s=8&amp;s1=220" TargetMode="External"/><Relationship Id="rId276" Type="http://schemas.openxmlformats.org/officeDocument/2006/relationships/hyperlink" Target="https://mukachevo-rada.gov.ua/index.php/2016-03-11-09-58-01/rishennya-sesiji-miskoji-radi%20&#1090;&#1072;%20&#1074;&#1110;&#1076;&#1077;&#1086;" TargetMode="External"/><Relationship Id="rId297" Type="http://schemas.openxmlformats.org/officeDocument/2006/relationships/hyperlink" Target="http://chernigiv-rada.gov.ua/english/eng-list/748" TargetMode="External"/><Relationship Id="rId40" Type="http://schemas.openxmlformats.org/officeDocument/2006/relationships/hyperlink" Target="http://bmr.gov.ua/index.php?id=226" TargetMode="External"/><Relationship Id="rId115" Type="http://schemas.openxmlformats.org/officeDocument/2006/relationships/hyperlink" Target="http://www.vmr.gov.ua/TransparentCity/Lists/StartUp/Default.aspx" TargetMode="External"/><Relationship Id="rId136" Type="http://schemas.openxmlformats.org/officeDocument/2006/relationships/hyperlink" Target="http://www.vmr.gov.ua/TransparentCity/Lists/AntiCorruptionPolitics/ShowContent.aspx?ID=1" TargetMode="External"/><Relationship Id="rId157" Type="http://schemas.openxmlformats.org/officeDocument/2006/relationships/hyperlink" Target="http://drohobych-rada.gov.ua/category/informatsiya-drogobytskoyi-miskoyi-rady-pro-prodazhi-auktsiony-zakupivli-ta-konkursy/" TargetMode="External"/><Relationship Id="rId178" Type="http://schemas.openxmlformats.org/officeDocument/2006/relationships/hyperlink" Target="http://krm.gov.ua/article/view/499" TargetMode="External"/><Relationship Id="rId301" Type="http://schemas.openxmlformats.org/officeDocument/2006/relationships/hyperlink" Target="http://city-adm.lviv.ua/lmr/docs/plenary-executive-committee"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www.vmr.gov.ua/Lists/TheExecutiveCommittee/Default.aspx" TargetMode="External"/><Relationship Id="rId299" Type="http://schemas.openxmlformats.org/officeDocument/2006/relationships/hyperlink" Target="http://city-adm.lviv.ua/public-information/gov-officials/sadovyi-andrii-ivanovych/zvity" TargetMode="External"/><Relationship Id="rId303" Type="http://schemas.openxmlformats.org/officeDocument/2006/relationships/hyperlink" Target="http://city-adm.lviv.ua/lmr/docs/plenary-executive-committee" TargetMode="External"/><Relationship Id="rId21" Type="http://schemas.openxmlformats.org/officeDocument/2006/relationships/hyperlink" Target="http://artemrada.gov.ua/uk/documents/%D0%B0%D1%80%D1%82%D0%B5%D0%BC%D0%BE%D0%B2%D1%81%D0%BA/6-%D1%81%D0%BE%D0%B7%D1%8B%D0%B2/20151223-%E2%84%96676-1357" TargetMode="External"/><Relationship Id="rId42" Type="http://schemas.openxmlformats.org/officeDocument/2006/relationships/hyperlink" Target="http://osnb.bmr.gov.ua/normativno-pravova-baza/polozhennya-osn" TargetMode="External"/><Relationship Id="rId63" Type="http://schemas.openxmlformats.org/officeDocument/2006/relationships/hyperlink" Target="http://bc-rada.gov.ua/sites/default/files/2016/160701_zvit_pi.zip" TargetMode="External"/><Relationship Id="rId84" Type="http://schemas.openxmlformats.org/officeDocument/2006/relationships/hyperlink" Target="http://www.bc-rada.gov.ua/sites/default/files/rada/1179-57-vi.zip" TargetMode="External"/><Relationship Id="rId138" Type="http://schemas.openxmlformats.org/officeDocument/2006/relationships/hyperlink" Target="http://www.vmr.gov.ua/TransparentCity/Lists/AntiCorruptionPolitics/ShowContent.aspx?ID=1" TargetMode="External"/><Relationship Id="rId159" Type="http://schemas.openxmlformats.org/officeDocument/2006/relationships/hyperlink" Target="http://drohobych-rada.gov.ua/category/informatsiya-drogobytskoyi-miskoyi-rady-pro-prodazhi-auktsiony-zakupivli-ta-konkursy/" TargetMode="External"/><Relationship Id="rId324" Type="http://schemas.openxmlformats.org/officeDocument/2006/relationships/hyperlink" Target="http://lutskrada.gov.ua/vidkryte-misto" TargetMode="External"/><Relationship Id="rId170" Type="http://schemas.openxmlformats.org/officeDocument/2006/relationships/hyperlink" Target="http://drohobych-rada.gov.ua/zemelni-dilyanky/" TargetMode="External"/><Relationship Id="rId191" Type="http://schemas.openxmlformats.org/officeDocument/2006/relationships/hyperlink" Target="http://krm.gov.ua/article/view/169" TargetMode="External"/><Relationship Id="rId205" Type="http://schemas.openxmlformats.org/officeDocument/2006/relationships/hyperlink" Target="http://mkrada.gov.ua/content/zviti.html" TargetMode="External"/><Relationship Id="rId226" Type="http://schemas.openxmlformats.org/officeDocument/2006/relationships/hyperlink" Target="http://mkrada.gov.ua/content/vakansii.html" TargetMode="External"/><Relationship Id="rId247" Type="http://schemas.openxmlformats.org/officeDocument/2006/relationships/hyperlink" Target="http://rada.te.ua/deputatski-komisii/" TargetMode="External"/><Relationship Id="rId107" Type="http://schemas.openxmlformats.org/officeDocument/2006/relationships/hyperlink" Target="http://brovary-rada.gov.ua/content/postiyni-komisii.html" TargetMode="External"/><Relationship Id="rId268" Type="http://schemas.openxmlformats.org/officeDocument/2006/relationships/hyperlink" Target="https://www.kremen.gov.ua/index.php/site/index" TargetMode="External"/><Relationship Id="rId289" Type="http://schemas.openxmlformats.org/officeDocument/2006/relationships/hyperlink" Target="http://omr.gov.ua/ua/auctions/" TargetMode="External"/><Relationship Id="rId11" Type="http://schemas.openxmlformats.org/officeDocument/2006/relationships/hyperlink" Target="http://artemrada.gov.ua/uk/cityprogram" TargetMode="External"/><Relationship Id="rId32" Type="http://schemas.openxmlformats.org/officeDocument/2006/relationships/hyperlink" Target="http://artemrada.gov.ua/uk/vacation" TargetMode="External"/><Relationship Id="rId53" Type="http://schemas.openxmlformats.org/officeDocument/2006/relationships/hyperlink" Target="http://bmr.gov.ua/index.php?id=800000424" TargetMode="External"/><Relationship Id="rId74" Type="http://schemas.openxmlformats.org/officeDocument/2006/relationships/hyperlink" Target="http://bc-rada.gov.ua/node/5196" TargetMode="External"/><Relationship Id="rId128" Type="http://schemas.openxmlformats.org/officeDocument/2006/relationships/hyperlink" Target="http://www.vmr.gov.ua/TransparentCity/SitePages/Tenders.aspx" TargetMode="External"/><Relationship Id="rId149" Type="http://schemas.openxmlformats.org/officeDocument/2006/relationships/hyperlink" Target="http://drohobych-rada.gov.ua/deputaty/" TargetMode="External"/><Relationship Id="rId314" Type="http://schemas.openxmlformats.org/officeDocument/2006/relationships/hyperlink" Target="https://smr.gov.ua/uk/miska-vlada/miskij-golova/zviti.html" TargetMode="External"/><Relationship Id="rId335" Type="http://schemas.openxmlformats.org/officeDocument/2006/relationships/hyperlink" Target="http://www.izmail-rada.gov.ua/2012-04-02-13-48-01/2012-04-02-13-49-01" TargetMode="External"/><Relationship Id="rId5" Type="http://schemas.openxmlformats.org/officeDocument/2006/relationships/hyperlink" Target="http://artemrada.gov.ua/uk/9078" TargetMode="External"/><Relationship Id="rId95" Type="http://schemas.openxmlformats.org/officeDocument/2006/relationships/hyperlink" Target="http://meria.zp.ua/test/index.php?id=209" TargetMode="External"/><Relationship Id="rId160" Type="http://schemas.openxmlformats.org/officeDocument/2006/relationships/hyperlink" Target="http://drohobych-rada.gov.ua/informatsiya-vykonavchyh-organiv/byudzhet-drogobycha/" TargetMode="External"/><Relationship Id="rId181" Type="http://schemas.openxmlformats.org/officeDocument/2006/relationships/hyperlink" Target="http://krm.gov.ua/article/view/498" TargetMode="External"/><Relationship Id="rId216" Type="http://schemas.openxmlformats.org/officeDocument/2006/relationships/hyperlink" Target="http://mkrada.gov.ua/content/golovi-plani.html" TargetMode="External"/><Relationship Id="rId237" Type="http://schemas.openxmlformats.org/officeDocument/2006/relationships/hyperlink" Target="http://bmr.gov.ua/index.php?id=800000180" TargetMode="External"/><Relationship Id="rId258" Type="http://schemas.openxmlformats.org/officeDocument/2006/relationships/hyperlink" Target="http://www.rada.cherkassy.ua/ua/news.php?s=8&amp;s1=48&amp;s2=304" TargetMode="External"/><Relationship Id="rId279" Type="http://schemas.openxmlformats.org/officeDocument/2006/relationships/hyperlink" Target="http://marsovet.org.ua/articles/show/menu/980" TargetMode="External"/><Relationship Id="rId22" Type="http://schemas.openxmlformats.org/officeDocument/2006/relationships/hyperlink" Target="http://artemrada.gov.ua/uk/397" TargetMode="External"/><Relationship Id="rId43" Type="http://schemas.openxmlformats.org/officeDocument/2006/relationships/hyperlink" Target="http://osnb.bmr.gov.ua/tsentri-gromadskikh-initsiativ" TargetMode="External"/><Relationship Id="rId64" Type="http://schemas.openxmlformats.org/officeDocument/2006/relationships/hyperlink" Target="http://bc-rada.gov.ua/node/6020" TargetMode="External"/><Relationship Id="rId118" Type="http://schemas.openxmlformats.org/officeDocument/2006/relationships/hyperlink" Target="http://www.vmr.gov.ua/TransparentCity/Lists/StartUp/Default.aspx" TargetMode="External"/><Relationship Id="rId139" Type="http://schemas.openxmlformats.org/officeDocument/2006/relationships/hyperlink" Target="http://www.vmr.gov.ua/Lists/CitizenAddresses/NewForm.aspx?ID=16&amp;Source=/Lists/Officials" TargetMode="External"/><Relationship Id="rId290" Type="http://schemas.openxmlformats.org/officeDocument/2006/relationships/hyperlink" Target="http://omr.gov.ua/ru/news/89646/" TargetMode="External"/><Relationship Id="rId304" Type="http://schemas.openxmlformats.org/officeDocument/2006/relationships/hyperlink" Target="http://city-adm.lviv.ua/events" TargetMode="External"/><Relationship Id="rId325" Type="http://schemas.openxmlformats.org/officeDocument/2006/relationships/hyperlink" Target="http://www.lutskrada.gov.ua/rishennya-luckoyi-miskoyi-rady-shcho-stosuyutsya-zmin-do-byudzhetu" TargetMode="External"/><Relationship Id="rId85" Type="http://schemas.openxmlformats.org/officeDocument/2006/relationships/hyperlink" Target="http://www.bc-rada.gov.ua/node/1895" TargetMode="External"/><Relationship Id="rId150" Type="http://schemas.openxmlformats.org/officeDocument/2006/relationships/hyperlink" Target="http://drohobych-rada.gov.ua/postijni-komisiyi2/" TargetMode="External"/><Relationship Id="rId171" Type="http://schemas.openxmlformats.org/officeDocument/2006/relationships/hyperlink" Target="http://drohobych-rada.gov.ua/category/proekty-rishen-sesiyi/" TargetMode="External"/><Relationship Id="rId192" Type="http://schemas.openxmlformats.org/officeDocument/2006/relationships/hyperlink" Target="http://krm.gov.ua/article/view/409" TargetMode="External"/><Relationship Id="rId206" Type="http://schemas.openxmlformats.org/officeDocument/2006/relationships/hyperlink" Target="http://mkrada.gov.ua/content/informaciya-pro-robotu-postiynih-komisiy1.html%20&#1090;&#1072;%20&#1084;&#1072;&#1090;&#1077;&#1088;&#1110;&#1072;&#1083;&#1080;" TargetMode="External"/><Relationship Id="rId227" Type="http://schemas.openxmlformats.org/officeDocument/2006/relationships/hyperlink" Target="http://mkrada.gov.ua/content/vakansii.html" TargetMode="External"/><Relationship Id="rId248" Type="http://schemas.openxmlformats.org/officeDocument/2006/relationships/hyperlink" Target="http://rada.te.ua/vikonavchiy-komitet/" TargetMode="External"/><Relationship Id="rId269" Type="http://schemas.openxmlformats.org/officeDocument/2006/relationships/hyperlink" Target="http://www.kr-rada.gov.ua/tenderni-zakupivli.html" TargetMode="External"/><Relationship Id="rId12" Type="http://schemas.openxmlformats.org/officeDocument/2006/relationships/hyperlink" Target="http://artemrada.gov.ua/uk/documents/regulations/committee" TargetMode="External"/><Relationship Id="rId33" Type="http://schemas.openxmlformats.org/officeDocument/2006/relationships/hyperlink" Target="http://artemrada.gov.ua/uk/13058" TargetMode="External"/><Relationship Id="rId108" Type="http://schemas.openxmlformats.org/officeDocument/2006/relationships/hyperlink" Target="http://brovary-rada.gov.ua/documents/?c=12" TargetMode="External"/><Relationship Id="rId129" Type="http://schemas.openxmlformats.org/officeDocument/2006/relationships/hyperlink" Target="http://www.vmr.gov.ua/Lists/Actual/ShowNews.aspx?ID=567" TargetMode="External"/><Relationship Id="rId280" Type="http://schemas.openxmlformats.org/officeDocument/2006/relationships/hyperlink" Target="http://marsovet.org.ua/documents/show/catalog/3" TargetMode="External"/><Relationship Id="rId315" Type="http://schemas.openxmlformats.org/officeDocument/2006/relationships/hyperlink" Target="https://smr.gov.ua/uk/misto/2016-03-14-08-10-17/mistseva-initsiativa.html" TargetMode="External"/><Relationship Id="rId336" Type="http://schemas.openxmlformats.org/officeDocument/2006/relationships/hyperlink" Target="http://www.berdychiv.com.ua/index.php?do=feedback" TargetMode="External"/><Relationship Id="rId54" Type="http://schemas.openxmlformats.org/officeDocument/2006/relationships/hyperlink" Target="http://bmr.gov.ua/index.php?id=800000395" TargetMode="External"/><Relationship Id="rId75" Type="http://schemas.openxmlformats.org/officeDocument/2006/relationships/hyperlink" Target="http://www.zvit.pro/" TargetMode="External"/><Relationship Id="rId96" Type="http://schemas.openxmlformats.org/officeDocument/2006/relationships/hyperlink" Target="http://meria.zp.ua/test/index.php?id=209" TargetMode="External"/><Relationship Id="rId140" Type="http://schemas.openxmlformats.org/officeDocument/2006/relationships/hyperlink" Target="http://www.vmr.gov.ua/Branches/Lists/ArchitectureAndCityBuilding/Default.aspx" TargetMode="External"/><Relationship Id="rId161" Type="http://schemas.openxmlformats.org/officeDocument/2006/relationships/hyperlink" Target="http://drohobych-rada.gov.ua/informatsiya-vykonavchyh-organiv/byudzhet-drogobycha/" TargetMode="External"/><Relationship Id="rId182" Type="http://schemas.openxmlformats.org/officeDocument/2006/relationships/hyperlink" Target="http://krm.gov.ua/article/view/444" TargetMode="External"/><Relationship Id="rId217" Type="http://schemas.openxmlformats.org/officeDocument/2006/relationships/hyperlink" Target="http://mkrada.gov.ua/content/tenderi.html" TargetMode="External"/><Relationship Id="rId6" Type="http://schemas.openxmlformats.org/officeDocument/2006/relationships/hyperlink" Target="http://artemrada.gov.ua/uk/mayor/bio" TargetMode="External"/><Relationship Id="rId238" Type="http://schemas.openxmlformats.org/officeDocument/2006/relationships/hyperlink" Target="http://bmr.gov.ua/index.php?id=800000234" TargetMode="External"/><Relationship Id="rId259" Type="http://schemas.openxmlformats.org/officeDocument/2006/relationships/hyperlink" Target="http://www.rada.cherkassy.ua/ua/news.php?s=8&amp;s1=48&amp;s2=221" TargetMode="External"/><Relationship Id="rId23" Type="http://schemas.openxmlformats.org/officeDocument/2006/relationships/hyperlink" Target="http://artemrada.gov.ua/uk/397" TargetMode="External"/><Relationship Id="rId119" Type="http://schemas.openxmlformats.org/officeDocument/2006/relationships/hyperlink" Target="http://www.vmr.gov.ua/Lists/TheExecutiveCommittee/ShowContent.aspx?ID=17" TargetMode="External"/><Relationship Id="rId270" Type="http://schemas.openxmlformats.org/officeDocument/2006/relationships/hyperlink" Target="http://www.kr-rada.gov.ua/bydjet-mista.html" TargetMode="External"/><Relationship Id="rId291" Type="http://schemas.openxmlformats.org/officeDocument/2006/relationships/hyperlink" Target="http://omr.gov.ua/ru/acts/council/85226/" TargetMode="External"/><Relationship Id="rId305" Type="http://schemas.openxmlformats.org/officeDocument/2006/relationships/hyperlink" Target="https://lviv.pb.org.ua/" TargetMode="External"/><Relationship Id="rId326" Type="http://schemas.openxmlformats.org/officeDocument/2006/relationships/hyperlink" Target="http://www.social.lutsk.ua/mprogram.php" TargetMode="External"/><Relationship Id="rId44" Type="http://schemas.openxmlformats.org/officeDocument/2006/relationships/hyperlink" Target="http://petition.bmr.gov.ua/public/" TargetMode="External"/><Relationship Id="rId65" Type="http://schemas.openxmlformats.org/officeDocument/2006/relationships/hyperlink" Target="http://bc-rada.gov.ua/node/1838" TargetMode="External"/><Relationship Id="rId86" Type="http://schemas.openxmlformats.org/officeDocument/2006/relationships/hyperlink" Target="http://bc-rada.gov.ua/node/1920" TargetMode="External"/><Relationship Id="rId130" Type="http://schemas.openxmlformats.org/officeDocument/2006/relationships/hyperlink" Target="http://www.vmr.gov.ua/TransparentCity/Lists/BudjMista/ShowContent.aspx?ID=34" TargetMode="External"/><Relationship Id="rId151" Type="http://schemas.openxmlformats.org/officeDocument/2006/relationships/hyperlink" Target="http://drohobych-rada.gov.ua/vykonavchyj-komitet/" TargetMode="External"/><Relationship Id="rId172" Type="http://schemas.openxmlformats.org/officeDocument/2006/relationships/hyperlink" Target="http://drohobych-rada.gov.ua/category/rishennya-sesij/" TargetMode="External"/><Relationship Id="rId193" Type="http://schemas.openxmlformats.org/officeDocument/2006/relationships/hyperlink" Target="http://krm.gov.ua/article/view/249" TargetMode="External"/><Relationship Id="rId207" Type="http://schemas.openxmlformats.org/officeDocument/2006/relationships/hyperlink" Target="http://mkrada.gov.ua/content/biografichna-dovidka.html%20&#1090;&#1072;%20&#1076;&#1077;&#1087;&#1091;&#1090;&#1072;&#1090;&#1080;%20&#1073;&#1077;&#1079;%20&#1075;&#1088;&#1072;&#1092;&#1110;&#1082;&#1110;&#1074;%20&#1087;&#1088;&#1080;&#1081;&#1086;&#1084;&#1091;" TargetMode="External"/><Relationship Id="rId228" Type="http://schemas.openxmlformats.org/officeDocument/2006/relationships/hyperlink" Target="http://mkrada.gov.ua/content/zagalni-pravila-povedinki-derzhavnih-sluzhbovciv.html" TargetMode="External"/><Relationship Id="rId249" Type="http://schemas.openxmlformats.org/officeDocument/2006/relationships/hyperlink" Target="http://rada.te.ua/normativnie-dokument/protokoly_vukonkomu/" TargetMode="External"/><Relationship Id="rId13" Type="http://schemas.openxmlformats.org/officeDocument/2006/relationships/hyperlink" Target="http://www.berdychiv.com.ua/miska-rada/ogoloshennja/" TargetMode="External"/><Relationship Id="rId109" Type="http://schemas.openxmlformats.org/officeDocument/2006/relationships/hyperlink" Target="http://brovary-rada.gov.ua/content/mista-pobratimi.html" TargetMode="External"/><Relationship Id="rId260" Type="http://schemas.openxmlformats.org/officeDocument/2006/relationships/hyperlink" Target="http://www.rada.cherkassy.ua/upload/Dogovory_orendi.pdf" TargetMode="External"/><Relationship Id="rId281" Type="http://schemas.openxmlformats.org/officeDocument/2006/relationships/hyperlink" Target="http://marsovet.org.ua/documents/show/catalog/1" TargetMode="External"/><Relationship Id="rId316" Type="http://schemas.openxmlformats.org/officeDocument/2006/relationships/hyperlink" Target="https://smr.gov.ua/uk/dokumenti/proekti-dokumentiv.html" TargetMode="External"/><Relationship Id="rId337" Type="http://schemas.openxmlformats.org/officeDocument/2006/relationships/hyperlink" Target="http://novomoskovsk-rada.gov.ua/static/richni-zviti-shchodo-dostupu-do-publichnoyi-informaciyi" TargetMode="External"/><Relationship Id="rId34" Type="http://schemas.openxmlformats.org/officeDocument/2006/relationships/hyperlink" Target="http://www.berdychiv.com.ua/perelk_nezadyanih_zemelnih_dlyanok.html" TargetMode="External"/><Relationship Id="rId55" Type="http://schemas.openxmlformats.org/officeDocument/2006/relationships/hyperlink" Target="http://bmr.gov.ua/uploads/tx_news/48_resh_pro_zatverdzh_porjadku_proved_KONKURSU_12-07-13_04.doc" TargetMode="External"/><Relationship Id="rId76" Type="http://schemas.openxmlformats.org/officeDocument/2006/relationships/hyperlink" Target="http://www.zvit.pro/" TargetMode="External"/><Relationship Id="rId97" Type="http://schemas.openxmlformats.org/officeDocument/2006/relationships/hyperlink" Target="http://meria.zp.ua/test/index.php?id=209" TargetMode="External"/><Relationship Id="rId120" Type="http://schemas.openxmlformats.org/officeDocument/2006/relationships/hyperlink" Target="http://www.vmr.gov.ua/TransparentCity/Lists/TheResultsOfPublicHearings/News.aspx" TargetMode="External"/><Relationship Id="rId141" Type="http://schemas.openxmlformats.org/officeDocument/2006/relationships/hyperlink" Target="http://www.vmr.gov.ua/Branches/Lists/ArchitectureAndCityBuilding/Default.aspx" TargetMode="External"/><Relationship Id="rId7" Type="http://schemas.openxmlformats.org/officeDocument/2006/relationships/hyperlink" Target="http://www.berdychiv.com.ua/golova.html" TargetMode="External"/><Relationship Id="rId162" Type="http://schemas.openxmlformats.org/officeDocument/2006/relationships/hyperlink" Target="http://drohobych-rada.gov.ua/zavtra-u-ratushi-vidbudetsya-bryfing-pro-pidsumky-obgovorennya-z-predstavnykamy-gromadskosti-proektu-byudzhetu-na-2017-rik/" TargetMode="External"/><Relationship Id="rId183" Type="http://schemas.openxmlformats.org/officeDocument/2006/relationships/hyperlink" Target="http://krm.gov.ua/article/view/505" TargetMode="External"/><Relationship Id="rId218" Type="http://schemas.openxmlformats.org/officeDocument/2006/relationships/hyperlink" Target="https://prozorro.gov.ua/tender/search/?edrpou=04056612" TargetMode="External"/><Relationship Id="rId239" Type="http://schemas.openxmlformats.org/officeDocument/2006/relationships/hyperlink" Target="http://bmr.gov.ua/index.php?id=800000905" TargetMode="External"/><Relationship Id="rId250" Type="http://schemas.openxmlformats.org/officeDocument/2006/relationships/hyperlink" Target="http://rada.te.ua/normativnie-dokument/programi/" TargetMode="External"/><Relationship Id="rId271" Type="http://schemas.openxmlformats.org/officeDocument/2006/relationships/hyperlink" Target="http://marsovet.org.ua/articles/show/article/3433" TargetMode="External"/><Relationship Id="rId292" Type="http://schemas.openxmlformats.org/officeDocument/2006/relationships/hyperlink" Target="http://omr.gov.ua/acts/projects/committee/89136" TargetMode="External"/><Relationship Id="rId306" Type="http://schemas.openxmlformats.org/officeDocument/2006/relationships/hyperlink" Target="http://investinlviv.com/category/priority-areas-en" TargetMode="External"/><Relationship Id="rId24" Type="http://schemas.openxmlformats.org/officeDocument/2006/relationships/hyperlink" Target="http://artemrada.gov.ua/uk/budget" TargetMode="External"/><Relationship Id="rId45" Type="http://schemas.openxmlformats.org/officeDocument/2006/relationships/hyperlink" Target="http://bmr.gov.ua/index.php?id=499&amp;L=3" TargetMode="External"/><Relationship Id="rId66" Type="http://schemas.openxmlformats.org/officeDocument/2006/relationships/hyperlink" Target="http://bc-rada.gov.ua/node/1835" TargetMode="External"/><Relationship Id="rId87" Type="http://schemas.openxmlformats.org/officeDocument/2006/relationships/hyperlink" Target="http://meria.zp.ua/test/index.php?id=8" TargetMode="External"/><Relationship Id="rId110" Type="http://schemas.openxmlformats.org/officeDocument/2006/relationships/hyperlink" Target="http://brovary-rada.gov.ua/content/derzhavni-zakupivli.html" TargetMode="External"/><Relationship Id="rId131" Type="http://schemas.openxmlformats.org/officeDocument/2006/relationships/hyperlink" Target="http://www.vmr.gov.ua/Branches/Lists/WorkAndSocialProtection/ShowContent.aspx?ID=4" TargetMode="External"/><Relationship Id="rId327" Type="http://schemas.openxmlformats.org/officeDocument/2006/relationships/hyperlink" Target="http://www.lutskrada.gov.ua/department/departament-centr-nadannya-administrativnih-poslug-u-misti-lucku" TargetMode="External"/><Relationship Id="rId152" Type="http://schemas.openxmlformats.org/officeDocument/2006/relationships/hyperlink" Target="http://drohobych-rada.gov.ua/programy-rozvytku/" TargetMode="External"/><Relationship Id="rId173" Type="http://schemas.openxmlformats.org/officeDocument/2006/relationships/hyperlink" Target="http://krm.gov.ua/article/view/503" TargetMode="External"/><Relationship Id="rId194" Type="http://schemas.openxmlformats.org/officeDocument/2006/relationships/hyperlink" Target="http://krm.gov.ua/article/view/409" TargetMode="External"/><Relationship Id="rId208" Type="http://schemas.openxmlformats.org/officeDocument/2006/relationships/hyperlink" Target="http://mkrada.gov.ua/content/sklad-postiynih-komisiy-miskoi-radi1.html" TargetMode="External"/><Relationship Id="rId229" Type="http://schemas.openxmlformats.org/officeDocument/2006/relationships/hyperlink" Target="http://mkrada.gov.ua/content/proekti-rishen-miskradi.html" TargetMode="External"/><Relationship Id="rId240" Type="http://schemas.openxmlformats.org/officeDocument/2006/relationships/hyperlink" Target="http://bmr.gov.ua/index.php?id=800000318&amp;L=0" TargetMode="External"/><Relationship Id="rId261" Type="http://schemas.openxmlformats.org/officeDocument/2006/relationships/hyperlink" Target="http://kmr.gov.ua/uk/content/form-electronic-appeal-physical-person" TargetMode="External"/><Relationship Id="rId14" Type="http://schemas.openxmlformats.org/officeDocument/2006/relationships/hyperlink" Target="http://www.berdychiv.com.ua/rshennya/rishennya-proekt-rada/" TargetMode="External"/><Relationship Id="rId35" Type="http://schemas.openxmlformats.org/officeDocument/2006/relationships/hyperlink" Target="http://www.berdychiv.com.ua/perelk_obyektv.html" TargetMode="External"/><Relationship Id="rId56" Type="http://schemas.openxmlformats.org/officeDocument/2006/relationships/hyperlink" Target="http://bmr.gov.ua/uploads/tx_news/48_resh_pro_zatverdzh_porjadku_proved_KONKURSU_12-07-13_04.doc" TargetMode="External"/><Relationship Id="rId77" Type="http://schemas.openxmlformats.org/officeDocument/2006/relationships/hyperlink" Target="http://www.zvit.pro/" TargetMode="External"/><Relationship Id="rId100" Type="http://schemas.openxmlformats.org/officeDocument/2006/relationships/hyperlink" Target="http://meria.zp.ua/test/index.php?id=40" TargetMode="External"/><Relationship Id="rId282" Type="http://schemas.openxmlformats.org/officeDocument/2006/relationships/hyperlink" Target="http://marsovet.org.ua/articles/show/article/656" TargetMode="External"/><Relationship Id="rId317" Type="http://schemas.openxmlformats.org/officeDocument/2006/relationships/hyperlink" Target="https://www.smr.gov.ua/uk/dokumenti/proektidokumentiv/proekti-rishen-vikonavchogo-komitetu.html%20(&#1074;&#1082;&#1083;&#1072;&#1076;&#1082;&#1072;%20&#171;&#1054;&#1087;&#1088;&#1080;&#1083;&#1102;&#1076;&#1085;&#1077;&#1085;&#1086;%2021%20&#1083;&#1080;&#1089;&#1090;&#1086;&#1087;&#1072;&#1076;&#1072;&#187;)" TargetMode="External"/><Relationship Id="rId338" Type="http://schemas.openxmlformats.org/officeDocument/2006/relationships/hyperlink" Target="http://novomoskovsk-rada.gov.ua/council-decisions-projects" TargetMode="External"/><Relationship Id="rId8" Type="http://schemas.openxmlformats.org/officeDocument/2006/relationships/hyperlink" Target="http://artemrada.gov.ua/uk/executivecommittee" TargetMode="External"/><Relationship Id="rId98" Type="http://schemas.openxmlformats.org/officeDocument/2006/relationships/hyperlink" Target="http://meria.zp.ua/test/index.php?id=209" TargetMode="External"/><Relationship Id="rId121" Type="http://schemas.openxmlformats.org/officeDocument/2006/relationships/hyperlink" Target="http://vmr.gov.ua/Docs/ExecutiveCommitteeDecisions/Forms/Projects.aspx" TargetMode="External"/><Relationship Id="rId142" Type="http://schemas.openxmlformats.org/officeDocument/2006/relationships/hyperlink" Target="http://www.vmr.gov.ua/Branches/Lists/GMDepkomunresursiv/ShowContent.aspx?ID=6" TargetMode="External"/><Relationship Id="rId163" Type="http://schemas.openxmlformats.org/officeDocument/2006/relationships/hyperlink" Target="http://drohobych-rada.gov.ua/dovidka/" TargetMode="External"/><Relationship Id="rId184" Type="http://schemas.openxmlformats.org/officeDocument/2006/relationships/hyperlink" Target="http://krm.gov.ua/article/view/492" TargetMode="External"/><Relationship Id="rId219" Type="http://schemas.openxmlformats.org/officeDocument/2006/relationships/hyperlink" Target="http://mkrada.gov.ua/content/informaciya-pro-hid-ta-rezultati-vidchuzhennya-komunalnogo-mayna-m-mikolaeva.html" TargetMode="External"/><Relationship Id="rId3" Type="http://schemas.openxmlformats.org/officeDocument/2006/relationships/hyperlink" Target="http://artemrada.gov.ua/uk/6788" TargetMode="External"/><Relationship Id="rId214" Type="http://schemas.openxmlformats.org/officeDocument/2006/relationships/hyperlink" Target="http://mkrada.gov.ua/content/investiciyni-proekti.html" TargetMode="External"/><Relationship Id="rId230" Type="http://schemas.openxmlformats.org/officeDocument/2006/relationships/hyperlink" Target="http://mkrada.gov.ua/documents/?c=1" TargetMode="External"/><Relationship Id="rId235" Type="http://schemas.openxmlformats.org/officeDocument/2006/relationships/hyperlink" Target="http://www.mygov.bmr.gov.ua/" TargetMode="External"/><Relationship Id="rId251" Type="http://schemas.openxmlformats.org/officeDocument/2006/relationships/hyperlink" Target="http://rada.te.ua/mista-partneri-ta-po/" TargetMode="External"/><Relationship Id="rId256" Type="http://schemas.openxmlformats.org/officeDocument/2006/relationships/hyperlink" Target="http://www.rada.cherkassy.ua/ua/upage.php?s=34&amp;s1=403" TargetMode="External"/><Relationship Id="rId277" Type="http://schemas.openxmlformats.org/officeDocument/2006/relationships/hyperlink" Target="http://marsovet.org.ua/documents/show/menu/16493" TargetMode="External"/><Relationship Id="rId298" Type="http://schemas.openxmlformats.org/officeDocument/2006/relationships/hyperlink" Target="http://drohobych-rada.gov.ua/category/proekty-zahody-podiyi/" TargetMode="External"/><Relationship Id="rId25" Type="http://schemas.openxmlformats.org/officeDocument/2006/relationships/hyperlink" Target="http://www.berdychiv.com.ua/plan-zakupvl/vikoristannya-byudzhetnih-koshtv/" TargetMode="External"/><Relationship Id="rId46" Type="http://schemas.openxmlformats.org/officeDocument/2006/relationships/hyperlink" Target="http://bmr.gov.ua/index.php?id=800000180" TargetMode="External"/><Relationship Id="rId67" Type="http://schemas.openxmlformats.org/officeDocument/2006/relationships/hyperlink" Target="http://bc-rada.gov.ua/node/1838" TargetMode="External"/><Relationship Id="rId116" Type="http://schemas.openxmlformats.org/officeDocument/2006/relationships/hyperlink" Target="http://www.vmr.gov.ua/Lists/CityCouncil/ShowContent.aspx?ID=64" TargetMode="External"/><Relationship Id="rId137" Type="http://schemas.openxmlformats.org/officeDocument/2006/relationships/hyperlink" Target="http://www.vmr.gov.ua/TransparentCity/Lists/AntiCorruptionPolitics/Default.aspx" TargetMode="External"/><Relationship Id="rId158" Type="http://schemas.openxmlformats.org/officeDocument/2006/relationships/hyperlink" Target="http://drohobych-rada.gov.ua/dovidka3/elektronni-zakupivli/" TargetMode="External"/><Relationship Id="rId272" Type="http://schemas.openxmlformats.org/officeDocument/2006/relationships/hyperlink" Target="http://marsovet.org.ua/articles/show/menu/3226" TargetMode="External"/><Relationship Id="rId293" Type="http://schemas.openxmlformats.org/officeDocument/2006/relationships/hyperlink" Target="http://omr.gov.ua/departments/262" TargetMode="External"/><Relationship Id="rId302" Type="http://schemas.openxmlformats.org/officeDocument/2006/relationships/hyperlink" Target="http://city-adm.lviv.ua/lmr/economy/business" TargetMode="External"/><Relationship Id="rId307" Type="http://schemas.openxmlformats.org/officeDocument/2006/relationships/hyperlink" Target="http://investinlviv.com/kontakty" TargetMode="External"/><Relationship Id="rId323" Type="http://schemas.openxmlformats.org/officeDocument/2006/relationships/hyperlink" Target="http://lutskrada.gov.ua/vidkryte-misto" TargetMode="External"/><Relationship Id="rId328" Type="http://schemas.openxmlformats.org/officeDocument/2006/relationships/hyperlink" Target="http://www.izmail-rada.gov.ua/2009-09-14-09-14-45" TargetMode="External"/><Relationship Id="rId20" Type="http://schemas.openxmlformats.org/officeDocument/2006/relationships/hyperlink" Target="http://artemrada.gov.ua/uk/documents/%D0%B0%D1%80%D1%82%D0%B5%D0%BC%D0%BE%D0%B2%D1%81%D0%BA/6-%D1%81%D0%BE%D0%B7%D1%8B%D0%B2/20151223-%E2%84%96676-1357" TargetMode="External"/><Relationship Id="rId41" Type="http://schemas.openxmlformats.org/officeDocument/2006/relationships/hyperlink" Target="http://bmr.gov.ua/index.php?id=800000883" TargetMode="External"/><Relationship Id="rId62" Type="http://schemas.openxmlformats.org/officeDocument/2006/relationships/hyperlink" Target="http://bmr.gov.ua/index.php?id=800000505" TargetMode="External"/><Relationship Id="rId83" Type="http://schemas.openxmlformats.org/officeDocument/2006/relationships/hyperlink" Target="http://www.bc-rada.gov.ua/sites/default/files/rada/1175-57-vi.zip" TargetMode="External"/><Relationship Id="rId88" Type="http://schemas.openxmlformats.org/officeDocument/2006/relationships/hyperlink" Target="http://meria.zp.ua/test/index.php?id=8" TargetMode="External"/><Relationship Id="rId111" Type="http://schemas.openxmlformats.org/officeDocument/2006/relationships/hyperlink" Target="http://brovary-rada.gov.ua/content/centr-nadannya-administrativnih-poslug.html" TargetMode="External"/><Relationship Id="rId132" Type="http://schemas.openxmlformats.org/officeDocument/2006/relationships/hyperlink" Target="http://www.vmr.gov.ua/Branches/Lists/Housing/ShowContent.aspx?ID=4" TargetMode="External"/><Relationship Id="rId153" Type="http://schemas.openxmlformats.org/officeDocument/2006/relationships/hyperlink" Target="http://drohobych-rada.gov.ua/category/rishennya-vykonkomu/" TargetMode="External"/><Relationship Id="rId174" Type="http://schemas.openxmlformats.org/officeDocument/2006/relationships/hyperlink" Target="http://krm.gov.ua/article/view/444" TargetMode="External"/><Relationship Id="rId179" Type="http://schemas.openxmlformats.org/officeDocument/2006/relationships/hyperlink" Target="http://krm.gov.ua/article/view/447" TargetMode="External"/><Relationship Id="rId195" Type="http://schemas.openxmlformats.org/officeDocument/2006/relationships/hyperlink" Target="http://krm.gov.ua/article/view/19" TargetMode="External"/><Relationship Id="rId209" Type="http://schemas.openxmlformats.org/officeDocument/2006/relationships/hyperlink" Target="http://mkrada.gov.ua/content/sklad-vikonkomu.html" TargetMode="External"/><Relationship Id="rId190" Type="http://schemas.openxmlformats.org/officeDocument/2006/relationships/hyperlink" Target="http://krm.gov.ua/article/view/169" TargetMode="External"/><Relationship Id="rId204" Type="http://schemas.openxmlformats.org/officeDocument/2006/relationships/hyperlink" Target="http://krm.gov.ua/docs/sessija" TargetMode="External"/><Relationship Id="rId220" Type="http://schemas.openxmlformats.org/officeDocument/2006/relationships/hyperlink" Target="http://mkrada.gov.ua/content/perelik-komunalnogo-mayna-peredanogo-v-orendne-koristuvannya.html" TargetMode="External"/><Relationship Id="rId225" Type="http://schemas.openxmlformats.org/officeDocument/2006/relationships/hyperlink" Target="http://mkrada.gov.ua/content/mistapartneri.html" TargetMode="External"/><Relationship Id="rId241" Type="http://schemas.openxmlformats.org/officeDocument/2006/relationships/hyperlink" Target="http://bmr.gov.ua/index.php?id=800000905" TargetMode="External"/><Relationship Id="rId246" Type="http://schemas.openxmlformats.org/officeDocument/2006/relationships/hyperlink" Target="http://zvit.nadal.te.ua/" TargetMode="External"/><Relationship Id="rId267" Type="http://schemas.openxmlformats.org/officeDocument/2006/relationships/hyperlink" Target="https://www.kremen.gov.ua/index.php/rozdil/miska_vlada/heads" TargetMode="External"/><Relationship Id="rId288" Type="http://schemas.openxmlformats.org/officeDocument/2006/relationships/hyperlink" Target="http://omr.gov.ua/ru/57295" TargetMode="External"/><Relationship Id="rId15" Type="http://schemas.openxmlformats.org/officeDocument/2006/relationships/hyperlink" Target="http://artemrada.gov.ua/uk/petition/" TargetMode="External"/><Relationship Id="rId36" Type="http://schemas.openxmlformats.org/officeDocument/2006/relationships/hyperlink" Target="http://bmr.gov.ua/index.php?id=800000514" TargetMode="External"/><Relationship Id="rId57" Type="http://schemas.openxmlformats.org/officeDocument/2006/relationships/hyperlink" Target="http://bmrservice.bmr.gov.ua/index.php?id=800000031&amp;tx_dam_cat%5Buid%5D=330&amp;no_cache=1" TargetMode="External"/><Relationship Id="rId106" Type="http://schemas.openxmlformats.org/officeDocument/2006/relationships/hyperlink" Target="http://brovary-rada.gov.ua/content/miska-vlada.html" TargetMode="External"/><Relationship Id="rId127" Type="http://schemas.openxmlformats.org/officeDocument/2006/relationships/hyperlink" Target="http://www.vmr.gov.ua/TransparentCity/SitePages/Tenders.aspx" TargetMode="External"/><Relationship Id="rId262" Type="http://schemas.openxmlformats.org/officeDocument/2006/relationships/hyperlink" Target="http://kmr.gov.ua/uk/content/zvity" TargetMode="External"/><Relationship Id="rId283" Type="http://schemas.openxmlformats.org/officeDocument/2006/relationships/hyperlink" Target="https://mukachevo-rada.gov.ua/index.php/2016-03-11-09-58-01/rishennya-sesiji-miskoji-radi%20&#1090;&#1072;%20&#1074;&#1110;&#1076;&#1077;&#1086;" TargetMode="External"/><Relationship Id="rId313" Type="http://schemas.openxmlformats.org/officeDocument/2006/relationships/hyperlink" Target="https://smr.gov.ua/uk/miska-vlada/miska-rada/postijni-komisiji.html" TargetMode="External"/><Relationship Id="rId318" Type="http://schemas.openxmlformats.org/officeDocument/2006/relationships/hyperlink" Target="https://smr.gov.ua/uk/miska-vlada/vakansiji.html" TargetMode="External"/><Relationship Id="rId339" Type="http://schemas.openxmlformats.org/officeDocument/2006/relationships/hyperlink" Target="http://kmr.gov.ua/municipal-target-programs" TargetMode="External"/><Relationship Id="rId10" Type="http://schemas.openxmlformats.org/officeDocument/2006/relationships/hyperlink" Target="http://www.berdychiv.com.ua/sklad_vikonavchogo_komtetu.html" TargetMode="External"/><Relationship Id="rId31" Type="http://schemas.openxmlformats.org/officeDocument/2006/relationships/hyperlink" Target="http://www.berdychiv.com.ua/komunalna_sfera.html" TargetMode="External"/><Relationship Id="rId52" Type="http://schemas.openxmlformats.org/officeDocument/2006/relationships/hyperlink" Target="https://berdiansk.pb.org.ua/projects" TargetMode="External"/><Relationship Id="rId73" Type="http://schemas.openxmlformats.org/officeDocument/2006/relationships/hyperlink" Target="http://www.bc-rada.gov.ua/sites/default/files/rozporiadzhennia/16_2_09_19.zip" TargetMode="External"/><Relationship Id="rId78" Type="http://schemas.openxmlformats.org/officeDocument/2006/relationships/hyperlink" Target="http://bc-rada.gov.ua/" TargetMode="External"/><Relationship Id="rId94" Type="http://schemas.openxmlformats.org/officeDocument/2006/relationships/hyperlink" Target="http://gb.meriazp.gov.ua/uk" TargetMode="External"/><Relationship Id="rId99" Type="http://schemas.openxmlformats.org/officeDocument/2006/relationships/hyperlink" Target="http://meria.zp.ua/test/index.php?id=26833" TargetMode="External"/><Relationship Id="rId101" Type="http://schemas.openxmlformats.org/officeDocument/2006/relationships/hyperlink" Target="http://meria.zp.ua/test/index.php?id=40" TargetMode="External"/><Relationship Id="rId122" Type="http://schemas.openxmlformats.org/officeDocument/2006/relationships/hyperlink" Target="http://e-dem.in.ua/vinnytsia" TargetMode="External"/><Relationship Id="rId143" Type="http://schemas.openxmlformats.org/officeDocument/2006/relationships/hyperlink" Target="http://www.vmr.gov.ua/TransparentCity/Lists/PublicDiscussion/ShowContent.aspx?ID=1" TargetMode="External"/><Relationship Id="rId148" Type="http://schemas.openxmlformats.org/officeDocument/2006/relationships/hyperlink" Target="http://drohobych-rada.gov.ua/zvity-miskogo-golovy/" TargetMode="External"/><Relationship Id="rId164" Type="http://schemas.openxmlformats.org/officeDocument/2006/relationships/hyperlink" Target="http://drohobych-rada.gov.ua/viddily/tsnap/" TargetMode="External"/><Relationship Id="rId169" Type="http://schemas.openxmlformats.org/officeDocument/2006/relationships/hyperlink" Target="http://drohobych-rada.gov.ua/komunalni-pidpryyemstva-ustanovy-ta-sluzhby-mista/" TargetMode="External"/><Relationship Id="rId185" Type="http://schemas.openxmlformats.org/officeDocument/2006/relationships/hyperlink" Target="http://krm.gov.ua/article/view/495" TargetMode="External"/><Relationship Id="rId334" Type="http://schemas.openxmlformats.org/officeDocument/2006/relationships/hyperlink" Target="http://pavlogradmrada.dp.gov.ua/ogoloshennya/povidomlennya-51.html" TargetMode="External"/><Relationship Id="rId4" Type="http://schemas.openxmlformats.org/officeDocument/2006/relationships/hyperlink" Target="http://www.artemrada.gov.ua/uk/cnap" TargetMode="External"/><Relationship Id="rId9" Type="http://schemas.openxmlformats.org/officeDocument/2006/relationships/hyperlink" Target="http://www.berdychiv.com.ua/sklad_komisiy.html" TargetMode="External"/><Relationship Id="rId180" Type="http://schemas.openxmlformats.org/officeDocument/2006/relationships/hyperlink" Target="http://krm.gov.ua/article/view/499" TargetMode="External"/><Relationship Id="rId210" Type="http://schemas.openxmlformats.org/officeDocument/2006/relationships/hyperlink" Target="http://mkrada.gov.ua/documents/?c=6" TargetMode="External"/><Relationship Id="rId215" Type="http://schemas.openxmlformats.org/officeDocument/2006/relationships/hyperlink" Target="http://mkrada.gov.ua/en/" TargetMode="External"/><Relationship Id="rId236" Type="http://schemas.openxmlformats.org/officeDocument/2006/relationships/hyperlink" Target="http://bmr.gov.ua/index.php?id=800000905" TargetMode="External"/><Relationship Id="rId257" Type="http://schemas.openxmlformats.org/officeDocument/2006/relationships/hyperlink" Target="http://www.rada.cherkassy.ua/ua/text.php?s=8&amp;s1=220" TargetMode="External"/><Relationship Id="rId278" Type="http://schemas.openxmlformats.org/officeDocument/2006/relationships/hyperlink" Target="http://marsovet.org.ua/documents/show/catalog/3" TargetMode="External"/><Relationship Id="rId26" Type="http://schemas.openxmlformats.org/officeDocument/2006/relationships/hyperlink" Target="http://artemrada.gov.ua/uk/articles/9291" TargetMode="External"/><Relationship Id="rId231" Type="http://schemas.openxmlformats.org/officeDocument/2006/relationships/hyperlink" Target="http://mkrada.gov.ua/documents/22966.html" TargetMode="External"/><Relationship Id="rId252" Type="http://schemas.openxmlformats.org/officeDocument/2006/relationships/hyperlink" Target="http://rada.te.ua/en/" TargetMode="External"/><Relationship Id="rId273" Type="http://schemas.openxmlformats.org/officeDocument/2006/relationships/hyperlink" Target="http://marsovet.org.ua/news/index/sect/5" TargetMode="External"/><Relationship Id="rId294" Type="http://schemas.openxmlformats.org/officeDocument/2006/relationships/hyperlink" Target="http://omr.gov.ua/ru/acts/council/39204/" TargetMode="External"/><Relationship Id="rId308" Type="http://schemas.openxmlformats.org/officeDocument/2006/relationships/hyperlink" Target="http://city-adm.lviv.ua/lmr/economy/elektronni-zakupivli" TargetMode="External"/><Relationship Id="rId329" Type="http://schemas.openxmlformats.org/officeDocument/2006/relationships/hyperlink" Target="http://www.izmail-rada.gov.ua/2012-04-02-13-48-01/2012-04-02-13-50-26" TargetMode="External"/><Relationship Id="rId47" Type="http://schemas.openxmlformats.org/officeDocument/2006/relationships/hyperlink" Target="http://bmr.gov.ua/index.php?id=115" TargetMode="External"/><Relationship Id="rId68" Type="http://schemas.openxmlformats.org/officeDocument/2006/relationships/hyperlink" Target="http://bc-rada.gov.ua/node/1841" TargetMode="External"/><Relationship Id="rId89" Type="http://schemas.openxmlformats.org/officeDocument/2006/relationships/hyperlink" Target="http://meria.zp.ua/test/index.php?id=36" TargetMode="External"/><Relationship Id="rId112" Type="http://schemas.openxmlformats.org/officeDocument/2006/relationships/hyperlink" Target="http://brovary-rada.gov.ua/content/avariyni-sluzhbi-mista.html" TargetMode="External"/><Relationship Id="rId133" Type="http://schemas.openxmlformats.org/officeDocument/2006/relationships/hyperlink" Target="http://www.vmr.gov.ua/Branches/Lists/GMDepkomunresursiv/ShowContent.aspx?ID=4" TargetMode="External"/><Relationship Id="rId154" Type="http://schemas.openxmlformats.org/officeDocument/2006/relationships/hyperlink" Target="http://drohobych-rada.gov.ua/gromada/statut-terytorialnoyi-gromady-mista-drogobych/" TargetMode="External"/><Relationship Id="rId175" Type="http://schemas.openxmlformats.org/officeDocument/2006/relationships/hyperlink" Target="http://krm.gov.ua/person" TargetMode="External"/><Relationship Id="rId340" Type="http://schemas.openxmlformats.org/officeDocument/2006/relationships/hyperlink" Target="http://kievcity.gov.ua/news/?c=3" TargetMode="External"/><Relationship Id="rId196" Type="http://schemas.openxmlformats.org/officeDocument/2006/relationships/hyperlink" Target="http://krm.gov.ua/article/view/19" TargetMode="External"/><Relationship Id="rId200" Type="http://schemas.openxmlformats.org/officeDocument/2006/relationships/hyperlink" Target="http://krm.gov.ua/article/view/193" TargetMode="External"/><Relationship Id="rId16" Type="http://schemas.openxmlformats.org/officeDocument/2006/relationships/hyperlink" Target="http://artemrada.gov.ua/uk/9661" TargetMode="External"/><Relationship Id="rId221" Type="http://schemas.openxmlformats.org/officeDocument/2006/relationships/hyperlink" Target="http://mkrada.gov.ua/content/byudzhet-mista.html" TargetMode="External"/><Relationship Id="rId242" Type="http://schemas.openxmlformats.org/officeDocument/2006/relationships/hyperlink" Target="http://bmr.gov.ua/index.php?id=800000880" TargetMode="External"/><Relationship Id="rId263" Type="http://schemas.openxmlformats.org/officeDocument/2006/relationships/hyperlink" Target="http://kmr.gov.ua/uk/comisii" TargetMode="External"/><Relationship Id="rId284" Type="http://schemas.openxmlformats.org/officeDocument/2006/relationships/hyperlink" Target="http://omr.gov.ua/ru/essential/67023" TargetMode="External"/><Relationship Id="rId319" Type="http://schemas.openxmlformats.org/officeDocument/2006/relationships/hyperlink" Target="http://rada.te.ua/ogoloshennya-konkurs/tenderi/30939.html" TargetMode="External"/><Relationship Id="rId37" Type="http://schemas.openxmlformats.org/officeDocument/2006/relationships/hyperlink" Target="http://bmr.gov.ua/index.php?id=800000317&amp;no_cache=1" TargetMode="External"/><Relationship Id="rId58" Type="http://schemas.openxmlformats.org/officeDocument/2006/relationships/hyperlink" Target="http://bmrservice.bmr.gov.ua/index.php?id=800000031&amp;tx_dam_cat%5Buid%5D=330&amp;no_cache=1" TargetMode="External"/><Relationship Id="rId79" Type="http://schemas.openxmlformats.org/officeDocument/2006/relationships/hyperlink" Target="http://bc-rada.gov.ua/node/4900" TargetMode="External"/><Relationship Id="rId102" Type="http://schemas.openxmlformats.org/officeDocument/2006/relationships/hyperlink" Target="http://meria.zp.ua/test/index.php?id=22646" TargetMode="External"/><Relationship Id="rId123" Type="http://schemas.openxmlformats.org/officeDocument/2006/relationships/hyperlink" Target="http://www.vmr.gov.ua/Branches/Lists/EconomicsBusinessAndInvestmens/ShowContent.aspx?ID=13" TargetMode="External"/><Relationship Id="rId144" Type="http://schemas.openxmlformats.org/officeDocument/2006/relationships/hyperlink" Target="http://www.vmr.gov.ua/Docs/ExecutiveCommitteeDecisions/Forms/AllItems.aspx" TargetMode="External"/><Relationship Id="rId330" Type="http://schemas.openxmlformats.org/officeDocument/2006/relationships/hyperlink" Target="http://www.izmail-rada.gov.ua/-----2017-" TargetMode="External"/><Relationship Id="rId90" Type="http://schemas.openxmlformats.org/officeDocument/2006/relationships/hyperlink" Target="http://meria.zp.ua/test/index.php?id=38" TargetMode="External"/><Relationship Id="rId165" Type="http://schemas.openxmlformats.org/officeDocument/2006/relationships/hyperlink" Target="http://drohobych-rada.gov.ua/mizhnarodni-zv-yazky-2/mista-pobratymy/" TargetMode="External"/><Relationship Id="rId186" Type="http://schemas.openxmlformats.org/officeDocument/2006/relationships/hyperlink" Target="http://krm.gov.ua/article/view/459" TargetMode="External"/><Relationship Id="rId211" Type="http://schemas.openxmlformats.org/officeDocument/2006/relationships/hyperlink" Target="http://mkrada.gov.ua/documents/23960.html" TargetMode="External"/><Relationship Id="rId232" Type="http://schemas.openxmlformats.org/officeDocument/2006/relationships/hyperlink" Target="http://berdychiv.com.ua/zapobgannya_proyavam_korupcyi.html" TargetMode="External"/><Relationship Id="rId253" Type="http://schemas.openxmlformats.org/officeDocument/2006/relationships/hyperlink" Target="http://rada.te.ua/ogoloshennya-konkurs/tenderi/31002.html" TargetMode="External"/><Relationship Id="rId274" Type="http://schemas.openxmlformats.org/officeDocument/2006/relationships/hyperlink" Target="http://marsovet.org.ua/news/index/sect/5" TargetMode="External"/><Relationship Id="rId295" Type="http://schemas.openxmlformats.org/officeDocument/2006/relationships/hyperlink" Target="http://omr.gov.ua/ru/acts/council/37110/" TargetMode="External"/><Relationship Id="rId309" Type="http://schemas.openxmlformats.org/officeDocument/2006/relationships/hyperlink" Target="http://city-adm.lviv.ua/public-information/budget/2016" TargetMode="External"/><Relationship Id="rId27" Type="http://schemas.openxmlformats.org/officeDocument/2006/relationships/hyperlink" Target="http://artemrada.gov.ua/uk/1235" TargetMode="External"/><Relationship Id="rId48" Type="http://schemas.openxmlformats.org/officeDocument/2006/relationships/hyperlink" Target="http://bmr.gov.ua/index.php?id=800000176&amp;no_cache=1" TargetMode="External"/><Relationship Id="rId69" Type="http://schemas.openxmlformats.org/officeDocument/2006/relationships/hyperlink" Target="http://bc-rada.gov.ua/node/4924" TargetMode="External"/><Relationship Id="rId113" Type="http://schemas.openxmlformats.org/officeDocument/2006/relationships/hyperlink" Target="http://www.vmr.gov.ua/TransparentCity/Lists/AccessToPublicInformation/ShowContent.aspx?ID=6" TargetMode="External"/><Relationship Id="rId134" Type="http://schemas.openxmlformats.org/officeDocument/2006/relationships/hyperlink" Target="http://www.vmr.gov.ua/TransparentCity/SitePages/Job.aspx" TargetMode="External"/><Relationship Id="rId320" Type="http://schemas.openxmlformats.org/officeDocument/2006/relationships/hyperlink" Target="http://rada.te.ua/komunalni_pidpriemst/" TargetMode="External"/><Relationship Id="rId80" Type="http://schemas.openxmlformats.org/officeDocument/2006/relationships/hyperlink" Target="http://bc-rada.gov.ua/node/4900" TargetMode="External"/><Relationship Id="rId155" Type="http://schemas.openxmlformats.org/officeDocument/2006/relationships/hyperlink" Target="http://drohobych-rada.gov.ua/deputaty-diyalnist-rady/" TargetMode="External"/><Relationship Id="rId176" Type="http://schemas.openxmlformats.org/officeDocument/2006/relationships/hyperlink" Target="http://krm.gov.ua/article/view/45" TargetMode="External"/><Relationship Id="rId197" Type="http://schemas.openxmlformats.org/officeDocument/2006/relationships/hyperlink" Target="http://krm.gov.ua/article/view/317" TargetMode="External"/><Relationship Id="rId341" Type="http://schemas.openxmlformats.org/officeDocument/2006/relationships/hyperlink" Target="http://kievcity.gov.ua/content/143_komunalni-pidpryemstva.html" TargetMode="External"/><Relationship Id="rId201" Type="http://schemas.openxmlformats.org/officeDocument/2006/relationships/hyperlink" Target="http://krm.gov.ua/article/view/193" TargetMode="External"/><Relationship Id="rId222" Type="http://schemas.openxmlformats.org/officeDocument/2006/relationships/hyperlink" Target="http://mkrada.gov.ua/content/zviti1.html" TargetMode="External"/><Relationship Id="rId243" Type="http://schemas.openxmlformats.org/officeDocument/2006/relationships/hyperlink" Target="http://bmr.gov.ua/fileadmin/php/session_decision.php?uid=2515" TargetMode="External"/><Relationship Id="rId264" Type="http://schemas.openxmlformats.org/officeDocument/2006/relationships/hyperlink" Target="https://kievcity.gov.ua/content/24_kerivnytstvo.html" TargetMode="External"/><Relationship Id="rId285" Type="http://schemas.openxmlformats.org/officeDocument/2006/relationships/hyperlink" Target="http://omr.gov.ua/ru/news/90143/" TargetMode="External"/><Relationship Id="rId17" Type="http://schemas.openxmlformats.org/officeDocument/2006/relationships/hyperlink" Target="http://artemrada.gov.ua/uk/tenders" TargetMode="External"/><Relationship Id="rId38" Type="http://schemas.openxmlformats.org/officeDocument/2006/relationships/hyperlink" Target="http://bmr.gov.ua/index.php?id=58" TargetMode="External"/><Relationship Id="rId59" Type="http://schemas.openxmlformats.org/officeDocument/2006/relationships/hyperlink" Target="http://bmr.gov.ua/index.php?id=800000872" TargetMode="External"/><Relationship Id="rId103" Type="http://schemas.openxmlformats.org/officeDocument/2006/relationships/hyperlink" Target="http://meria.zp.ua/test/index.php?id=24" TargetMode="External"/><Relationship Id="rId124" Type="http://schemas.openxmlformats.org/officeDocument/2006/relationships/hyperlink" Target="http://www.vmr.gov.ua/en/default.aspx" TargetMode="External"/><Relationship Id="rId310" Type="http://schemas.openxmlformats.org/officeDocument/2006/relationships/hyperlink" Target="http://city-adm.lviv.ua/public-information/budget" TargetMode="External"/><Relationship Id="rId70" Type="http://schemas.openxmlformats.org/officeDocument/2006/relationships/hyperlink" Target="http://bc-rada.gov.ua/node/1901" TargetMode="External"/><Relationship Id="rId91" Type="http://schemas.openxmlformats.org/officeDocument/2006/relationships/hyperlink" Target="http://meria.zp.ua/test/index.php?id=34" TargetMode="External"/><Relationship Id="rId145" Type="http://schemas.openxmlformats.org/officeDocument/2006/relationships/hyperlink" Target="http://www.vmr.gov.ua/Docs/ExecutiveCommitteeDecisions/Forms/AllItems.aspx" TargetMode="External"/><Relationship Id="rId166" Type="http://schemas.openxmlformats.org/officeDocument/2006/relationships/hyperlink" Target="http://drohobych-rada.gov.ua/category/konkursy-na-zamishhennya-vakantnyh-posad/" TargetMode="External"/><Relationship Id="rId187" Type="http://schemas.openxmlformats.org/officeDocument/2006/relationships/hyperlink" Target="http://krm.gov.ua/article/view/277" TargetMode="External"/><Relationship Id="rId331" Type="http://schemas.openxmlformats.org/officeDocument/2006/relationships/hyperlink" Target="http://www.city.kharkov.ua/uk/gorodskaya-vlast/gorodskoj-sovet/pomenne-golosuvannya.html" TargetMode="External"/><Relationship Id="rId1" Type="http://schemas.openxmlformats.org/officeDocument/2006/relationships/hyperlink" Target="http://artemrada.gov.ua/uk/documents/%D0%B0%D1%80%D1%82%D0%B5%D0%BC%D0%BE%D0%B2%D1%81%D0%BA/49-%D0%B2%D1%96%D0%B4-26-03-2014/20140326-%E2%84%96649-960" TargetMode="External"/><Relationship Id="rId212" Type="http://schemas.openxmlformats.org/officeDocument/2006/relationships/hyperlink" Target="http://mkrada.gov.ua/documents/?c=5" TargetMode="External"/><Relationship Id="rId233" Type="http://schemas.openxmlformats.org/officeDocument/2006/relationships/hyperlink" Target="http://artemrada.gov.ua/uk/counsil/sessionproject" TargetMode="External"/><Relationship Id="rId254" Type="http://schemas.openxmlformats.org/officeDocument/2006/relationships/hyperlink" Target="http://rada.te.ua/ogoloshennya-konkurs/" TargetMode="External"/><Relationship Id="rId28" Type="http://schemas.openxmlformats.org/officeDocument/2006/relationships/hyperlink" Target="http://www.berdychiv.com.ua/komunalna_sfera.html" TargetMode="External"/><Relationship Id="rId49" Type="http://schemas.openxmlformats.org/officeDocument/2006/relationships/hyperlink" Target="http://bmr.gov.ua/index.php?id=800000936" TargetMode="External"/><Relationship Id="rId114" Type="http://schemas.openxmlformats.org/officeDocument/2006/relationships/hyperlink" Target="http://www.vmr.gov.ua/Lists/CityCouncil/ShowContent.aspx?ID=67" TargetMode="External"/><Relationship Id="rId275" Type="http://schemas.openxmlformats.org/officeDocument/2006/relationships/hyperlink" Target="http://marsovet.org.ua/articles/show/menu/558" TargetMode="External"/><Relationship Id="rId296" Type="http://schemas.openxmlformats.org/officeDocument/2006/relationships/hyperlink" Target="http://economy.rv.ua/PDZ/" TargetMode="External"/><Relationship Id="rId300" Type="http://schemas.openxmlformats.org/officeDocument/2006/relationships/hyperlink" Target="https://www.lvivrada.gov.ua/miska-rada/postiyni-komisii" TargetMode="External"/><Relationship Id="rId60" Type="http://schemas.openxmlformats.org/officeDocument/2006/relationships/hyperlink" Target="http://bmr.gov.ua/index.php?id=800000872" TargetMode="External"/><Relationship Id="rId81" Type="http://schemas.openxmlformats.org/officeDocument/2006/relationships/hyperlink" Target="http://bc-rada.gov.ua/node/2096" TargetMode="External"/><Relationship Id="rId135" Type="http://schemas.openxmlformats.org/officeDocument/2006/relationships/hyperlink" Target="http://www.vmr.gov.ua/TransparentCity/SitePages/Job.aspx" TargetMode="External"/><Relationship Id="rId156" Type="http://schemas.openxmlformats.org/officeDocument/2006/relationships/hyperlink" Target="http://drohobych-rada.gov.ua/category/proekty-rishen-sesiyi/" TargetMode="External"/><Relationship Id="rId177" Type="http://schemas.openxmlformats.org/officeDocument/2006/relationships/hyperlink" Target="http://krm.gov.ua/article/view/58" TargetMode="External"/><Relationship Id="rId198" Type="http://schemas.openxmlformats.org/officeDocument/2006/relationships/hyperlink" Target="http://krm.gov.ua/article/view/382" TargetMode="External"/><Relationship Id="rId321" Type="http://schemas.openxmlformats.org/officeDocument/2006/relationships/hyperlink" Target="http://rada.te.ua/deklaratsiya_deputat/" TargetMode="External"/><Relationship Id="rId342" Type="http://schemas.openxmlformats.org/officeDocument/2006/relationships/printerSettings" Target="../printerSettings/printerSettings2.bin"/><Relationship Id="rId202" Type="http://schemas.openxmlformats.org/officeDocument/2006/relationships/hyperlink" Target="http://krm.gov.ua/article/view/323" TargetMode="External"/><Relationship Id="rId223" Type="http://schemas.openxmlformats.org/officeDocument/2006/relationships/hyperlink" Target="http://mkrada.gov.ua/content/avariyni-sluzhbi-mista.html" TargetMode="External"/><Relationship Id="rId244" Type="http://schemas.openxmlformats.org/officeDocument/2006/relationships/hyperlink" Target="http://rada.te.ua/pytannia-vidpovidi/" TargetMode="External"/><Relationship Id="rId18" Type="http://schemas.openxmlformats.org/officeDocument/2006/relationships/hyperlink" Target="http://artemrada.gov.ua/uk/11068" TargetMode="External"/><Relationship Id="rId39" Type="http://schemas.openxmlformats.org/officeDocument/2006/relationships/hyperlink" Target="http://bmr.gov.ua/index.php?id=800000598&amp;no_cache=1" TargetMode="External"/><Relationship Id="rId265" Type="http://schemas.openxmlformats.org/officeDocument/2006/relationships/hyperlink" Target="https://petition.kievcity.gov.ua/" TargetMode="External"/><Relationship Id="rId286" Type="http://schemas.openxmlformats.org/officeDocument/2006/relationships/hyperlink" Target="http://omr.gov.ua/ru/acts/mayor/89494/" TargetMode="External"/><Relationship Id="rId50" Type="http://schemas.openxmlformats.org/officeDocument/2006/relationships/hyperlink" Target="http://bmr.gov.ua/index.php?id=800000425" TargetMode="External"/><Relationship Id="rId104" Type="http://schemas.openxmlformats.org/officeDocument/2006/relationships/hyperlink" Target="http://meria.zp.ua/test/index.php?id=24" TargetMode="External"/><Relationship Id="rId125" Type="http://schemas.openxmlformats.org/officeDocument/2006/relationships/hyperlink" Target="http://www.vmr.gov.ua/Branches/Lists/GMmiskgospodarstvo/Default.aspx" TargetMode="External"/><Relationship Id="rId146" Type="http://schemas.openxmlformats.org/officeDocument/2006/relationships/hyperlink" Target="http://drohobych-rada.gov.ua/category/videonovyny2/" TargetMode="External"/><Relationship Id="rId167" Type="http://schemas.openxmlformats.org/officeDocument/2006/relationships/hyperlink" Target="http://drohobych-rada.gov.ua/category/konkursy-na-zamishhennya-vakantnyh-posad/" TargetMode="External"/><Relationship Id="rId188" Type="http://schemas.openxmlformats.org/officeDocument/2006/relationships/hyperlink" Target="http://krm.gov.ua/article/view/512" TargetMode="External"/><Relationship Id="rId311" Type="http://schemas.openxmlformats.org/officeDocument/2006/relationships/hyperlink" Target="http://social.lviv.ua/" TargetMode="External"/><Relationship Id="rId332" Type="http://schemas.openxmlformats.org/officeDocument/2006/relationships/hyperlink" Target="http://www.city.kharkov.ua/uk/gorodskaya-vlast/gorodskoj-sovet/deputatyi.html" TargetMode="External"/><Relationship Id="rId71" Type="http://schemas.openxmlformats.org/officeDocument/2006/relationships/hyperlink" Target="http://bc-rada.gov.ua/node/2096" TargetMode="External"/><Relationship Id="rId92" Type="http://schemas.openxmlformats.org/officeDocument/2006/relationships/hyperlink" Target="http://meria.zp.ua/test/index.php?id=21958" TargetMode="External"/><Relationship Id="rId213" Type="http://schemas.openxmlformats.org/officeDocument/2006/relationships/hyperlink" Target="http://petition.mkrada.gov.ua/" TargetMode="External"/><Relationship Id="rId234" Type="http://schemas.openxmlformats.org/officeDocument/2006/relationships/hyperlink" Target="http://artemrada.gov.ua/uk/vacation" TargetMode="External"/><Relationship Id="rId2" Type="http://schemas.openxmlformats.org/officeDocument/2006/relationships/hyperlink" Target="http://artemrada.gov.ua/uk/articles/9291" TargetMode="External"/><Relationship Id="rId29" Type="http://schemas.openxmlformats.org/officeDocument/2006/relationships/hyperlink" Target="http://artemrada.gov.ua/uk/7260" TargetMode="External"/><Relationship Id="rId255" Type="http://schemas.openxmlformats.org/officeDocument/2006/relationships/hyperlink" Target="http://cnap.kam-pod.gov.ua/" TargetMode="External"/><Relationship Id="rId276" Type="http://schemas.openxmlformats.org/officeDocument/2006/relationships/hyperlink" Target="http://marsovet.org.ua/articles/show/menu/2301" TargetMode="External"/><Relationship Id="rId297" Type="http://schemas.openxmlformats.org/officeDocument/2006/relationships/hyperlink" Target="http://meria.zp.ua/test/index.php?id=209" TargetMode="External"/><Relationship Id="rId40" Type="http://schemas.openxmlformats.org/officeDocument/2006/relationships/hyperlink" Target="http://bmr.gov.ua/index.php?id=226" TargetMode="External"/><Relationship Id="rId115" Type="http://schemas.openxmlformats.org/officeDocument/2006/relationships/hyperlink" Target="http://www.vmr.gov.ua/Lists/CityCouncil/ShowContent.aspx?ID=65" TargetMode="External"/><Relationship Id="rId136" Type="http://schemas.openxmlformats.org/officeDocument/2006/relationships/hyperlink" Target="http://www.vmr.gov.ua/MunicipalEnreprise/default.aspx" TargetMode="External"/><Relationship Id="rId157" Type="http://schemas.openxmlformats.org/officeDocument/2006/relationships/hyperlink" Target="http://drohobych-rada.gov.ua/gromada/elektronni-petytsiyi-gromadyan/" TargetMode="External"/><Relationship Id="rId178" Type="http://schemas.openxmlformats.org/officeDocument/2006/relationships/hyperlink" Target="http://krm.gov.ua/article/view/19" TargetMode="External"/><Relationship Id="rId301" Type="http://schemas.openxmlformats.org/officeDocument/2006/relationships/hyperlink" Target="http://city-adm.lviv.ua/lmr/executive-committee" TargetMode="External"/><Relationship Id="rId322" Type="http://schemas.openxmlformats.org/officeDocument/2006/relationships/hyperlink" Target="http://rada.te.ua/ogoloshennya-konkurs/ogoloshennya/" TargetMode="External"/><Relationship Id="rId61" Type="http://schemas.openxmlformats.org/officeDocument/2006/relationships/hyperlink" Target="http://bmr.gov.ua/index.php?id=800000538" TargetMode="External"/><Relationship Id="rId82" Type="http://schemas.openxmlformats.org/officeDocument/2006/relationships/hyperlink" Target="http://bc-rada.gov.ua/node/1847" TargetMode="External"/><Relationship Id="rId199" Type="http://schemas.openxmlformats.org/officeDocument/2006/relationships/hyperlink" Target="http://krm.gov.ua/article/view/192" TargetMode="External"/><Relationship Id="rId203" Type="http://schemas.openxmlformats.org/officeDocument/2006/relationships/hyperlink" Target="http://krm.gov.ua/docs/proekti" TargetMode="External"/><Relationship Id="rId19" Type="http://schemas.openxmlformats.org/officeDocument/2006/relationships/hyperlink" Target="http://www.berdychiv.com.ua/plan-zakupvl/" TargetMode="External"/><Relationship Id="rId224" Type="http://schemas.openxmlformats.org/officeDocument/2006/relationships/hyperlink" Target="http://mkrada.gov.ua/content/administrativni-poslugi.html" TargetMode="External"/><Relationship Id="rId245" Type="http://schemas.openxmlformats.org/officeDocument/2006/relationships/hyperlink" Target="http://rada.te.ua/normativnie-dokument/protokoli_visnovki_rekomendatsiy/" TargetMode="External"/><Relationship Id="rId266" Type="http://schemas.openxmlformats.org/officeDocument/2006/relationships/hyperlink" Target="http://konstrada.gov.ua/zvernennya-gromadyan" TargetMode="External"/><Relationship Id="rId287" Type="http://schemas.openxmlformats.org/officeDocument/2006/relationships/hyperlink" Target="http://omr.gov.ua/acts/projects/council/38690/" TargetMode="External"/><Relationship Id="rId30" Type="http://schemas.openxmlformats.org/officeDocument/2006/relationships/hyperlink" Target="http://www.berdychiv.com.ua/dovidnuk.html" TargetMode="External"/><Relationship Id="rId105" Type="http://schemas.openxmlformats.org/officeDocument/2006/relationships/hyperlink" Target="http://brovary-rada.gov.ua/content/dostup-do-publichnoi-informacii1.html" TargetMode="External"/><Relationship Id="rId126" Type="http://schemas.openxmlformats.org/officeDocument/2006/relationships/hyperlink" Target="http://www.vmr.gov.ua/Branches/Lists/Education/ShowContent.aspx?ID=192" TargetMode="External"/><Relationship Id="rId147" Type="http://schemas.openxmlformats.org/officeDocument/2006/relationships/hyperlink" Target="http://drohobych-rada.gov.ua/postijni-komisiyi2/" TargetMode="External"/><Relationship Id="rId168" Type="http://schemas.openxmlformats.org/officeDocument/2006/relationships/hyperlink" Target="http://drohobych-rada.gov.ua/wp-content/uploads/2016/04/Deklaratsiya-Kuchma-za-2015-rik.zip" TargetMode="External"/><Relationship Id="rId312" Type="http://schemas.openxmlformats.org/officeDocument/2006/relationships/hyperlink" Target="https://smr.gov.ua/uk/miska-vlada/miska-rada/protokoli-sesij.html" TargetMode="External"/><Relationship Id="rId333" Type="http://schemas.openxmlformats.org/officeDocument/2006/relationships/hyperlink" Target="http://pavlogradmrada.dp.gov.ua/category/vikonkom-2/rishennya-vikonkomu" TargetMode="External"/><Relationship Id="rId51" Type="http://schemas.openxmlformats.org/officeDocument/2006/relationships/hyperlink" Target="https://berdiansk.pb.org.ua/" TargetMode="External"/><Relationship Id="rId72" Type="http://schemas.openxmlformats.org/officeDocument/2006/relationships/hyperlink" Target="http://bc-rada.gov.ua/node/5905" TargetMode="External"/><Relationship Id="rId93" Type="http://schemas.openxmlformats.org/officeDocument/2006/relationships/hyperlink" Target="http://meria.zp.ua/test/index.php?id=3108" TargetMode="External"/><Relationship Id="rId189" Type="http://schemas.openxmlformats.org/officeDocument/2006/relationships/hyperlink" Target="http://krm.gov.ua/article/view/428"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78"/>
  <sheetViews>
    <sheetView zoomScale="90" zoomScaleNormal="90" workbookViewId="0">
      <pane xSplit="2" ySplit="1" topLeftCell="C2" activePane="bottomRight" state="frozen"/>
      <selection pane="topRight" activeCell="C1" sqref="C1"/>
      <selection pane="bottomLeft" activeCell="A2" sqref="A2"/>
      <selection pane="bottomRight" activeCell="C2" sqref="C2"/>
    </sheetView>
  </sheetViews>
  <sheetFormatPr defaultRowHeight="15" x14ac:dyDescent="0.25"/>
  <cols>
    <col min="1" max="1" width="5.140625" customWidth="1"/>
    <col min="2" max="2" width="34.140625" customWidth="1"/>
    <col min="3" max="3" width="9.140625" style="23"/>
    <col min="4" max="4" width="14.85546875" style="24" customWidth="1"/>
    <col min="5" max="5" width="9.140625" style="23"/>
    <col min="6" max="6" width="16.42578125" style="24" customWidth="1"/>
    <col min="7" max="7" width="9.140625" style="23"/>
    <col min="8" max="8" width="17" style="24" customWidth="1"/>
    <col min="9" max="9" width="10.28515625" style="23" customWidth="1"/>
    <col min="10" max="10" width="18.28515625" style="24" customWidth="1"/>
    <col min="11" max="11" width="9.140625" style="23"/>
    <col min="12" max="12" width="15.7109375" style="24" customWidth="1"/>
    <col min="13" max="13" width="9.140625" style="23"/>
    <col min="14" max="14" width="15.28515625" style="24" customWidth="1"/>
    <col min="15" max="15" width="9.140625" style="23"/>
    <col min="16" max="16" width="15.140625" style="24" customWidth="1"/>
    <col min="17" max="17" width="9.140625" style="23"/>
    <col min="18" max="18" width="16.5703125" style="24" customWidth="1"/>
    <col min="19" max="19" width="9.140625" style="23"/>
    <col min="20" max="20" width="16.28515625" style="24" customWidth="1"/>
    <col min="21" max="21" width="9.140625" style="23"/>
    <col min="22" max="22" width="17.42578125" style="24" customWidth="1"/>
    <col min="23" max="23" width="14.28515625" style="23" customWidth="1"/>
    <col min="24" max="24" width="22.28515625" style="24" customWidth="1"/>
    <col min="25" max="25" width="9.140625" style="23"/>
    <col min="26" max="26" width="13.42578125" style="24" customWidth="1"/>
    <col min="27" max="27" width="19.5703125" style="23" customWidth="1"/>
    <col min="28" max="28" width="19.28515625" style="24" customWidth="1"/>
    <col min="29" max="29" width="9.5703125" style="23" customWidth="1"/>
    <col min="30" max="30" width="17.5703125" style="24" customWidth="1"/>
    <col min="31" max="31" width="9.140625" style="23"/>
    <col min="32" max="32" width="12.140625" style="24" customWidth="1"/>
    <col min="33" max="33" width="9.140625" style="23"/>
    <col min="34" max="34" width="14.5703125" style="24" customWidth="1"/>
    <col min="35" max="35" width="9.140625" style="23"/>
    <col min="36" max="36" width="15.42578125" style="24" customWidth="1"/>
    <col min="37" max="37" width="11.85546875" style="23" customWidth="1"/>
    <col min="38" max="38" width="20.140625" style="24" customWidth="1"/>
    <col min="39" max="39" width="10.7109375" style="23" customWidth="1"/>
    <col min="40" max="40" width="19.28515625" style="24" customWidth="1"/>
    <col min="41" max="41" width="9.85546875" style="23" customWidth="1"/>
    <col min="42" max="42" width="17.5703125" style="24" customWidth="1"/>
    <col min="43" max="43" width="9.140625" style="23"/>
    <col min="44" max="44" width="17.140625" style="24" customWidth="1"/>
    <col min="45" max="45" width="13.28515625" style="23" customWidth="1"/>
    <col min="46" max="46" width="21.42578125" style="24" customWidth="1"/>
    <col min="47" max="47" width="9.5703125" style="23" customWidth="1"/>
    <col min="48" max="48" width="17.7109375" style="24" customWidth="1"/>
    <col min="49" max="49" width="9.140625" style="23"/>
    <col min="50" max="50" width="13.7109375" style="24" customWidth="1"/>
    <col min="51" max="51" width="9.140625" style="23"/>
    <col min="52" max="52" width="13.140625" style="24" customWidth="1"/>
    <col min="53" max="53" width="9.140625" style="23"/>
    <col min="54" max="54" width="17.42578125" style="24" customWidth="1"/>
    <col min="55" max="55" width="10.42578125" style="23" customWidth="1"/>
    <col min="56" max="56" width="18.5703125" style="24" customWidth="1"/>
    <col min="57" max="57" width="9.140625" style="23"/>
    <col min="58" max="58" width="16.42578125" style="24" customWidth="1"/>
    <col min="59" max="59" width="11.28515625" style="23" customWidth="1"/>
    <col min="60" max="60" width="16.42578125" style="24" customWidth="1"/>
    <col min="61" max="61" width="9.140625" style="23"/>
    <col min="62" max="62" width="13.7109375" style="24" customWidth="1"/>
    <col min="63" max="63" width="9.140625" style="23"/>
    <col min="64" max="64" width="16.140625" style="24" customWidth="1"/>
    <col min="65" max="65" width="12.5703125" style="23" customWidth="1"/>
    <col min="66" max="66" width="20.5703125" style="24" customWidth="1"/>
    <col min="67" max="67" width="9.140625" style="23"/>
    <col min="68" max="68" width="13.7109375" style="24" customWidth="1"/>
    <col min="69" max="69" width="10.85546875" style="23" customWidth="1"/>
    <col min="70" max="70" width="18.85546875" style="24" customWidth="1"/>
    <col min="71" max="71" width="9.140625" style="23"/>
    <col min="72" max="72" width="17" style="24" customWidth="1"/>
    <col min="73" max="73" width="9.140625" style="23"/>
    <col min="74" max="74" width="15.28515625" style="24" customWidth="1"/>
    <col min="75" max="75" width="9.140625" style="23"/>
    <col min="76" max="76" width="13" style="24" customWidth="1"/>
    <col min="77" max="77" width="13.140625" style="23" customWidth="1"/>
    <col min="78" max="78" width="20.7109375" style="24" customWidth="1"/>
    <col min="79" max="79" width="9.140625" style="23"/>
    <col min="80" max="80" width="17.28515625" style="24" customWidth="1"/>
    <col min="81" max="81" width="9.140625" style="23"/>
    <col min="82" max="82" width="13.28515625" style="24" customWidth="1"/>
    <col min="83" max="83" width="9.140625" style="23"/>
    <col min="84" max="84" width="17.140625" style="24" customWidth="1"/>
    <col min="85" max="85" width="9.140625" style="23"/>
    <col min="86" max="86" width="15.7109375" style="24" customWidth="1"/>
    <col min="87" max="87" width="9.140625" style="23"/>
    <col min="88" max="88" width="13.7109375" style="24" customWidth="1"/>
    <col min="89" max="89" width="9.140625" style="23"/>
    <col min="90" max="90" width="13.85546875" style="24" customWidth="1"/>
    <col min="91" max="91" width="9.140625" style="23"/>
    <col min="92" max="92" width="14.42578125" style="24" customWidth="1"/>
    <col min="93" max="93" width="12.42578125" style="23" customWidth="1"/>
    <col min="94" max="94" width="20.42578125" style="24" customWidth="1"/>
    <col min="95" max="95" width="9.140625" style="23"/>
    <col min="96" max="96" width="15.140625" style="24" customWidth="1"/>
    <col min="97" max="97" width="9.140625" style="23"/>
    <col min="98" max="98" width="15.7109375" style="24" customWidth="1"/>
    <col min="99" max="99" width="9.140625" style="23"/>
    <col min="100" max="100" width="15.140625" style="24" customWidth="1"/>
    <col min="101" max="101" width="9.140625" style="23"/>
    <col min="102" max="102" width="14.5703125" style="24" customWidth="1"/>
  </cols>
  <sheetData>
    <row r="1" spans="1:102" x14ac:dyDescent="0.25">
      <c r="A1" s="21" t="s">
        <v>303</v>
      </c>
      <c r="B1" s="22" t="s">
        <v>381</v>
      </c>
      <c r="C1" s="25" t="s">
        <v>1761</v>
      </c>
      <c r="D1" s="24" t="s">
        <v>1762</v>
      </c>
      <c r="E1" s="25" t="s">
        <v>1763</v>
      </c>
      <c r="F1" s="24" t="s">
        <v>1764</v>
      </c>
      <c r="G1" s="25" t="s">
        <v>1765</v>
      </c>
      <c r="H1" s="24" t="s">
        <v>1766</v>
      </c>
      <c r="I1" s="23" t="s">
        <v>1767</v>
      </c>
      <c r="J1" s="24" t="s">
        <v>1768</v>
      </c>
      <c r="K1" s="23" t="s">
        <v>1769</v>
      </c>
      <c r="L1" s="24" t="s">
        <v>1770</v>
      </c>
      <c r="M1" s="23" t="s">
        <v>1771</v>
      </c>
      <c r="N1" s="24" t="s">
        <v>1772</v>
      </c>
      <c r="O1" s="23" t="s">
        <v>1773</v>
      </c>
      <c r="P1" s="24" t="s">
        <v>1774</v>
      </c>
      <c r="Q1" s="23" t="s">
        <v>1775</v>
      </c>
      <c r="R1" s="24" t="s">
        <v>1776</v>
      </c>
      <c r="S1" s="23" t="s">
        <v>1777</v>
      </c>
      <c r="T1" s="24" t="s">
        <v>1778</v>
      </c>
      <c r="U1" s="23" t="s">
        <v>1779</v>
      </c>
      <c r="V1" s="24" t="s">
        <v>1780</v>
      </c>
      <c r="W1" s="23" t="s">
        <v>1781</v>
      </c>
      <c r="X1" s="24" t="s">
        <v>1782</v>
      </c>
      <c r="Y1" s="23" t="s">
        <v>1783</v>
      </c>
      <c r="Z1" s="24" t="s">
        <v>1784</v>
      </c>
      <c r="AA1" s="23" t="s">
        <v>1785</v>
      </c>
      <c r="AB1" s="24" t="s">
        <v>1786</v>
      </c>
      <c r="AC1" s="23" t="s">
        <v>1787</v>
      </c>
      <c r="AD1" s="24" t="s">
        <v>1788</v>
      </c>
      <c r="AE1" s="23" t="s">
        <v>1789</v>
      </c>
      <c r="AF1" s="24" t="s">
        <v>1790</v>
      </c>
      <c r="AG1" s="23" t="s">
        <v>1791</v>
      </c>
      <c r="AH1" s="24" t="s">
        <v>1792</v>
      </c>
      <c r="AI1" s="23" t="s">
        <v>1793</v>
      </c>
      <c r="AJ1" s="24" t="s">
        <v>1794</v>
      </c>
      <c r="AK1" s="23" t="s">
        <v>1795</v>
      </c>
      <c r="AL1" s="24" t="s">
        <v>1796</v>
      </c>
      <c r="AM1" s="23" t="s">
        <v>1797</v>
      </c>
      <c r="AN1" s="24" t="s">
        <v>1798</v>
      </c>
      <c r="AO1" s="23" t="s">
        <v>1799</v>
      </c>
      <c r="AP1" s="24" t="s">
        <v>1800</v>
      </c>
      <c r="AQ1" s="23" t="s">
        <v>1801</v>
      </c>
      <c r="AR1" s="24" t="s">
        <v>1802</v>
      </c>
      <c r="AS1" s="23" t="s">
        <v>1803</v>
      </c>
      <c r="AT1" s="24" t="s">
        <v>1804</v>
      </c>
      <c r="AU1" s="23" t="s">
        <v>1805</v>
      </c>
      <c r="AV1" s="24" t="s">
        <v>1806</v>
      </c>
      <c r="AW1" s="23" t="s">
        <v>1807</v>
      </c>
      <c r="AX1" s="24" t="s">
        <v>1808</v>
      </c>
      <c r="AY1" s="23" t="s">
        <v>1809</v>
      </c>
      <c r="AZ1" s="24" t="s">
        <v>1810</v>
      </c>
      <c r="BA1" s="23" t="s">
        <v>1811</v>
      </c>
      <c r="BB1" s="24" t="s">
        <v>1812</v>
      </c>
      <c r="BC1" s="23" t="s">
        <v>1813</v>
      </c>
      <c r="BD1" s="24" t="s">
        <v>1814</v>
      </c>
      <c r="BE1" s="23" t="s">
        <v>1815</v>
      </c>
      <c r="BF1" s="24" t="s">
        <v>1816</v>
      </c>
      <c r="BG1" s="23" t="s">
        <v>1817</v>
      </c>
      <c r="BH1" s="24" t="s">
        <v>1818</v>
      </c>
      <c r="BI1" s="23" t="s">
        <v>1819</v>
      </c>
      <c r="BJ1" s="24" t="s">
        <v>1820</v>
      </c>
      <c r="BK1" s="23" t="s">
        <v>1821</v>
      </c>
      <c r="BL1" s="24" t="s">
        <v>1822</v>
      </c>
      <c r="BM1" s="23" t="s">
        <v>1823</v>
      </c>
      <c r="BN1" s="24" t="s">
        <v>1824</v>
      </c>
      <c r="BO1" s="23" t="s">
        <v>1825</v>
      </c>
      <c r="BP1" s="24" t="s">
        <v>1826</v>
      </c>
      <c r="BQ1" s="23" t="s">
        <v>1827</v>
      </c>
      <c r="BR1" s="24" t="s">
        <v>1828</v>
      </c>
      <c r="BS1" s="23" t="s">
        <v>1829</v>
      </c>
      <c r="BT1" s="24" t="s">
        <v>1830</v>
      </c>
      <c r="BU1" s="23" t="s">
        <v>1831</v>
      </c>
      <c r="BV1" s="24" t="s">
        <v>1832</v>
      </c>
      <c r="BW1" s="23" t="s">
        <v>1833</v>
      </c>
      <c r="BX1" s="24" t="s">
        <v>1834</v>
      </c>
      <c r="BY1" s="23" t="s">
        <v>1835</v>
      </c>
      <c r="BZ1" s="24" t="s">
        <v>1836</v>
      </c>
      <c r="CA1" s="23" t="s">
        <v>1837</v>
      </c>
      <c r="CB1" s="24" t="s">
        <v>1838</v>
      </c>
      <c r="CC1" s="23" t="s">
        <v>1839</v>
      </c>
      <c r="CD1" s="24" t="s">
        <v>1840</v>
      </c>
      <c r="CE1" s="23" t="s">
        <v>1841</v>
      </c>
      <c r="CF1" s="24" t="s">
        <v>1842</v>
      </c>
      <c r="CG1" s="23" t="s">
        <v>1843</v>
      </c>
      <c r="CH1" s="24" t="s">
        <v>1844</v>
      </c>
      <c r="CI1" s="23" t="s">
        <v>1845</v>
      </c>
      <c r="CJ1" s="24" t="s">
        <v>1846</v>
      </c>
      <c r="CK1" s="23" t="s">
        <v>1847</v>
      </c>
      <c r="CL1" s="24" t="s">
        <v>1848</v>
      </c>
      <c r="CM1" s="23" t="s">
        <v>1849</v>
      </c>
      <c r="CN1" s="24" t="s">
        <v>1850</v>
      </c>
      <c r="CO1" s="23" t="s">
        <v>1851</v>
      </c>
      <c r="CP1" s="24" t="s">
        <v>1852</v>
      </c>
      <c r="CQ1" s="23" t="s">
        <v>1853</v>
      </c>
      <c r="CR1" s="24" t="s">
        <v>1854</v>
      </c>
      <c r="CS1" s="23" t="s">
        <v>1855</v>
      </c>
      <c r="CT1" s="24" t="s">
        <v>1856</v>
      </c>
      <c r="CU1" s="23" t="s">
        <v>1857</v>
      </c>
      <c r="CV1" s="24" t="s">
        <v>1858</v>
      </c>
      <c r="CW1" s="23" t="s">
        <v>1859</v>
      </c>
      <c r="CX1" s="24" t="s">
        <v>1860</v>
      </c>
    </row>
    <row r="2" spans="1:102" ht="92.25" customHeight="1" x14ac:dyDescent="0.25">
      <c r="A2" t="s">
        <v>304</v>
      </c>
      <c r="B2" s="27" t="s">
        <v>85</v>
      </c>
      <c r="C2" s="35" t="s">
        <v>1750</v>
      </c>
      <c r="D2" s="36"/>
      <c r="E2" s="35" t="s">
        <v>1749</v>
      </c>
      <c r="F2" s="37" t="s">
        <v>2357</v>
      </c>
      <c r="G2" s="35" t="s">
        <v>1749</v>
      </c>
      <c r="H2" s="36" t="s">
        <v>1885</v>
      </c>
      <c r="I2" s="35" t="s">
        <v>1750</v>
      </c>
      <c r="J2" s="36"/>
      <c r="K2" s="35" t="s">
        <v>1749</v>
      </c>
      <c r="L2" s="36" t="s">
        <v>2387</v>
      </c>
      <c r="M2" s="35" t="s">
        <v>1749</v>
      </c>
      <c r="N2" s="41" t="s">
        <v>2243</v>
      </c>
      <c r="O2" s="35" t="s">
        <v>1752</v>
      </c>
      <c r="P2" s="41" t="s">
        <v>1908</v>
      </c>
      <c r="Q2" s="35" t="s">
        <v>1750</v>
      </c>
      <c r="R2" s="36"/>
      <c r="S2" s="35" t="s">
        <v>1749</v>
      </c>
      <c r="T2" s="37" t="s">
        <v>1183</v>
      </c>
      <c r="U2" s="35" t="s">
        <v>1750</v>
      </c>
      <c r="V2" s="36"/>
      <c r="W2" s="35" t="s">
        <v>1749</v>
      </c>
      <c r="X2" s="36" t="s">
        <v>869</v>
      </c>
      <c r="Y2" s="35" t="s">
        <v>1749</v>
      </c>
      <c r="Z2" s="36" t="s">
        <v>2321</v>
      </c>
      <c r="AA2" s="35" t="s">
        <v>1749</v>
      </c>
      <c r="AB2" s="36" t="s">
        <v>782</v>
      </c>
      <c r="AC2" s="35" t="s">
        <v>1749</v>
      </c>
      <c r="AD2" s="37" t="s">
        <v>1217</v>
      </c>
      <c r="AE2" s="35" t="s">
        <v>1749</v>
      </c>
      <c r="AF2" s="37" t="s">
        <v>839</v>
      </c>
      <c r="AG2" s="35" t="s">
        <v>1750</v>
      </c>
      <c r="AH2" s="36"/>
      <c r="AI2" s="35" t="s">
        <v>1749</v>
      </c>
      <c r="AJ2" s="37" t="s">
        <v>1413</v>
      </c>
      <c r="AK2" s="35" t="s">
        <v>1749</v>
      </c>
      <c r="AL2" s="37" t="s">
        <v>1412</v>
      </c>
      <c r="AM2" s="35" t="s">
        <v>1750</v>
      </c>
      <c r="AN2" s="36"/>
      <c r="AO2" s="35" t="s">
        <v>1749</v>
      </c>
      <c r="AP2" s="36" t="s">
        <v>1433</v>
      </c>
      <c r="AQ2" s="35" t="s">
        <v>1749</v>
      </c>
      <c r="AR2" s="41" t="s">
        <v>1994</v>
      </c>
      <c r="AS2" s="35" t="s">
        <v>1750</v>
      </c>
      <c r="AT2" s="36"/>
      <c r="AU2" s="35" t="s">
        <v>1750</v>
      </c>
      <c r="AV2" s="36"/>
      <c r="AW2" s="35" t="s">
        <v>1749</v>
      </c>
      <c r="AX2" s="39" t="s">
        <v>2300</v>
      </c>
      <c r="AY2" s="35" t="s">
        <v>1749</v>
      </c>
      <c r="AZ2" s="37" t="s">
        <v>1491</v>
      </c>
      <c r="BA2" s="35" t="s">
        <v>1749</v>
      </c>
      <c r="BB2" s="37" t="s">
        <v>1514</v>
      </c>
      <c r="BC2" s="35" t="s">
        <v>1749</v>
      </c>
      <c r="BD2" s="36" t="s">
        <v>1353</v>
      </c>
      <c r="BE2" s="35" t="s">
        <v>1750</v>
      </c>
      <c r="BF2" s="36"/>
      <c r="BG2" s="35" t="s">
        <v>1750</v>
      </c>
      <c r="BH2" s="36"/>
      <c r="BI2" s="35" t="s">
        <v>1750</v>
      </c>
      <c r="BJ2" s="36"/>
      <c r="BK2" s="35" t="s">
        <v>1752</v>
      </c>
      <c r="BL2" s="36" t="s">
        <v>1576</v>
      </c>
      <c r="BM2" s="35" t="s">
        <v>1750</v>
      </c>
      <c r="BN2" s="36"/>
      <c r="BO2" s="35" t="s">
        <v>1749</v>
      </c>
      <c r="BP2" s="36" t="s">
        <v>1594</v>
      </c>
      <c r="BQ2" s="35" t="s">
        <v>1749</v>
      </c>
      <c r="BR2" s="36" t="s">
        <v>1082</v>
      </c>
      <c r="BS2" s="35" t="s">
        <v>1752</v>
      </c>
      <c r="BT2" s="36" t="s">
        <v>1083</v>
      </c>
      <c r="BU2" s="35" t="s">
        <v>1749</v>
      </c>
      <c r="BV2" s="36" t="s">
        <v>1084</v>
      </c>
      <c r="BW2" s="35" t="s">
        <v>1750</v>
      </c>
      <c r="BX2" s="36"/>
      <c r="BY2" s="35" t="s">
        <v>1749</v>
      </c>
      <c r="BZ2" s="36" t="s">
        <v>1028</v>
      </c>
      <c r="CA2" s="35" t="s">
        <v>1749</v>
      </c>
      <c r="CB2" s="36" t="s">
        <v>1029</v>
      </c>
      <c r="CC2" s="35" t="s">
        <v>1749</v>
      </c>
      <c r="CD2" s="36" t="s">
        <v>2230</v>
      </c>
      <c r="CE2" s="35" t="s">
        <v>1749</v>
      </c>
      <c r="CF2" s="37" t="s">
        <v>758</v>
      </c>
      <c r="CG2" s="35" t="s">
        <v>1749</v>
      </c>
      <c r="CH2" s="41" t="s">
        <v>2074</v>
      </c>
      <c r="CI2" s="35" t="s">
        <v>1750</v>
      </c>
      <c r="CJ2" s="36"/>
      <c r="CK2" s="35" t="s">
        <v>1749</v>
      </c>
      <c r="CL2" s="36" t="s">
        <v>2330</v>
      </c>
      <c r="CM2" s="35" t="s">
        <v>1749</v>
      </c>
      <c r="CN2" s="36" t="s">
        <v>2368</v>
      </c>
      <c r="CO2" s="35" t="s">
        <v>1749</v>
      </c>
      <c r="CP2" s="36" t="s">
        <v>960</v>
      </c>
      <c r="CQ2" s="35" t="s">
        <v>1750</v>
      </c>
      <c r="CR2" s="36"/>
      <c r="CS2" s="35" t="s">
        <v>1749</v>
      </c>
      <c r="CT2" s="36" t="s">
        <v>1715</v>
      </c>
      <c r="CU2" s="35" t="s">
        <v>1749</v>
      </c>
      <c r="CV2" s="36" t="s">
        <v>897</v>
      </c>
      <c r="CW2" s="35" t="s">
        <v>1749</v>
      </c>
      <c r="CX2" s="36" t="s">
        <v>898</v>
      </c>
    </row>
    <row r="3" spans="1:102" ht="60" x14ac:dyDescent="0.25">
      <c r="A3" t="s">
        <v>305</v>
      </c>
      <c r="B3" s="27" t="s">
        <v>86</v>
      </c>
      <c r="C3" s="35" t="s">
        <v>1750</v>
      </c>
      <c r="D3" s="36"/>
      <c r="E3" s="35" t="s">
        <v>1750</v>
      </c>
      <c r="F3" s="36"/>
      <c r="G3" s="35" t="s">
        <v>1749</v>
      </c>
      <c r="H3" s="37" t="s">
        <v>751</v>
      </c>
      <c r="I3" s="35" t="s">
        <v>1750</v>
      </c>
      <c r="J3" s="36"/>
      <c r="K3" s="35" t="s">
        <v>1750</v>
      </c>
      <c r="L3" s="36"/>
      <c r="M3" s="35" t="s">
        <v>1749</v>
      </c>
      <c r="N3" s="37" t="s">
        <v>2244</v>
      </c>
      <c r="O3" s="35" t="s">
        <v>1750</v>
      </c>
      <c r="P3" s="36"/>
      <c r="Q3" s="35" t="s">
        <v>1750</v>
      </c>
      <c r="R3" s="36"/>
      <c r="S3" s="35" t="s">
        <v>1750</v>
      </c>
      <c r="T3" s="36"/>
      <c r="U3" s="35" t="s">
        <v>1750</v>
      </c>
      <c r="V3" s="36"/>
      <c r="W3" s="35" t="s">
        <v>1750</v>
      </c>
      <c r="X3" s="36"/>
      <c r="Y3" s="35" t="s">
        <v>1749</v>
      </c>
      <c r="Z3" s="37" t="s">
        <v>2321</v>
      </c>
      <c r="AA3" s="35" t="s">
        <v>1749</v>
      </c>
      <c r="AB3" s="36" t="s">
        <v>782</v>
      </c>
      <c r="AC3" s="35" t="s">
        <v>1750</v>
      </c>
      <c r="AD3" s="36"/>
      <c r="AE3" s="35" t="s">
        <v>1750</v>
      </c>
      <c r="AF3" s="37"/>
      <c r="AG3" s="35" t="s">
        <v>1750</v>
      </c>
      <c r="AH3" s="36"/>
      <c r="AI3" s="35" t="s">
        <v>1750</v>
      </c>
      <c r="AJ3" s="36"/>
      <c r="AK3" s="35" t="s">
        <v>1750</v>
      </c>
      <c r="AL3" s="36"/>
      <c r="AM3" s="35" t="s">
        <v>1750</v>
      </c>
      <c r="AN3" s="36"/>
      <c r="AO3" s="35" t="s">
        <v>1750</v>
      </c>
      <c r="AP3" s="36"/>
      <c r="AQ3" s="35" t="s">
        <v>1750</v>
      </c>
      <c r="AR3" s="36"/>
      <c r="AS3" s="35" t="s">
        <v>1750</v>
      </c>
      <c r="AT3" s="36"/>
      <c r="AU3" s="35" t="s">
        <v>1750</v>
      </c>
      <c r="AV3" s="36"/>
      <c r="AW3" s="35" t="s">
        <v>1749</v>
      </c>
      <c r="AX3" s="37" t="s">
        <v>2005</v>
      </c>
      <c r="AY3" s="35" t="s">
        <v>1750</v>
      </c>
      <c r="AZ3" s="36"/>
      <c r="BA3" s="35" t="s">
        <v>1750</v>
      </c>
      <c r="BB3" s="36"/>
      <c r="BC3" s="35" t="s">
        <v>1750</v>
      </c>
      <c r="BD3" s="36"/>
      <c r="BE3" s="35" t="s">
        <v>1750</v>
      </c>
      <c r="BF3" s="36"/>
      <c r="BG3" s="35" t="s">
        <v>1750</v>
      </c>
      <c r="BH3" s="36"/>
      <c r="BI3" s="35" t="s">
        <v>1750</v>
      </c>
      <c r="BJ3" s="36"/>
      <c r="BK3" s="35" t="s">
        <v>1752</v>
      </c>
      <c r="BL3" s="37" t="s">
        <v>1576</v>
      </c>
      <c r="BM3" s="35" t="s">
        <v>1750</v>
      </c>
      <c r="BN3" s="36"/>
      <c r="BO3" s="35" t="s">
        <v>1750</v>
      </c>
      <c r="BP3" s="36"/>
      <c r="BQ3" s="35" t="s">
        <v>1750</v>
      </c>
      <c r="BR3" s="36"/>
      <c r="BS3" s="35" t="s">
        <v>1750</v>
      </c>
      <c r="BT3" s="36"/>
      <c r="BU3" s="35" t="s">
        <v>1750</v>
      </c>
      <c r="BV3" s="36"/>
      <c r="BW3" s="35" t="s">
        <v>1750</v>
      </c>
      <c r="BX3" s="36"/>
      <c r="BY3" s="35" t="s">
        <v>1750</v>
      </c>
      <c r="BZ3" s="36"/>
      <c r="CA3" s="35" t="s">
        <v>1750</v>
      </c>
      <c r="CB3" s="36"/>
      <c r="CC3" s="35" t="s">
        <v>1749</v>
      </c>
      <c r="CD3" s="36" t="s">
        <v>2230</v>
      </c>
      <c r="CE3" s="35" t="s">
        <v>1752</v>
      </c>
      <c r="CF3" s="36" t="s">
        <v>2276</v>
      </c>
      <c r="CG3" s="35" t="s">
        <v>1750</v>
      </c>
      <c r="CH3" s="36"/>
      <c r="CI3" s="35" t="s">
        <v>1750</v>
      </c>
      <c r="CJ3" s="36"/>
      <c r="CK3" s="35" t="s">
        <v>1750</v>
      </c>
      <c r="CL3" s="36"/>
      <c r="CM3" s="35" t="s">
        <v>1750</v>
      </c>
      <c r="CN3" s="36"/>
      <c r="CO3" s="35" t="s">
        <v>1750</v>
      </c>
      <c r="CP3" s="36"/>
      <c r="CQ3" s="35" t="s">
        <v>1750</v>
      </c>
      <c r="CR3" s="36"/>
      <c r="CS3" s="35" t="s">
        <v>1749</v>
      </c>
      <c r="CT3" s="36" t="s">
        <v>1715</v>
      </c>
      <c r="CU3" s="35" t="s">
        <v>1749</v>
      </c>
      <c r="CV3" s="36" t="s">
        <v>899</v>
      </c>
      <c r="CW3" s="35" t="s">
        <v>1750</v>
      </c>
      <c r="CX3" s="36"/>
    </row>
    <row r="4" spans="1:102" ht="75" x14ac:dyDescent="0.25">
      <c r="A4" t="s">
        <v>306</v>
      </c>
      <c r="B4" s="27" t="s">
        <v>87</v>
      </c>
      <c r="C4" s="35" t="s">
        <v>1750</v>
      </c>
      <c r="D4" s="36"/>
      <c r="E4" s="35" t="s">
        <v>2116</v>
      </c>
      <c r="F4" s="36" t="s">
        <v>2416</v>
      </c>
      <c r="G4" s="35" t="s">
        <v>1750</v>
      </c>
      <c r="H4" s="36"/>
      <c r="I4" s="35" t="s">
        <v>1750</v>
      </c>
      <c r="J4" s="36"/>
      <c r="K4" s="35" t="s">
        <v>2116</v>
      </c>
      <c r="L4" s="36" t="s">
        <v>2416</v>
      </c>
      <c r="M4" s="35" t="s">
        <v>1750</v>
      </c>
      <c r="N4" s="43"/>
      <c r="O4" s="35" t="s">
        <v>1750</v>
      </c>
      <c r="P4" s="36"/>
      <c r="Q4" s="35" t="s">
        <v>1750</v>
      </c>
      <c r="R4" s="36"/>
      <c r="S4" s="35" t="s">
        <v>2116</v>
      </c>
      <c r="T4" s="36" t="s">
        <v>2416</v>
      </c>
      <c r="U4" s="35" t="s">
        <v>1750</v>
      </c>
      <c r="V4" s="36"/>
      <c r="W4" s="35" t="s">
        <v>2116</v>
      </c>
      <c r="X4" s="36" t="s">
        <v>2416</v>
      </c>
      <c r="Y4" s="35" t="s">
        <v>2116</v>
      </c>
      <c r="Z4" s="36" t="s">
        <v>2414</v>
      </c>
      <c r="AA4" s="35" t="s">
        <v>1749</v>
      </c>
      <c r="AB4" s="36" t="s">
        <v>782</v>
      </c>
      <c r="AC4" s="35" t="s">
        <v>1749</v>
      </c>
      <c r="AD4" s="36" t="s">
        <v>1961</v>
      </c>
      <c r="AE4" s="35" t="s">
        <v>2116</v>
      </c>
      <c r="AF4" s="36" t="s">
        <v>2416</v>
      </c>
      <c r="AG4" s="35" t="s">
        <v>1750</v>
      </c>
      <c r="AH4" s="36"/>
      <c r="AI4" s="35" t="s">
        <v>1749</v>
      </c>
      <c r="AJ4" s="36" t="s">
        <v>1961</v>
      </c>
      <c r="AK4" s="35" t="s">
        <v>2116</v>
      </c>
      <c r="AL4" s="36" t="s">
        <v>2416</v>
      </c>
      <c r="AM4" s="35" t="s">
        <v>1750</v>
      </c>
      <c r="AN4" s="36"/>
      <c r="AO4" s="35" t="s">
        <v>2116</v>
      </c>
      <c r="AP4" s="36" t="s">
        <v>2416</v>
      </c>
      <c r="AQ4" s="35" t="s">
        <v>1749</v>
      </c>
      <c r="AR4" s="36" t="s">
        <v>1961</v>
      </c>
      <c r="AS4" s="35" t="s">
        <v>1750</v>
      </c>
      <c r="AT4" s="36"/>
      <c r="AU4" s="35" t="s">
        <v>1750</v>
      </c>
      <c r="AV4" s="36"/>
      <c r="AW4" s="35" t="s">
        <v>1750</v>
      </c>
      <c r="AX4" s="36"/>
      <c r="AY4" s="35" t="s">
        <v>2116</v>
      </c>
      <c r="AZ4" s="36" t="s">
        <v>2416</v>
      </c>
      <c r="BA4" s="35" t="s">
        <v>2116</v>
      </c>
      <c r="BB4" s="36" t="s">
        <v>2416</v>
      </c>
      <c r="BC4" s="35" t="s">
        <v>2116</v>
      </c>
      <c r="BD4" s="36" t="s">
        <v>2416</v>
      </c>
      <c r="BE4" s="35" t="s">
        <v>1750</v>
      </c>
      <c r="BF4" s="36"/>
      <c r="BG4" s="35" t="s">
        <v>1750</v>
      </c>
      <c r="BH4" s="36"/>
      <c r="BI4" s="35" t="s">
        <v>1750</v>
      </c>
      <c r="BJ4" s="36"/>
      <c r="BK4" s="35" t="s">
        <v>1750</v>
      </c>
      <c r="BL4" s="36"/>
      <c r="BM4" s="35" t="s">
        <v>1750</v>
      </c>
      <c r="BN4" s="36"/>
      <c r="BO4" s="35" t="s">
        <v>2116</v>
      </c>
      <c r="BP4" s="36" t="s">
        <v>2416</v>
      </c>
      <c r="BQ4" s="35" t="s">
        <v>2116</v>
      </c>
      <c r="BR4" s="36" t="s">
        <v>2416</v>
      </c>
      <c r="BS4" s="35" t="s">
        <v>2116</v>
      </c>
      <c r="BT4" s="36" t="s">
        <v>2416</v>
      </c>
      <c r="BU4" s="35" t="s">
        <v>2116</v>
      </c>
      <c r="BV4" s="36" t="s">
        <v>2416</v>
      </c>
      <c r="BW4" s="35" t="s">
        <v>1750</v>
      </c>
      <c r="BX4" s="36"/>
      <c r="BY4" s="35" t="s">
        <v>2116</v>
      </c>
      <c r="BZ4" s="36" t="s">
        <v>2416</v>
      </c>
      <c r="CA4" s="35" t="s">
        <v>2116</v>
      </c>
      <c r="CB4" s="36" t="s">
        <v>2416</v>
      </c>
      <c r="CC4" s="35" t="s">
        <v>1749</v>
      </c>
      <c r="CD4" s="36" t="s">
        <v>2230</v>
      </c>
      <c r="CE4" s="35" t="s">
        <v>1750</v>
      </c>
      <c r="CF4" s="36"/>
      <c r="CG4" s="35" t="s">
        <v>1749</v>
      </c>
      <c r="CH4" s="36" t="s">
        <v>2073</v>
      </c>
      <c r="CI4" s="35" t="s">
        <v>1750</v>
      </c>
      <c r="CJ4" s="36"/>
      <c r="CK4" s="35" t="s">
        <v>2116</v>
      </c>
      <c r="CL4" s="36" t="s">
        <v>2416</v>
      </c>
      <c r="CM4" s="35" t="s">
        <v>2116</v>
      </c>
      <c r="CN4" s="36" t="s">
        <v>2416</v>
      </c>
      <c r="CO4" s="35" t="s">
        <v>2116</v>
      </c>
      <c r="CP4" s="36" t="s">
        <v>2416</v>
      </c>
      <c r="CQ4" s="35" t="s">
        <v>1750</v>
      </c>
      <c r="CR4" s="36"/>
      <c r="CS4" s="35" t="s">
        <v>1749</v>
      </c>
      <c r="CT4" s="36" t="s">
        <v>1715</v>
      </c>
      <c r="CU4" s="35" t="s">
        <v>1749</v>
      </c>
      <c r="CV4" s="36" t="s">
        <v>899</v>
      </c>
      <c r="CW4" s="35" t="s">
        <v>2116</v>
      </c>
      <c r="CX4" s="36" t="s">
        <v>2415</v>
      </c>
    </row>
    <row r="5" spans="1:102" ht="121.5" customHeight="1" x14ac:dyDescent="0.25">
      <c r="A5" t="s">
        <v>307</v>
      </c>
      <c r="B5" s="27" t="s">
        <v>88</v>
      </c>
      <c r="C5" s="35" t="s">
        <v>1750</v>
      </c>
      <c r="D5" s="36"/>
      <c r="E5" s="35" t="s">
        <v>1750</v>
      </c>
      <c r="F5" s="36"/>
      <c r="G5" s="35" t="s">
        <v>1750</v>
      </c>
      <c r="H5" s="36"/>
      <c r="I5" s="35" t="s">
        <v>1750</v>
      </c>
      <c r="J5" s="36"/>
      <c r="K5" s="35" t="s">
        <v>1750</v>
      </c>
      <c r="L5" s="36"/>
      <c r="M5" s="35" t="s">
        <v>1749</v>
      </c>
      <c r="N5" s="37" t="s">
        <v>2245</v>
      </c>
      <c r="O5" s="35" t="s">
        <v>1750</v>
      </c>
      <c r="P5" s="36"/>
      <c r="Q5" s="35" t="s">
        <v>1750</v>
      </c>
      <c r="R5" s="36"/>
      <c r="S5" s="35" t="s">
        <v>1750</v>
      </c>
      <c r="T5" s="36"/>
      <c r="U5" s="35" t="s">
        <v>1750</v>
      </c>
      <c r="V5" s="36"/>
      <c r="W5" s="35" t="s">
        <v>1749</v>
      </c>
      <c r="X5" s="36"/>
      <c r="Y5" s="35" t="s">
        <v>1750</v>
      </c>
      <c r="Z5" s="36"/>
      <c r="AA5" s="35" t="s">
        <v>1749</v>
      </c>
      <c r="AB5" s="36" t="s">
        <v>782</v>
      </c>
      <c r="AC5" s="35" t="s">
        <v>1750</v>
      </c>
      <c r="AD5" s="36"/>
      <c r="AE5" s="35" t="s">
        <v>1750</v>
      </c>
      <c r="AF5" s="36"/>
      <c r="AG5" s="35" t="s">
        <v>1750</v>
      </c>
      <c r="AH5" s="36"/>
      <c r="AI5" s="35" t="s">
        <v>1750</v>
      </c>
      <c r="AJ5" s="36"/>
      <c r="AK5" s="35" t="s">
        <v>1750</v>
      </c>
      <c r="AL5" s="36"/>
      <c r="AM5" s="35" t="s">
        <v>1750</v>
      </c>
      <c r="AN5" s="37"/>
      <c r="AO5" s="35" t="s">
        <v>1750</v>
      </c>
      <c r="AP5" s="36"/>
      <c r="AQ5" s="35" t="s">
        <v>1750</v>
      </c>
      <c r="AR5" s="36"/>
      <c r="AS5" s="35" t="s">
        <v>1750</v>
      </c>
      <c r="AT5" s="36"/>
      <c r="AU5" s="35" t="s">
        <v>1750</v>
      </c>
      <c r="AV5" s="36"/>
      <c r="AW5" s="35" t="s">
        <v>1750</v>
      </c>
      <c r="AX5" s="36" t="s">
        <v>2006</v>
      </c>
      <c r="AY5" s="35" t="s">
        <v>1749</v>
      </c>
      <c r="AZ5" s="37" t="s">
        <v>2199</v>
      </c>
      <c r="BA5" s="35" t="s">
        <v>1750</v>
      </c>
      <c r="BB5" s="36"/>
      <c r="BC5" s="35" t="s">
        <v>1750</v>
      </c>
      <c r="BD5" s="36"/>
      <c r="BE5" s="35" t="s">
        <v>1750</v>
      </c>
      <c r="BF5" s="36"/>
      <c r="BG5" s="35" t="s">
        <v>1750</v>
      </c>
      <c r="BH5" s="36"/>
      <c r="BI5" s="35" t="s">
        <v>1750</v>
      </c>
      <c r="BJ5" s="36"/>
      <c r="BK5" s="35" t="s">
        <v>1750</v>
      </c>
      <c r="BL5" s="36"/>
      <c r="BM5" s="35" t="s">
        <v>1750</v>
      </c>
      <c r="BN5" s="36"/>
      <c r="BO5" s="35" t="s">
        <v>1749</v>
      </c>
      <c r="BP5" s="36" t="s">
        <v>1594</v>
      </c>
      <c r="BQ5" s="35" t="s">
        <v>1750</v>
      </c>
      <c r="BR5" s="36"/>
      <c r="BS5" s="35" t="s">
        <v>1750</v>
      </c>
      <c r="BT5" s="36"/>
      <c r="BU5" s="35" t="s">
        <v>1750</v>
      </c>
      <c r="BV5" s="36"/>
      <c r="BW5" s="35" t="s">
        <v>1750</v>
      </c>
      <c r="BX5" s="36"/>
      <c r="BY5" s="35" t="s">
        <v>1750</v>
      </c>
      <c r="BZ5" s="36"/>
      <c r="CA5" s="35" t="s">
        <v>1750</v>
      </c>
      <c r="CB5" s="36"/>
      <c r="CC5" s="35" t="s">
        <v>1750</v>
      </c>
      <c r="CD5" s="36"/>
      <c r="CE5" s="35" t="s">
        <v>1750</v>
      </c>
      <c r="CF5" s="36"/>
      <c r="CG5" s="35" t="s">
        <v>1750</v>
      </c>
      <c r="CH5" s="36"/>
      <c r="CI5" s="35" t="s">
        <v>1750</v>
      </c>
      <c r="CJ5" s="36"/>
      <c r="CK5" s="35" t="s">
        <v>1750</v>
      </c>
      <c r="CL5" s="36"/>
      <c r="CM5" s="35" t="s">
        <v>1750</v>
      </c>
      <c r="CN5" s="36"/>
      <c r="CO5" s="35" t="s">
        <v>1750</v>
      </c>
      <c r="CP5" s="36"/>
      <c r="CQ5" s="35" t="s">
        <v>1750</v>
      </c>
      <c r="CR5" s="36"/>
      <c r="CS5" s="35" t="s">
        <v>1750</v>
      </c>
      <c r="CT5" s="36"/>
      <c r="CU5" s="35" t="s">
        <v>1750</v>
      </c>
      <c r="CV5" s="36"/>
      <c r="CW5" s="35" t="s">
        <v>1750</v>
      </c>
      <c r="CX5" s="36"/>
    </row>
    <row r="6" spans="1:102" ht="74.25" customHeight="1" x14ac:dyDescent="0.25">
      <c r="A6" t="s">
        <v>308</v>
      </c>
      <c r="B6" s="27" t="s">
        <v>1757</v>
      </c>
      <c r="C6" s="35" t="s">
        <v>1749</v>
      </c>
      <c r="D6" s="36" t="s">
        <v>1931</v>
      </c>
      <c r="E6" s="35" t="s">
        <v>1749</v>
      </c>
      <c r="F6" s="36" t="s">
        <v>1931</v>
      </c>
      <c r="G6" s="35" t="s">
        <v>1749</v>
      </c>
      <c r="H6" s="36" t="s">
        <v>1931</v>
      </c>
      <c r="I6" s="35" t="s">
        <v>1749</v>
      </c>
      <c r="J6" s="37" t="s">
        <v>566</v>
      </c>
      <c r="K6" s="35" t="s">
        <v>1749</v>
      </c>
      <c r="L6" s="36" t="s">
        <v>1931</v>
      </c>
      <c r="M6" s="35" t="s">
        <v>1749</v>
      </c>
      <c r="N6" s="36" t="s">
        <v>1906</v>
      </c>
      <c r="O6" s="35" t="s">
        <v>1750</v>
      </c>
      <c r="P6" s="36"/>
      <c r="Q6" s="35" t="s">
        <v>1749</v>
      </c>
      <c r="R6" s="36" t="s">
        <v>1931</v>
      </c>
      <c r="S6" s="35" t="s">
        <v>1749</v>
      </c>
      <c r="T6" s="36" t="s">
        <v>1931</v>
      </c>
      <c r="U6" s="35" t="s">
        <v>1749</v>
      </c>
      <c r="V6" s="36" t="s">
        <v>1931</v>
      </c>
      <c r="W6" s="35" t="s">
        <v>1749</v>
      </c>
      <c r="X6" s="36" t="s">
        <v>1931</v>
      </c>
      <c r="Y6" s="35" t="s">
        <v>1749</v>
      </c>
      <c r="Z6" s="36" t="s">
        <v>1931</v>
      </c>
      <c r="AA6" s="35" t="s">
        <v>1749</v>
      </c>
      <c r="AB6" s="36" t="s">
        <v>1931</v>
      </c>
      <c r="AC6" s="35" t="s">
        <v>1749</v>
      </c>
      <c r="AD6" s="36" t="s">
        <v>1931</v>
      </c>
      <c r="AE6" s="35" t="s">
        <v>1749</v>
      </c>
      <c r="AF6" s="36" t="s">
        <v>1931</v>
      </c>
      <c r="AG6" s="35" t="s">
        <v>1749</v>
      </c>
      <c r="AH6" s="36" t="s">
        <v>1931</v>
      </c>
      <c r="AI6" s="35" t="s">
        <v>1749</v>
      </c>
      <c r="AJ6" s="36" t="s">
        <v>1931</v>
      </c>
      <c r="AK6" s="35" t="s">
        <v>1749</v>
      </c>
      <c r="AL6" s="36" t="s">
        <v>1931</v>
      </c>
      <c r="AM6" s="35" t="s">
        <v>1749</v>
      </c>
      <c r="AN6" s="36" t="s">
        <v>1931</v>
      </c>
      <c r="AO6" s="35" t="s">
        <v>1750</v>
      </c>
      <c r="AP6" s="36"/>
      <c r="AQ6" s="35" t="s">
        <v>1749</v>
      </c>
      <c r="AR6" s="36" t="s">
        <v>1931</v>
      </c>
      <c r="AS6" s="35" t="s">
        <v>1750</v>
      </c>
      <c r="AT6" s="36"/>
      <c r="AU6" s="35" t="s">
        <v>1750</v>
      </c>
      <c r="AV6" s="36"/>
      <c r="AW6" s="35" t="s">
        <v>1749</v>
      </c>
      <c r="AX6" s="36" t="s">
        <v>1931</v>
      </c>
      <c r="AY6" s="35" t="s">
        <v>1750</v>
      </c>
      <c r="AZ6" s="36"/>
      <c r="BA6" s="35" t="s">
        <v>1750</v>
      </c>
      <c r="BB6" s="36"/>
      <c r="BC6" s="35" t="s">
        <v>1749</v>
      </c>
      <c r="BD6" s="36" t="s">
        <v>1931</v>
      </c>
      <c r="BE6" s="35" t="s">
        <v>1749</v>
      </c>
      <c r="BF6" s="36" t="s">
        <v>1931</v>
      </c>
      <c r="BG6" s="35" t="s">
        <v>1750</v>
      </c>
      <c r="BH6" s="36"/>
      <c r="BI6" s="35" t="s">
        <v>1749</v>
      </c>
      <c r="BJ6" s="36" t="s">
        <v>1931</v>
      </c>
      <c r="BK6" s="35" t="s">
        <v>1750</v>
      </c>
      <c r="BL6" s="36"/>
      <c r="BM6" s="35" t="s">
        <v>1749</v>
      </c>
      <c r="BN6" s="36" t="s">
        <v>1931</v>
      </c>
      <c r="BO6" s="35" t="s">
        <v>1749</v>
      </c>
      <c r="BP6" s="36" t="s">
        <v>1931</v>
      </c>
      <c r="BQ6" s="35" t="s">
        <v>1749</v>
      </c>
      <c r="BR6" s="36" t="s">
        <v>1931</v>
      </c>
      <c r="BS6" s="35" t="s">
        <v>1749</v>
      </c>
      <c r="BT6" s="36" t="s">
        <v>1931</v>
      </c>
      <c r="BU6" s="35" t="s">
        <v>1749</v>
      </c>
      <c r="BV6" s="36" t="s">
        <v>1931</v>
      </c>
      <c r="BW6" s="35" t="s">
        <v>1749</v>
      </c>
      <c r="BX6" s="36" t="s">
        <v>1931</v>
      </c>
      <c r="BY6" s="35" t="s">
        <v>1749</v>
      </c>
      <c r="BZ6" s="36" t="s">
        <v>1931</v>
      </c>
      <c r="CA6" s="35" t="s">
        <v>1749</v>
      </c>
      <c r="CB6" s="36" t="s">
        <v>1931</v>
      </c>
      <c r="CC6" s="35" t="s">
        <v>1750</v>
      </c>
      <c r="CD6" s="36"/>
      <c r="CE6" s="35" t="s">
        <v>1752</v>
      </c>
      <c r="CF6" s="36" t="s">
        <v>2071</v>
      </c>
      <c r="CG6" s="35" t="s">
        <v>1749</v>
      </c>
      <c r="CH6" s="36" t="s">
        <v>1931</v>
      </c>
      <c r="CI6" s="35" t="s">
        <v>1750</v>
      </c>
      <c r="CJ6" s="36"/>
      <c r="CK6" s="35" t="s">
        <v>1750</v>
      </c>
      <c r="CL6" s="36"/>
      <c r="CM6" s="35" t="s">
        <v>1749</v>
      </c>
      <c r="CN6" s="36" t="s">
        <v>1931</v>
      </c>
      <c r="CO6" s="35" t="s">
        <v>1749</v>
      </c>
      <c r="CP6" s="36" t="s">
        <v>1931</v>
      </c>
      <c r="CQ6" s="35" t="s">
        <v>1750</v>
      </c>
      <c r="CR6" s="36"/>
      <c r="CS6" s="35" t="s">
        <v>1750</v>
      </c>
      <c r="CT6" s="36"/>
      <c r="CU6" s="35" t="s">
        <v>1749</v>
      </c>
      <c r="CV6" s="36" t="s">
        <v>1931</v>
      </c>
      <c r="CW6" s="35" t="s">
        <v>1749</v>
      </c>
      <c r="CX6" s="36" t="s">
        <v>1931</v>
      </c>
    </row>
    <row r="7" spans="1:102" ht="46.5" customHeight="1" x14ac:dyDescent="0.25">
      <c r="A7" t="s">
        <v>309</v>
      </c>
      <c r="B7" s="27" t="s">
        <v>1758</v>
      </c>
      <c r="C7" s="35" t="s">
        <v>1749</v>
      </c>
      <c r="D7" s="36" t="s">
        <v>1867</v>
      </c>
      <c r="E7" s="35" t="s">
        <v>1749</v>
      </c>
      <c r="F7" s="36" t="s">
        <v>1867</v>
      </c>
      <c r="G7" s="35" t="s">
        <v>1749</v>
      </c>
      <c r="H7" s="36" t="s">
        <v>1867</v>
      </c>
      <c r="I7" s="35" t="s">
        <v>1749</v>
      </c>
      <c r="J7" s="36" t="s">
        <v>1867</v>
      </c>
      <c r="K7" s="35" t="s">
        <v>1749</v>
      </c>
      <c r="L7" s="36" t="s">
        <v>1867</v>
      </c>
      <c r="M7" s="35" t="s">
        <v>1749</v>
      </c>
      <c r="N7" s="36" t="s">
        <v>1867</v>
      </c>
      <c r="O7" s="35" t="s">
        <v>1749</v>
      </c>
      <c r="P7" s="36" t="s">
        <v>1867</v>
      </c>
      <c r="Q7" s="35" t="s">
        <v>1749</v>
      </c>
      <c r="R7" s="36" t="s">
        <v>1867</v>
      </c>
      <c r="S7" s="35" t="s">
        <v>1749</v>
      </c>
      <c r="T7" s="36" t="s">
        <v>1867</v>
      </c>
      <c r="U7" s="35" t="s">
        <v>1749</v>
      </c>
      <c r="V7" s="36" t="s">
        <v>1867</v>
      </c>
      <c r="W7" s="35" t="s">
        <v>1749</v>
      </c>
      <c r="X7" s="36" t="s">
        <v>1867</v>
      </c>
      <c r="Y7" s="35" t="s">
        <v>1750</v>
      </c>
      <c r="Z7" s="36"/>
      <c r="AA7" s="35" t="s">
        <v>1749</v>
      </c>
      <c r="AB7" s="36" t="s">
        <v>1867</v>
      </c>
      <c r="AC7" s="35" t="s">
        <v>1749</v>
      </c>
      <c r="AD7" s="36" t="s">
        <v>1867</v>
      </c>
      <c r="AE7" s="35" t="s">
        <v>1749</v>
      </c>
      <c r="AF7" s="36" t="s">
        <v>1867</v>
      </c>
      <c r="AG7" s="35" t="s">
        <v>1749</v>
      </c>
      <c r="AH7" s="36" t="s">
        <v>1867</v>
      </c>
      <c r="AI7" s="35" t="s">
        <v>1749</v>
      </c>
      <c r="AJ7" s="36" t="s">
        <v>1867</v>
      </c>
      <c r="AK7" s="35" t="s">
        <v>1752</v>
      </c>
      <c r="AL7" s="36" t="s">
        <v>1886</v>
      </c>
      <c r="AM7" s="35" t="s">
        <v>1749</v>
      </c>
      <c r="AN7" s="36" t="s">
        <v>1867</v>
      </c>
      <c r="AO7" s="35" t="s">
        <v>1750</v>
      </c>
      <c r="AP7" s="36"/>
      <c r="AQ7" s="35" t="s">
        <v>1749</v>
      </c>
      <c r="AR7" s="36" t="s">
        <v>1867</v>
      </c>
      <c r="AS7" s="35" t="s">
        <v>1750</v>
      </c>
      <c r="AT7" s="36"/>
      <c r="AU7" s="35" t="s">
        <v>1750</v>
      </c>
      <c r="AV7" s="36"/>
      <c r="AW7" s="35" t="s">
        <v>1749</v>
      </c>
      <c r="AX7" s="36" t="s">
        <v>1867</v>
      </c>
      <c r="AY7" s="35" t="s">
        <v>1752</v>
      </c>
      <c r="AZ7" s="36" t="s">
        <v>1886</v>
      </c>
      <c r="BA7" s="35" t="s">
        <v>1749</v>
      </c>
      <c r="BB7" s="36" t="s">
        <v>1867</v>
      </c>
      <c r="BC7" s="35" t="s">
        <v>1749</v>
      </c>
      <c r="BD7" s="36" t="s">
        <v>1867</v>
      </c>
      <c r="BE7" s="35" t="s">
        <v>1749</v>
      </c>
      <c r="BF7" s="36" t="s">
        <v>1867</v>
      </c>
      <c r="BG7" s="35" t="s">
        <v>1750</v>
      </c>
      <c r="BH7" s="36"/>
      <c r="BI7" s="35" t="s">
        <v>1749</v>
      </c>
      <c r="BJ7" s="36" t="s">
        <v>1867</v>
      </c>
      <c r="BK7" s="35" t="s">
        <v>1750</v>
      </c>
      <c r="BL7" s="36"/>
      <c r="BM7" s="35" t="s">
        <v>1749</v>
      </c>
      <c r="BN7" s="36" t="s">
        <v>1867</v>
      </c>
      <c r="BO7" s="35" t="s">
        <v>1749</v>
      </c>
      <c r="BP7" s="36" t="s">
        <v>1867</v>
      </c>
      <c r="BQ7" s="35" t="s">
        <v>1749</v>
      </c>
      <c r="BR7" s="36" t="s">
        <v>1867</v>
      </c>
      <c r="BS7" s="35" t="s">
        <v>1749</v>
      </c>
      <c r="BT7" s="36" t="s">
        <v>1867</v>
      </c>
      <c r="BU7" s="35" t="s">
        <v>1749</v>
      </c>
      <c r="BV7" s="36" t="s">
        <v>1867</v>
      </c>
      <c r="BW7" s="35" t="s">
        <v>1752</v>
      </c>
      <c r="BX7" s="36" t="s">
        <v>1886</v>
      </c>
      <c r="BY7" s="35" t="s">
        <v>1749</v>
      </c>
      <c r="BZ7" s="36" t="s">
        <v>1867</v>
      </c>
      <c r="CA7" s="35" t="s">
        <v>1749</v>
      </c>
      <c r="CB7" s="36" t="s">
        <v>1867</v>
      </c>
      <c r="CC7" s="35" t="s">
        <v>1749</v>
      </c>
      <c r="CD7" s="36" t="s">
        <v>1867</v>
      </c>
      <c r="CE7" s="35" t="s">
        <v>1749</v>
      </c>
      <c r="CF7" s="36" t="s">
        <v>1867</v>
      </c>
      <c r="CG7" s="35" t="s">
        <v>1749</v>
      </c>
      <c r="CH7" s="36" t="s">
        <v>1867</v>
      </c>
      <c r="CI7" s="35" t="s">
        <v>1750</v>
      </c>
      <c r="CJ7" s="36"/>
      <c r="CK7" s="35" t="s">
        <v>1750</v>
      </c>
      <c r="CL7" s="36"/>
      <c r="CM7" s="35" t="s">
        <v>1749</v>
      </c>
      <c r="CN7" s="36" t="s">
        <v>1867</v>
      </c>
      <c r="CO7" s="35" t="s">
        <v>1749</v>
      </c>
      <c r="CP7" s="36" t="s">
        <v>1867</v>
      </c>
      <c r="CQ7" s="35" t="s">
        <v>1749</v>
      </c>
      <c r="CR7" s="36" t="s">
        <v>1867</v>
      </c>
      <c r="CS7" s="35" t="s">
        <v>1752</v>
      </c>
      <c r="CT7" s="36" t="s">
        <v>1886</v>
      </c>
      <c r="CU7" s="35" t="s">
        <v>1749</v>
      </c>
      <c r="CV7" s="36" t="s">
        <v>1867</v>
      </c>
      <c r="CW7" s="35" t="s">
        <v>1749</v>
      </c>
      <c r="CX7" s="36" t="s">
        <v>1867</v>
      </c>
    </row>
    <row r="8" spans="1:102" ht="90" customHeight="1" x14ac:dyDescent="0.25">
      <c r="A8" t="s">
        <v>310</v>
      </c>
      <c r="B8" s="27" t="s">
        <v>1759</v>
      </c>
      <c r="C8" s="35" t="s">
        <v>1749</v>
      </c>
      <c r="D8" s="36" t="s">
        <v>1931</v>
      </c>
      <c r="E8" s="35" t="s">
        <v>1749</v>
      </c>
      <c r="F8" s="36" t="s">
        <v>1931</v>
      </c>
      <c r="G8" s="35" t="s">
        <v>1749</v>
      </c>
      <c r="H8" s="36" t="s">
        <v>1931</v>
      </c>
      <c r="I8" s="35" t="s">
        <v>1752</v>
      </c>
      <c r="J8" s="36" t="s">
        <v>1892</v>
      </c>
      <c r="K8" s="35" t="s">
        <v>1749</v>
      </c>
      <c r="L8" s="36" t="s">
        <v>1931</v>
      </c>
      <c r="M8" s="35" t="s">
        <v>1749</v>
      </c>
      <c r="N8" s="36" t="s">
        <v>1931</v>
      </c>
      <c r="O8" s="35" t="s">
        <v>1749</v>
      </c>
      <c r="P8" s="36" t="s">
        <v>1931</v>
      </c>
      <c r="Q8" s="35" t="s">
        <v>1750</v>
      </c>
      <c r="R8" s="36"/>
      <c r="S8" s="35" t="s">
        <v>1752</v>
      </c>
      <c r="T8" s="36" t="s">
        <v>1933</v>
      </c>
      <c r="U8" s="35" t="s">
        <v>1749</v>
      </c>
      <c r="V8" s="36" t="s">
        <v>1931</v>
      </c>
      <c r="W8" s="35" t="s">
        <v>1750</v>
      </c>
      <c r="X8" s="36"/>
      <c r="Y8" s="35" t="s">
        <v>1749</v>
      </c>
      <c r="Z8" s="36" t="s">
        <v>1931</v>
      </c>
      <c r="AA8" s="35" t="s">
        <v>1752</v>
      </c>
      <c r="AB8" s="36" t="s">
        <v>1958</v>
      </c>
      <c r="AC8" s="35" t="s">
        <v>1749</v>
      </c>
      <c r="AD8" s="36" t="s">
        <v>1931</v>
      </c>
      <c r="AE8" s="35" t="s">
        <v>1752</v>
      </c>
      <c r="AF8" s="36" t="s">
        <v>1971</v>
      </c>
      <c r="AG8" s="35" t="s">
        <v>1750</v>
      </c>
      <c r="AH8" s="36"/>
      <c r="AI8" s="35" t="s">
        <v>1749</v>
      </c>
      <c r="AJ8" s="36" t="s">
        <v>1931</v>
      </c>
      <c r="AK8" s="35" t="s">
        <v>1749</v>
      </c>
      <c r="AL8" s="36" t="s">
        <v>1931</v>
      </c>
      <c r="AM8" s="35" t="s">
        <v>1749</v>
      </c>
      <c r="AN8" s="36" t="s">
        <v>1931</v>
      </c>
      <c r="AO8" s="35" t="s">
        <v>1749</v>
      </c>
      <c r="AP8" s="36" t="s">
        <v>1931</v>
      </c>
      <c r="AQ8" s="35" t="s">
        <v>1749</v>
      </c>
      <c r="AR8" s="36" t="s">
        <v>1931</v>
      </c>
      <c r="AS8" s="35" t="s">
        <v>1750</v>
      </c>
      <c r="AT8" s="36"/>
      <c r="AU8" s="35" t="s">
        <v>1749</v>
      </c>
      <c r="AV8" s="36" t="s">
        <v>1931</v>
      </c>
      <c r="AW8" s="35" t="s">
        <v>1749</v>
      </c>
      <c r="AX8" s="36" t="s">
        <v>1931</v>
      </c>
      <c r="AY8" s="35" t="s">
        <v>1749</v>
      </c>
      <c r="AZ8" s="36" t="s">
        <v>1931</v>
      </c>
      <c r="BA8" s="35" t="s">
        <v>1749</v>
      </c>
      <c r="BB8" s="36" t="s">
        <v>1931</v>
      </c>
      <c r="BC8" s="35" t="s">
        <v>1749</v>
      </c>
      <c r="BD8" s="36" t="s">
        <v>1931</v>
      </c>
      <c r="BE8" s="35" t="s">
        <v>1749</v>
      </c>
      <c r="BF8" s="36" t="s">
        <v>1931</v>
      </c>
      <c r="BG8" s="35" t="s">
        <v>1750</v>
      </c>
      <c r="BH8" s="36"/>
      <c r="BI8" s="35" t="s">
        <v>1749</v>
      </c>
      <c r="BJ8" s="36" t="s">
        <v>1931</v>
      </c>
      <c r="BK8" s="35" t="s">
        <v>1750</v>
      </c>
      <c r="BL8" s="36"/>
      <c r="BM8" s="35" t="s">
        <v>1749</v>
      </c>
      <c r="BN8" s="36" t="s">
        <v>1931</v>
      </c>
      <c r="BO8" s="35" t="s">
        <v>1749</v>
      </c>
      <c r="BP8" s="36" t="s">
        <v>1931</v>
      </c>
      <c r="BQ8" s="35" t="s">
        <v>1749</v>
      </c>
      <c r="BR8" s="36" t="s">
        <v>1931</v>
      </c>
      <c r="BS8" s="35" t="s">
        <v>1749</v>
      </c>
      <c r="BT8" s="36" t="s">
        <v>1931</v>
      </c>
      <c r="BU8" s="35" t="s">
        <v>1749</v>
      </c>
      <c r="BV8" s="36" t="s">
        <v>1931</v>
      </c>
      <c r="BW8" s="35" t="s">
        <v>1749</v>
      </c>
      <c r="BX8" s="36" t="s">
        <v>1931</v>
      </c>
      <c r="BY8" s="35" t="s">
        <v>1749</v>
      </c>
      <c r="BZ8" s="36" t="s">
        <v>1931</v>
      </c>
      <c r="CA8" s="35" t="s">
        <v>1749</v>
      </c>
      <c r="CB8" s="36" t="s">
        <v>1931</v>
      </c>
      <c r="CC8" s="35" t="s">
        <v>1749</v>
      </c>
      <c r="CD8" s="36" t="s">
        <v>1931</v>
      </c>
      <c r="CE8" s="35" t="s">
        <v>1752</v>
      </c>
      <c r="CF8" s="36" t="s">
        <v>2072</v>
      </c>
      <c r="CG8" s="35" t="s">
        <v>1750</v>
      </c>
      <c r="CH8" s="36"/>
      <c r="CI8" s="35" t="s">
        <v>1749</v>
      </c>
      <c r="CJ8" s="36" t="s">
        <v>1931</v>
      </c>
      <c r="CK8" s="35" t="s">
        <v>1749</v>
      </c>
      <c r="CL8" s="36" t="s">
        <v>1931</v>
      </c>
      <c r="CM8" s="35" t="s">
        <v>1749</v>
      </c>
      <c r="CN8" s="36" t="s">
        <v>1931</v>
      </c>
      <c r="CO8" s="35" t="s">
        <v>1749</v>
      </c>
      <c r="CP8" s="36" t="s">
        <v>1931</v>
      </c>
      <c r="CQ8" s="35" t="s">
        <v>1749</v>
      </c>
      <c r="CR8" s="36" t="s">
        <v>1931</v>
      </c>
      <c r="CS8" s="35" t="s">
        <v>1749</v>
      </c>
      <c r="CT8" s="36" t="s">
        <v>1931</v>
      </c>
      <c r="CU8" s="35" t="s">
        <v>1749</v>
      </c>
      <c r="CV8" s="36" t="s">
        <v>1931</v>
      </c>
      <c r="CW8" s="35" t="s">
        <v>1749</v>
      </c>
      <c r="CX8" s="36" t="s">
        <v>1931</v>
      </c>
    </row>
    <row r="9" spans="1:102" ht="62.25" customHeight="1" x14ac:dyDescent="0.25">
      <c r="A9" t="s">
        <v>311</v>
      </c>
      <c r="B9" s="27" t="s">
        <v>1760</v>
      </c>
      <c r="C9" s="35" t="s">
        <v>1749</v>
      </c>
      <c r="D9" s="36" t="s">
        <v>1867</v>
      </c>
      <c r="E9" s="35" t="s">
        <v>1749</v>
      </c>
      <c r="F9" s="36" t="s">
        <v>1867</v>
      </c>
      <c r="G9" s="35" t="s">
        <v>1752</v>
      </c>
      <c r="H9" s="36" t="s">
        <v>1887</v>
      </c>
      <c r="I9" s="35" t="s">
        <v>1749</v>
      </c>
      <c r="J9" s="36" t="s">
        <v>1867</v>
      </c>
      <c r="K9" s="35" t="s">
        <v>1749</v>
      </c>
      <c r="L9" s="36" t="s">
        <v>1867</v>
      </c>
      <c r="M9" s="35" t="s">
        <v>1749</v>
      </c>
      <c r="N9" s="36" t="s">
        <v>1867</v>
      </c>
      <c r="O9" s="35" t="s">
        <v>1749</v>
      </c>
      <c r="P9" s="36" t="s">
        <v>1867</v>
      </c>
      <c r="Q9" s="35" t="s">
        <v>1750</v>
      </c>
      <c r="R9" s="36"/>
      <c r="S9" s="35" t="s">
        <v>1749</v>
      </c>
      <c r="T9" s="36" t="s">
        <v>1867</v>
      </c>
      <c r="U9" s="35" t="s">
        <v>1749</v>
      </c>
      <c r="V9" s="36" t="s">
        <v>1867</v>
      </c>
      <c r="W9" s="35" t="s">
        <v>1750</v>
      </c>
      <c r="X9" s="36"/>
      <c r="Y9" s="35" t="s">
        <v>1752</v>
      </c>
      <c r="Z9" s="36" t="s">
        <v>1957</v>
      </c>
      <c r="AA9" s="35" t="s">
        <v>1749</v>
      </c>
      <c r="AB9" s="36" t="s">
        <v>1867</v>
      </c>
      <c r="AC9" s="35" t="s">
        <v>1749</v>
      </c>
      <c r="AD9" s="36" t="s">
        <v>1867</v>
      </c>
      <c r="AE9" s="35" t="s">
        <v>1750</v>
      </c>
      <c r="AF9" s="36"/>
      <c r="AG9" s="35" t="s">
        <v>1750</v>
      </c>
      <c r="AH9" s="36"/>
      <c r="AI9" s="35" t="s">
        <v>1749</v>
      </c>
      <c r="AJ9" s="36" t="s">
        <v>1867</v>
      </c>
      <c r="AK9" s="35" t="s">
        <v>1749</v>
      </c>
      <c r="AL9" s="36" t="s">
        <v>1867</v>
      </c>
      <c r="AM9" s="35" t="s">
        <v>1749</v>
      </c>
      <c r="AN9" s="36" t="s">
        <v>1867</v>
      </c>
      <c r="AO9" s="35" t="s">
        <v>1749</v>
      </c>
      <c r="AP9" s="36" t="s">
        <v>1867</v>
      </c>
      <c r="AQ9" s="35" t="s">
        <v>1749</v>
      </c>
      <c r="AR9" s="36" t="s">
        <v>1867</v>
      </c>
      <c r="AS9" s="35" t="s">
        <v>1750</v>
      </c>
      <c r="AT9" s="36"/>
      <c r="AU9" s="35" t="s">
        <v>1749</v>
      </c>
      <c r="AV9" s="36" t="s">
        <v>1867</v>
      </c>
      <c r="AW9" s="35" t="s">
        <v>1749</v>
      </c>
      <c r="AX9" s="36" t="s">
        <v>1867</v>
      </c>
      <c r="AY9" s="35" t="s">
        <v>1749</v>
      </c>
      <c r="AZ9" s="36" t="s">
        <v>1867</v>
      </c>
      <c r="BA9" s="35" t="s">
        <v>1749</v>
      </c>
      <c r="BB9" s="36" t="s">
        <v>1867</v>
      </c>
      <c r="BC9" s="35" t="s">
        <v>1749</v>
      </c>
      <c r="BD9" s="36" t="s">
        <v>1867</v>
      </c>
      <c r="BE9" s="35" t="s">
        <v>1749</v>
      </c>
      <c r="BF9" s="36" t="s">
        <v>1867</v>
      </c>
      <c r="BG9" s="35" t="s">
        <v>1750</v>
      </c>
      <c r="BH9" s="36"/>
      <c r="BI9" s="35" t="s">
        <v>1749</v>
      </c>
      <c r="BJ9" s="36" t="s">
        <v>1867</v>
      </c>
      <c r="BK9" s="35" t="s">
        <v>1750</v>
      </c>
      <c r="BL9" s="36"/>
      <c r="BM9" s="35" t="s">
        <v>1750</v>
      </c>
      <c r="BN9" s="36"/>
      <c r="BO9" s="35" t="s">
        <v>1749</v>
      </c>
      <c r="BP9" s="36" t="s">
        <v>1867</v>
      </c>
      <c r="BQ9" s="35" t="s">
        <v>1749</v>
      </c>
      <c r="BR9" s="36" t="s">
        <v>1867</v>
      </c>
      <c r="BS9" s="35" t="s">
        <v>1749</v>
      </c>
      <c r="BT9" s="36" t="s">
        <v>1867</v>
      </c>
      <c r="BU9" s="35" t="s">
        <v>1749</v>
      </c>
      <c r="BV9" s="36" t="s">
        <v>1867</v>
      </c>
      <c r="BW9" s="35" t="s">
        <v>1749</v>
      </c>
      <c r="BX9" s="36" t="s">
        <v>1867</v>
      </c>
      <c r="BY9" s="35" t="s">
        <v>1749</v>
      </c>
      <c r="BZ9" s="36" t="s">
        <v>1867</v>
      </c>
      <c r="CA9" s="35" t="s">
        <v>1749</v>
      </c>
      <c r="CB9" s="36" t="s">
        <v>1867</v>
      </c>
      <c r="CC9" s="35" t="s">
        <v>1749</v>
      </c>
      <c r="CD9" s="36" t="s">
        <v>1867</v>
      </c>
      <c r="CE9" s="35" t="s">
        <v>1749</v>
      </c>
      <c r="CF9" s="36" t="s">
        <v>1867</v>
      </c>
      <c r="CG9" s="35" t="s">
        <v>1750</v>
      </c>
      <c r="CH9" s="36"/>
      <c r="CI9" s="35" t="s">
        <v>1749</v>
      </c>
      <c r="CJ9" s="36" t="s">
        <v>1867</v>
      </c>
      <c r="CK9" s="35" t="s">
        <v>1750</v>
      </c>
      <c r="CL9" s="36"/>
      <c r="CM9" s="35" t="s">
        <v>1749</v>
      </c>
      <c r="CN9" s="36" t="s">
        <v>1867</v>
      </c>
      <c r="CO9" s="35" t="s">
        <v>1749</v>
      </c>
      <c r="CP9" s="36" t="s">
        <v>1867</v>
      </c>
      <c r="CQ9" s="35" t="s">
        <v>1749</v>
      </c>
      <c r="CR9" s="36" t="s">
        <v>1867</v>
      </c>
      <c r="CS9" s="35" t="s">
        <v>1749</v>
      </c>
      <c r="CT9" s="36" t="s">
        <v>1867</v>
      </c>
      <c r="CU9" s="35" t="s">
        <v>1752</v>
      </c>
      <c r="CV9" s="36" t="s">
        <v>2091</v>
      </c>
      <c r="CW9" s="35" t="s">
        <v>1749</v>
      </c>
      <c r="CX9" s="36" t="s">
        <v>1867</v>
      </c>
    </row>
    <row r="10" spans="1:102" ht="75" x14ac:dyDescent="0.25">
      <c r="A10" t="s">
        <v>312</v>
      </c>
      <c r="B10" s="27" t="s">
        <v>97</v>
      </c>
      <c r="C10" s="35" t="s">
        <v>1749</v>
      </c>
      <c r="D10" s="36" t="s">
        <v>1868</v>
      </c>
      <c r="E10" s="35" t="s">
        <v>1749</v>
      </c>
      <c r="F10" s="36" t="s">
        <v>1869</v>
      </c>
      <c r="G10" s="35" t="s">
        <v>1749</v>
      </c>
      <c r="H10" s="37" t="s">
        <v>528</v>
      </c>
      <c r="I10" s="35" t="s">
        <v>1749</v>
      </c>
      <c r="J10" s="37" t="s">
        <v>557</v>
      </c>
      <c r="K10" s="35" t="s">
        <v>1749</v>
      </c>
      <c r="L10" s="37" t="s">
        <v>610</v>
      </c>
      <c r="M10" s="35" t="s">
        <v>1749</v>
      </c>
      <c r="N10" s="37" t="s">
        <v>2246</v>
      </c>
      <c r="O10" s="35" t="s">
        <v>1749</v>
      </c>
      <c r="P10" s="36" t="s">
        <v>1151</v>
      </c>
      <c r="Q10" s="35" t="s">
        <v>1752</v>
      </c>
      <c r="R10" s="36" t="s">
        <v>1925</v>
      </c>
      <c r="S10" s="35" t="s">
        <v>1752</v>
      </c>
      <c r="T10" s="36" t="s">
        <v>1934</v>
      </c>
      <c r="U10" s="35" t="s">
        <v>1749</v>
      </c>
      <c r="V10" s="36" t="s">
        <v>1943</v>
      </c>
      <c r="W10" s="35" t="s">
        <v>1749</v>
      </c>
      <c r="X10" s="36" t="s">
        <v>870</v>
      </c>
      <c r="Y10" s="35" t="s">
        <v>1750</v>
      </c>
      <c r="Z10" s="36"/>
      <c r="AA10" s="35" t="s">
        <v>1752</v>
      </c>
      <c r="AB10" s="36" t="s">
        <v>785</v>
      </c>
      <c r="AC10" s="35" t="s">
        <v>1749</v>
      </c>
      <c r="AD10" s="36" t="s">
        <v>1218</v>
      </c>
      <c r="AE10" s="35" t="s">
        <v>1749</v>
      </c>
      <c r="AF10" s="37" t="s">
        <v>840</v>
      </c>
      <c r="AG10" s="35" t="s">
        <v>1749</v>
      </c>
      <c r="AH10" s="36" t="s">
        <v>1249</v>
      </c>
      <c r="AI10" s="35" t="s">
        <v>1749</v>
      </c>
      <c r="AJ10" s="36" t="s">
        <v>1250</v>
      </c>
      <c r="AK10" s="35" t="s">
        <v>1750</v>
      </c>
      <c r="AL10" s="36"/>
      <c r="AM10" s="35" t="s">
        <v>1749</v>
      </c>
      <c r="AN10" s="37" t="s">
        <v>677</v>
      </c>
      <c r="AO10" s="35" t="s">
        <v>1750</v>
      </c>
      <c r="AP10" s="36"/>
      <c r="AQ10" s="35" t="s">
        <v>1749</v>
      </c>
      <c r="AR10" s="36" t="s">
        <v>1297</v>
      </c>
      <c r="AS10" s="35" t="s">
        <v>1750</v>
      </c>
      <c r="AT10" s="36"/>
      <c r="AU10" s="35" t="s">
        <v>1750</v>
      </c>
      <c r="AV10" s="36"/>
      <c r="AW10" s="35" t="s">
        <v>1749</v>
      </c>
      <c r="AX10" s="36" t="s">
        <v>1325</v>
      </c>
      <c r="AY10" s="35" t="s">
        <v>1750</v>
      </c>
      <c r="AZ10" s="36"/>
      <c r="BA10" s="35" t="s">
        <v>1749</v>
      </c>
      <c r="BB10" s="37" t="s">
        <v>1515</v>
      </c>
      <c r="BC10" s="35" t="s">
        <v>1749</v>
      </c>
      <c r="BD10" s="36" t="s">
        <v>1354</v>
      </c>
      <c r="BE10" s="35" t="s">
        <v>1749</v>
      </c>
      <c r="BF10" s="37" t="s">
        <v>710</v>
      </c>
      <c r="BG10" s="35" t="s">
        <v>1749</v>
      </c>
      <c r="BH10" s="36" t="s">
        <v>1546</v>
      </c>
      <c r="BI10" s="35" t="s">
        <v>1750</v>
      </c>
      <c r="BJ10" s="36"/>
      <c r="BK10" s="35" t="s">
        <v>1749</v>
      </c>
      <c r="BL10" s="36" t="s">
        <v>1573</v>
      </c>
      <c r="BM10" s="35" t="s">
        <v>1749</v>
      </c>
      <c r="BN10" s="36" t="s">
        <v>1401</v>
      </c>
      <c r="BO10" s="35" t="s">
        <v>1749</v>
      </c>
      <c r="BP10" s="37" t="s">
        <v>1595</v>
      </c>
      <c r="BQ10" s="35" t="s">
        <v>1750</v>
      </c>
      <c r="BR10" s="36"/>
      <c r="BS10" s="35" t="s">
        <v>1749</v>
      </c>
      <c r="BT10" s="36" t="s">
        <v>1085</v>
      </c>
      <c r="BU10" s="35" t="s">
        <v>1749</v>
      </c>
      <c r="BV10" s="36" t="s">
        <v>1086</v>
      </c>
      <c r="BW10" s="35" t="s">
        <v>1750</v>
      </c>
      <c r="BX10" s="36"/>
      <c r="BY10" s="35" t="s">
        <v>1749</v>
      </c>
      <c r="BZ10" s="36" t="s">
        <v>1030</v>
      </c>
      <c r="CA10" s="35" t="s">
        <v>1749</v>
      </c>
      <c r="CB10" s="36" t="s">
        <v>1031</v>
      </c>
      <c r="CC10" s="35" t="s">
        <v>1749</v>
      </c>
      <c r="CD10" s="36" t="s">
        <v>1624</v>
      </c>
      <c r="CE10" s="35" t="s">
        <v>1750</v>
      </c>
      <c r="CF10" s="36"/>
      <c r="CG10" s="35" t="s">
        <v>1749</v>
      </c>
      <c r="CH10" s="36" t="s">
        <v>1000</v>
      </c>
      <c r="CI10" s="35" t="s">
        <v>1750</v>
      </c>
      <c r="CJ10" s="36"/>
      <c r="CK10" s="35" t="s">
        <v>1750</v>
      </c>
      <c r="CL10" s="36"/>
      <c r="CM10" s="35" t="s">
        <v>1749</v>
      </c>
      <c r="CN10" s="36" t="s">
        <v>961</v>
      </c>
      <c r="CO10" s="35" t="s">
        <v>1749</v>
      </c>
      <c r="CP10" s="36" t="s">
        <v>962</v>
      </c>
      <c r="CQ10" s="35" t="s">
        <v>1750</v>
      </c>
      <c r="CR10" s="36"/>
      <c r="CS10" s="35" t="s">
        <v>1750</v>
      </c>
      <c r="CT10" s="36"/>
      <c r="CU10" s="35" t="s">
        <v>1749</v>
      </c>
      <c r="CV10" s="36" t="s">
        <v>900</v>
      </c>
      <c r="CW10" s="35" t="s">
        <v>1749</v>
      </c>
      <c r="CX10" s="36" t="s">
        <v>901</v>
      </c>
    </row>
    <row r="11" spans="1:102" ht="97.5" customHeight="1" x14ac:dyDescent="0.25">
      <c r="A11" t="s">
        <v>313</v>
      </c>
      <c r="B11" s="27" t="s">
        <v>89</v>
      </c>
      <c r="C11" s="35" t="s">
        <v>1752</v>
      </c>
      <c r="D11" s="36" t="s">
        <v>1870</v>
      </c>
      <c r="E11" s="35" t="s">
        <v>1752</v>
      </c>
      <c r="F11" s="36" t="s">
        <v>1880</v>
      </c>
      <c r="G11" s="35" t="s">
        <v>1752</v>
      </c>
      <c r="H11" s="36" t="s">
        <v>1888</v>
      </c>
      <c r="I11" s="35" t="s">
        <v>1752</v>
      </c>
      <c r="J11" t="s">
        <v>1893</v>
      </c>
      <c r="K11" s="35" t="s">
        <v>1749</v>
      </c>
      <c r="L11" s="36" t="s">
        <v>2384</v>
      </c>
      <c r="M11" s="35" t="s">
        <v>1752</v>
      </c>
      <c r="N11" s="37" t="s">
        <v>2248</v>
      </c>
      <c r="O11" s="35" t="s">
        <v>1749</v>
      </c>
      <c r="P11" s="36" t="s">
        <v>1152</v>
      </c>
      <c r="Q11" s="35" t="s">
        <v>1749</v>
      </c>
      <c r="R11" s="37" t="s">
        <v>1926</v>
      </c>
      <c r="S11" s="35" t="s">
        <v>1752</v>
      </c>
      <c r="T11" s="36" t="s">
        <v>1935</v>
      </c>
      <c r="U11" s="35" t="s">
        <v>1749</v>
      </c>
      <c r="V11" s="37" t="s">
        <v>596</v>
      </c>
      <c r="W11" s="35" t="s">
        <v>1749</v>
      </c>
      <c r="X11" s="36" t="s">
        <v>1956</v>
      </c>
      <c r="Y11" s="35" t="s">
        <v>1752</v>
      </c>
      <c r="Z11" s="36" t="s">
        <v>2320</v>
      </c>
      <c r="AA11" s="35" t="s">
        <v>1749</v>
      </c>
      <c r="AB11" s="36" t="s">
        <v>1959</v>
      </c>
      <c r="AC11" s="35" t="s">
        <v>1749</v>
      </c>
      <c r="AD11" s="36" t="s">
        <v>1219</v>
      </c>
      <c r="AE11" s="35" t="s">
        <v>1752</v>
      </c>
      <c r="AF11" s="36" t="s">
        <v>2425</v>
      </c>
      <c r="AG11" s="35" t="s">
        <v>1750</v>
      </c>
      <c r="AH11" s="36"/>
      <c r="AI11" s="35" t="s">
        <v>1752</v>
      </c>
      <c r="AJ11" s="36" t="s">
        <v>1977</v>
      </c>
      <c r="AK11" s="35" t="s">
        <v>1752</v>
      </c>
      <c r="AL11" s="36" t="s">
        <v>1988</v>
      </c>
      <c r="AM11" s="35" t="s">
        <v>1749</v>
      </c>
      <c r="AN11" s="36" t="s">
        <v>1989</v>
      </c>
      <c r="AO11" s="35" t="s">
        <v>1749</v>
      </c>
      <c r="AP11" s="36" t="s">
        <v>1435</v>
      </c>
      <c r="AQ11" s="35" t="s">
        <v>1752</v>
      </c>
      <c r="AR11" s="36" t="s">
        <v>1996</v>
      </c>
      <c r="AS11" s="35" t="s">
        <v>1752</v>
      </c>
      <c r="AT11" s="36" t="s">
        <v>1456</v>
      </c>
      <c r="AU11" s="35" t="s">
        <v>1752</v>
      </c>
      <c r="AV11" s="36" t="s">
        <v>1476</v>
      </c>
      <c r="AW11" s="35" t="s">
        <v>1749</v>
      </c>
      <c r="AX11" s="36" t="s">
        <v>1326</v>
      </c>
      <c r="AY11" s="35" t="s">
        <v>1749</v>
      </c>
      <c r="AZ11" s="36" t="s">
        <v>2209</v>
      </c>
      <c r="BA11" s="35" t="s">
        <v>1749</v>
      </c>
      <c r="BB11" s="36" t="s">
        <v>1520</v>
      </c>
      <c r="BC11" s="35" t="s">
        <v>1750</v>
      </c>
      <c r="BD11" s="36"/>
      <c r="BE11" s="35" t="s">
        <v>1752</v>
      </c>
      <c r="BF11" s="36" t="s">
        <v>2019</v>
      </c>
      <c r="BG11" s="35" t="s">
        <v>1749</v>
      </c>
      <c r="BH11" s="37" t="s">
        <v>1548</v>
      </c>
      <c r="BI11" s="35" t="s">
        <v>1752</v>
      </c>
      <c r="BJ11" s="41" t="s">
        <v>2022</v>
      </c>
      <c r="BK11" s="35" t="s">
        <v>1752</v>
      </c>
      <c r="BL11" s="36" t="s">
        <v>1575</v>
      </c>
      <c r="BM11" s="35" t="s">
        <v>1752</v>
      </c>
      <c r="BN11" s="36" t="s">
        <v>2032</v>
      </c>
      <c r="BO11" s="35" t="s">
        <v>1752</v>
      </c>
      <c r="BP11" s="36" t="s">
        <v>1596</v>
      </c>
      <c r="BQ11" s="35" t="s">
        <v>1749</v>
      </c>
      <c r="BR11" s="36" t="s">
        <v>1087</v>
      </c>
      <c r="BS11" s="35" t="s">
        <v>1752</v>
      </c>
      <c r="BT11" s="41" t="s">
        <v>2341</v>
      </c>
      <c r="BU11" s="35" t="s">
        <v>1752</v>
      </c>
      <c r="BV11" s="41" t="s">
        <v>2055</v>
      </c>
      <c r="BW11" s="35" t="s">
        <v>1749</v>
      </c>
      <c r="BX11" s="36" t="s">
        <v>1653</v>
      </c>
      <c r="BY11" s="35" t="s">
        <v>1752</v>
      </c>
      <c r="BZ11" s="36" t="s">
        <v>2063</v>
      </c>
      <c r="CA11" s="35" t="s">
        <v>1752</v>
      </c>
      <c r="CB11" s="36" t="s">
        <v>2068</v>
      </c>
      <c r="CC11" s="35" t="s">
        <v>1752</v>
      </c>
      <c r="CD11" s="36" t="s">
        <v>2221</v>
      </c>
      <c r="CE11" s="35" t="s">
        <v>1752</v>
      </c>
      <c r="CF11" s="36" t="s">
        <v>2279</v>
      </c>
      <c r="CG11" s="35" t="s">
        <v>1752</v>
      </c>
      <c r="CH11" s="36" t="s">
        <v>2075</v>
      </c>
      <c r="CI11" s="35" t="s">
        <v>1752</v>
      </c>
      <c r="CJ11" s="36" t="s">
        <v>1677</v>
      </c>
      <c r="CK11" s="35" t="s">
        <v>1752</v>
      </c>
      <c r="CL11" s="36" t="s">
        <v>1702</v>
      </c>
      <c r="CM11" s="35" t="s">
        <v>1750</v>
      </c>
      <c r="CN11" s="36"/>
      <c r="CO11" s="35" t="s">
        <v>1752</v>
      </c>
      <c r="CP11" s="36" t="s">
        <v>2083</v>
      </c>
      <c r="CQ11" s="35" t="s">
        <v>1749</v>
      </c>
      <c r="CR11" s="36" t="s">
        <v>2088</v>
      </c>
      <c r="CS11" s="35" t="s">
        <v>1749</v>
      </c>
      <c r="CT11" s="36" t="s">
        <v>1716</v>
      </c>
      <c r="CU11" s="35" t="s">
        <v>1752</v>
      </c>
      <c r="CV11" s="36" t="s">
        <v>2092</v>
      </c>
      <c r="CW11" s="35" t="s">
        <v>1752</v>
      </c>
      <c r="CX11" s="36" t="s">
        <v>2097</v>
      </c>
    </row>
    <row r="12" spans="1:102" ht="105.75" customHeight="1" x14ac:dyDescent="0.25">
      <c r="A12" t="s">
        <v>314</v>
      </c>
      <c r="B12" s="27" t="s">
        <v>2200</v>
      </c>
      <c r="C12" s="35" t="s">
        <v>1750</v>
      </c>
      <c r="D12" s="36"/>
      <c r="E12" s="35" t="s">
        <v>1752</v>
      </c>
      <c r="F12" s="36" t="s">
        <v>1881</v>
      </c>
      <c r="G12" s="35" t="s">
        <v>1752</v>
      </c>
      <c r="H12" s="37" t="s">
        <v>530</v>
      </c>
      <c r="I12" s="35" t="s">
        <v>1752</v>
      </c>
      <c r="J12" s="37" t="s">
        <v>558</v>
      </c>
      <c r="K12" s="35" t="s">
        <v>1752</v>
      </c>
      <c r="L12" s="36" t="s">
        <v>2386</v>
      </c>
      <c r="M12" s="35" t="s">
        <v>1752</v>
      </c>
      <c r="N12" s="37" t="s">
        <v>625</v>
      </c>
      <c r="O12" s="35" t="s">
        <v>1752</v>
      </c>
      <c r="P12" s="41" t="s">
        <v>1909</v>
      </c>
      <c r="Q12" s="35" t="s">
        <v>1749</v>
      </c>
      <c r="R12" s="37" t="s">
        <v>653</v>
      </c>
      <c r="S12" s="35" t="s">
        <v>1752</v>
      </c>
      <c r="T12" s="36" t="s">
        <v>1936</v>
      </c>
      <c r="U12" s="35" t="s">
        <v>1749</v>
      </c>
      <c r="V12" s="37" t="s">
        <v>596</v>
      </c>
      <c r="W12" s="35" t="s">
        <v>1749</v>
      </c>
      <c r="X12" s="36" t="s">
        <v>872</v>
      </c>
      <c r="Y12" s="35" t="s">
        <v>1750</v>
      </c>
      <c r="Z12" s="36"/>
      <c r="AA12" s="35" t="s">
        <v>1750</v>
      </c>
      <c r="AB12" s="36"/>
      <c r="AC12" s="35" t="s">
        <v>1752</v>
      </c>
      <c r="AD12" s="36" t="s">
        <v>1962</v>
      </c>
      <c r="AE12" s="35" t="s">
        <v>1752</v>
      </c>
      <c r="AF12" s="37" t="s">
        <v>841</v>
      </c>
      <c r="AG12" s="35" t="s">
        <v>1750</v>
      </c>
      <c r="AH12" s="36"/>
      <c r="AI12" s="35" t="s">
        <v>1752</v>
      </c>
      <c r="AJ12" s="36" t="s">
        <v>1978</v>
      </c>
      <c r="AK12" s="35" t="s">
        <v>1750</v>
      </c>
      <c r="AL12" s="36"/>
      <c r="AM12" s="35" t="s">
        <v>1749</v>
      </c>
      <c r="AN12" s="37" t="s">
        <v>679</v>
      </c>
      <c r="AO12" s="35" t="s">
        <v>1752</v>
      </c>
      <c r="AP12" s="36" t="s">
        <v>1437</v>
      </c>
      <c r="AQ12" s="35" t="s">
        <v>1752</v>
      </c>
      <c r="AR12" s="36" t="s">
        <v>1997</v>
      </c>
      <c r="AS12" s="35" t="s">
        <v>1749</v>
      </c>
      <c r="AT12" s="36" t="s">
        <v>1457</v>
      </c>
      <c r="AU12" s="35" t="s">
        <v>1750</v>
      </c>
      <c r="AV12" s="36"/>
      <c r="AW12" s="35" t="s">
        <v>1752</v>
      </c>
      <c r="AX12" s="36" t="s">
        <v>2007</v>
      </c>
      <c r="AY12" s="35" t="s">
        <v>1752</v>
      </c>
      <c r="AZ12" s="37" t="s">
        <v>2201</v>
      </c>
      <c r="BA12" s="35" t="s">
        <v>1749</v>
      </c>
      <c r="BB12" s="36" t="s">
        <v>1516</v>
      </c>
      <c r="BC12" s="35" t="s">
        <v>1750</v>
      </c>
      <c r="BD12" s="36"/>
      <c r="BE12" s="35" t="s">
        <v>1749</v>
      </c>
      <c r="BF12" s="37" t="s">
        <v>712</v>
      </c>
      <c r="BG12" s="35" t="s">
        <v>1749</v>
      </c>
      <c r="BH12" s="37" t="s">
        <v>1549</v>
      </c>
      <c r="BI12" s="35" t="s">
        <v>1752</v>
      </c>
      <c r="BJ12" s="36" t="s">
        <v>2023</v>
      </c>
      <c r="BK12" s="35" t="s">
        <v>1750</v>
      </c>
      <c r="BL12" s="36"/>
      <c r="BM12" s="35" t="s">
        <v>1750</v>
      </c>
      <c r="BN12" s="36"/>
      <c r="BO12" s="35" t="s">
        <v>1752</v>
      </c>
      <c r="BP12" s="36" t="s">
        <v>2036</v>
      </c>
      <c r="BQ12" s="35" t="s">
        <v>1752</v>
      </c>
      <c r="BR12" s="36" t="s">
        <v>2039</v>
      </c>
      <c r="BS12" s="35" t="s">
        <v>1752</v>
      </c>
      <c r="BT12" s="36" t="s">
        <v>2342</v>
      </c>
      <c r="BU12" s="35" t="s">
        <v>1752</v>
      </c>
      <c r="BV12" s="41" t="s">
        <v>2055</v>
      </c>
      <c r="BW12" s="35" t="s">
        <v>1749</v>
      </c>
      <c r="BX12" s="36" t="s">
        <v>1654</v>
      </c>
      <c r="BY12" s="35" t="s">
        <v>1752</v>
      </c>
      <c r="BZ12" s="36" t="s">
        <v>2064</v>
      </c>
      <c r="CA12" s="35" t="s">
        <v>1750</v>
      </c>
      <c r="CB12" s="36"/>
      <c r="CC12" s="35" t="s">
        <v>1752</v>
      </c>
      <c r="CD12" s="36" t="s">
        <v>2223</v>
      </c>
      <c r="CE12" s="35" t="s">
        <v>1752</v>
      </c>
      <c r="CF12" s="37" t="s">
        <v>2282</v>
      </c>
      <c r="CG12" s="35" t="s">
        <v>1752</v>
      </c>
      <c r="CH12" s="36" t="s">
        <v>2076</v>
      </c>
      <c r="CI12" s="35" t="s">
        <v>1749</v>
      </c>
      <c r="CJ12" s="36" t="s">
        <v>1678</v>
      </c>
      <c r="CK12" s="35" t="s">
        <v>1750</v>
      </c>
      <c r="CL12" s="36"/>
      <c r="CM12" s="35" t="s">
        <v>1752</v>
      </c>
      <c r="CN12" s="36" t="s">
        <v>2080</v>
      </c>
      <c r="CO12" s="35" t="s">
        <v>1750</v>
      </c>
      <c r="CP12" s="36" t="s">
        <v>2084</v>
      </c>
      <c r="CQ12" s="35" t="s">
        <v>1749</v>
      </c>
      <c r="CR12" s="36" t="s">
        <v>2089</v>
      </c>
      <c r="CS12" s="35" t="s">
        <v>1749</v>
      </c>
      <c r="CT12" s="36" t="s">
        <v>1716</v>
      </c>
      <c r="CU12" s="35" t="s">
        <v>1752</v>
      </c>
      <c r="CV12" s="36" t="s">
        <v>2093</v>
      </c>
      <c r="CW12" s="35" t="s">
        <v>1750</v>
      </c>
      <c r="CX12" s="36"/>
    </row>
    <row r="13" spans="1:102" ht="51" customHeight="1" x14ac:dyDescent="0.25">
      <c r="A13" t="s">
        <v>315</v>
      </c>
      <c r="B13" s="27" t="s">
        <v>91</v>
      </c>
      <c r="C13" s="35" t="s">
        <v>1749</v>
      </c>
      <c r="D13" s="36" t="s">
        <v>1871</v>
      </c>
      <c r="E13" s="35" t="s">
        <v>1750</v>
      </c>
      <c r="F13" s="36"/>
      <c r="G13" s="35" t="s">
        <v>1750</v>
      </c>
      <c r="H13" s="36"/>
      <c r="I13" s="35" t="s">
        <v>1750</v>
      </c>
      <c r="J13" s="36"/>
      <c r="K13" s="35" t="s">
        <v>1750</v>
      </c>
      <c r="L13" s="36"/>
      <c r="M13" s="35" t="s">
        <v>1750</v>
      </c>
      <c r="N13" s="36"/>
      <c r="O13" s="35" t="s">
        <v>1749</v>
      </c>
      <c r="P13" s="36" t="s">
        <v>1154</v>
      </c>
      <c r="Q13" s="35" t="s">
        <v>1749</v>
      </c>
      <c r="R13" s="37" t="s">
        <v>654</v>
      </c>
      <c r="S13" s="35" t="s">
        <v>1750</v>
      </c>
      <c r="T13" s="36"/>
      <c r="U13" s="35" t="s">
        <v>1750</v>
      </c>
      <c r="V13" s="36"/>
      <c r="W13" s="35" t="s">
        <v>1749</v>
      </c>
      <c r="X13" s="36" t="s">
        <v>873</v>
      </c>
      <c r="Y13" s="35" t="s">
        <v>1750</v>
      </c>
      <c r="Z13" s="36"/>
      <c r="AA13" s="35" t="s">
        <v>1749</v>
      </c>
      <c r="AB13" s="36" t="s">
        <v>784</v>
      </c>
      <c r="AC13" s="35" t="s">
        <v>1749</v>
      </c>
      <c r="AD13" s="36" t="s">
        <v>2030</v>
      </c>
      <c r="AE13" s="35" t="s">
        <v>1750</v>
      </c>
      <c r="AF13" s="36"/>
      <c r="AG13" s="35" t="s">
        <v>1749</v>
      </c>
      <c r="AH13" s="36" t="s">
        <v>1253</v>
      </c>
      <c r="AI13" s="35" t="s">
        <v>1750</v>
      </c>
      <c r="AJ13" s="36"/>
      <c r="AK13" s="35" t="s">
        <v>1750</v>
      </c>
      <c r="AL13" s="36"/>
      <c r="AM13" s="35" t="s">
        <v>1749</v>
      </c>
      <c r="AN13" s="36" t="s">
        <v>1990</v>
      </c>
      <c r="AO13" s="35" t="s">
        <v>1750</v>
      </c>
      <c r="AP13" s="36"/>
      <c r="AQ13" s="35" t="s">
        <v>1750</v>
      </c>
      <c r="AR13" s="36"/>
      <c r="AS13" s="35" t="s">
        <v>1749</v>
      </c>
      <c r="AT13" s="36" t="s">
        <v>1458</v>
      </c>
      <c r="AU13" s="35" t="s">
        <v>1749</v>
      </c>
      <c r="AV13" s="36" t="s">
        <v>1477</v>
      </c>
      <c r="AW13" s="35" t="s">
        <v>1749</v>
      </c>
      <c r="AX13" s="36" t="s">
        <v>1327</v>
      </c>
      <c r="AY13" s="35" t="s">
        <v>1749</v>
      </c>
      <c r="AZ13" s="36" t="s">
        <v>1494</v>
      </c>
      <c r="BA13" s="35" t="s">
        <v>1749</v>
      </c>
      <c r="BB13" s="36" t="s">
        <v>1517</v>
      </c>
      <c r="BC13" s="35" t="s">
        <v>1750</v>
      </c>
      <c r="BD13" s="36"/>
      <c r="BE13" s="35" t="s">
        <v>1749</v>
      </c>
      <c r="BF13" s="36" t="s">
        <v>713</v>
      </c>
      <c r="BG13" s="35" t="s">
        <v>1749</v>
      </c>
      <c r="BH13" s="36" t="s">
        <v>1550</v>
      </c>
      <c r="BI13" s="35" t="s">
        <v>1749</v>
      </c>
      <c r="BJ13" s="36" t="s">
        <v>1377</v>
      </c>
      <c r="BK13" s="35" t="s">
        <v>1750</v>
      </c>
      <c r="BL13" s="36"/>
      <c r="BM13" s="35" t="s">
        <v>1750</v>
      </c>
      <c r="BN13" s="36" t="s">
        <v>1402</v>
      </c>
      <c r="BO13" s="35" t="s">
        <v>1749</v>
      </c>
      <c r="BP13" s="36" t="s">
        <v>1598</v>
      </c>
      <c r="BQ13" s="35" t="s">
        <v>1752</v>
      </c>
      <c r="BR13" s="41" t="s">
        <v>2040</v>
      </c>
      <c r="BS13" s="35" t="s">
        <v>1750</v>
      </c>
      <c r="BT13" s="36"/>
      <c r="BU13" s="35" t="s">
        <v>1749</v>
      </c>
      <c r="BV13" s="36" t="s">
        <v>1086</v>
      </c>
      <c r="BW13" s="35" t="s">
        <v>1749</v>
      </c>
      <c r="BX13" s="36" t="s">
        <v>1655</v>
      </c>
      <c r="BY13" s="35" t="s">
        <v>1750</v>
      </c>
      <c r="BZ13" s="36"/>
      <c r="CA13" s="35" t="s">
        <v>1750</v>
      </c>
      <c r="CB13" s="36"/>
      <c r="CC13" s="35" t="s">
        <v>1752</v>
      </c>
      <c r="CD13" s="36" t="s">
        <v>1626</v>
      </c>
      <c r="CE13" s="35" t="s">
        <v>1749</v>
      </c>
      <c r="CF13" s="37" t="s">
        <v>760</v>
      </c>
      <c r="CG13" s="35" t="s">
        <v>1750</v>
      </c>
      <c r="CH13" s="36"/>
      <c r="CI13" s="35" t="s">
        <v>1749</v>
      </c>
      <c r="CJ13" s="36" t="s">
        <v>1679</v>
      </c>
      <c r="CK13" s="35" t="s">
        <v>1750</v>
      </c>
      <c r="CL13" s="36"/>
      <c r="CM13" s="35" t="s">
        <v>1749</v>
      </c>
      <c r="CN13" s="36" t="s">
        <v>2375</v>
      </c>
      <c r="CO13" s="35" t="s">
        <v>1750</v>
      </c>
      <c r="CP13" s="36"/>
      <c r="CQ13" s="35" t="s">
        <v>1750</v>
      </c>
      <c r="CR13" s="36"/>
      <c r="CS13" s="35" t="s">
        <v>1749</v>
      </c>
      <c r="CT13" s="36" t="s">
        <v>1717</v>
      </c>
      <c r="CU13" s="35" t="s">
        <v>1750</v>
      </c>
      <c r="CV13" s="36"/>
      <c r="CW13" s="35" t="s">
        <v>1749</v>
      </c>
      <c r="CX13" s="36" t="s">
        <v>905</v>
      </c>
    </row>
    <row r="14" spans="1:102" ht="110.25" customHeight="1" x14ac:dyDescent="0.25">
      <c r="A14" t="s">
        <v>316</v>
      </c>
      <c r="B14" s="27" t="s">
        <v>92</v>
      </c>
      <c r="C14" s="35" t="s">
        <v>1749</v>
      </c>
      <c r="D14" s="37" t="s">
        <v>498</v>
      </c>
      <c r="E14" s="35" t="s">
        <v>1752</v>
      </c>
      <c r="F14" s="37" t="s">
        <v>499</v>
      </c>
      <c r="G14" s="35" t="s">
        <v>1749</v>
      </c>
      <c r="H14" s="37" t="s">
        <v>532</v>
      </c>
      <c r="I14" s="35" t="s">
        <v>1749</v>
      </c>
      <c r="J14" s="37" t="s">
        <v>560</v>
      </c>
      <c r="K14" s="35" t="s">
        <v>1752</v>
      </c>
      <c r="L14" s="37" t="s">
        <v>2388</v>
      </c>
      <c r="M14" s="35" t="s">
        <v>1749</v>
      </c>
      <c r="N14" s="36" t="s">
        <v>626</v>
      </c>
      <c r="O14" s="35" t="s">
        <v>1749</v>
      </c>
      <c r="P14" s="36" t="s">
        <v>1155</v>
      </c>
      <c r="Q14" s="35" t="s">
        <v>1749</v>
      </c>
      <c r="R14" s="37" t="s">
        <v>655</v>
      </c>
      <c r="S14" s="35" t="s">
        <v>1752</v>
      </c>
      <c r="T14" s="36" t="s">
        <v>1188</v>
      </c>
      <c r="U14" s="35" t="s">
        <v>1749</v>
      </c>
      <c r="V14" s="37" t="s">
        <v>597</v>
      </c>
      <c r="W14" s="35" t="s">
        <v>1752</v>
      </c>
      <c r="X14" s="36" t="s">
        <v>874</v>
      </c>
      <c r="Y14" s="35" t="s">
        <v>1752</v>
      </c>
      <c r="Z14" s="37" t="s">
        <v>2322</v>
      </c>
      <c r="AA14" s="35" t="s">
        <v>1749</v>
      </c>
      <c r="AB14" s="36" t="s">
        <v>787</v>
      </c>
      <c r="AC14" s="35" t="s">
        <v>1752</v>
      </c>
      <c r="AD14" s="41" t="s">
        <v>1963</v>
      </c>
      <c r="AE14" s="35" t="s">
        <v>1752</v>
      </c>
      <c r="AF14" s="36" t="s">
        <v>2417</v>
      </c>
      <c r="AG14" s="35" t="s">
        <v>1752</v>
      </c>
      <c r="AH14" s="41" t="s">
        <v>1972</v>
      </c>
      <c r="AI14" s="35" t="s">
        <v>1752</v>
      </c>
      <c r="AJ14" s="41" t="s">
        <v>2017</v>
      </c>
      <c r="AK14" s="35" t="s">
        <v>1749</v>
      </c>
      <c r="AL14" s="36" t="s">
        <v>1416</v>
      </c>
      <c r="AM14" s="35" t="s">
        <v>1749</v>
      </c>
      <c r="AN14" s="37" t="s">
        <v>681</v>
      </c>
      <c r="AO14" s="35" t="s">
        <v>1749</v>
      </c>
      <c r="AP14" s="37" t="s">
        <v>1436</v>
      </c>
      <c r="AQ14" s="35" t="s">
        <v>1752</v>
      </c>
      <c r="AR14" s="36" t="s">
        <v>2016</v>
      </c>
      <c r="AS14" s="35" t="s">
        <v>1752</v>
      </c>
      <c r="AT14" s="36" t="s">
        <v>1459</v>
      </c>
      <c r="AU14" s="35" t="s">
        <v>1749</v>
      </c>
      <c r="AV14" s="36" t="s">
        <v>2362</v>
      </c>
      <c r="AW14" s="35" t="s">
        <v>1752</v>
      </c>
      <c r="AX14" s="36" t="s">
        <v>1328</v>
      </c>
      <c r="AY14" s="35" t="s">
        <v>1749</v>
      </c>
      <c r="AZ14" s="36" t="s">
        <v>2203</v>
      </c>
      <c r="BA14" s="35" t="s">
        <v>1749</v>
      </c>
      <c r="BB14" s="36" t="s">
        <v>1518</v>
      </c>
      <c r="BC14" s="35" t="s">
        <v>1752</v>
      </c>
      <c r="BD14" s="41" t="s">
        <v>2015</v>
      </c>
      <c r="BE14" s="35" t="s">
        <v>1749</v>
      </c>
      <c r="BF14" s="37" t="s">
        <v>717</v>
      </c>
      <c r="BG14" s="35" t="s">
        <v>1752</v>
      </c>
      <c r="BH14" s="36" t="s">
        <v>1551</v>
      </c>
      <c r="BI14" s="35" t="s">
        <v>1749</v>
      </c>
      <c r="BJ14" s="41" t="s">
        <v>2195</v>
      </c>
      <c r="BK14" s="35" t="s">
        <v>1752</v>
      </c>
      <c r="BL14" s="36" t="s">
        <v>1577</v>
      </c>
      <c r="BM14" s="35" t="s">
        <v>1750</v>
      </c>
      <c r="BN14" s="36"/>
      <c r="BO14" s="35" t="s">
        <v>1749</v>
      </c>
      <c r="BP14" s="36" t="s">
        <v>1599</v>
      </c>
      <c r="BQ14" s="35" t="s">
        <v>1749</v>
      </c>
      <c r="BR14" s="36" t="s">
        <v>1091</v>
      </c>
      <c r="BS14" s="35" t="s">
        <v>1752</v>
      </c>
      <c r="BT14" s="41" t="s">
        <v>2051</v>
      </c>
      <c r="BU14" s="35" t="s">
        <v>1752</v>
      </c>
      <c r="BV14" s="36" t="s">
        <v>1092</v>
      </c>
      <c r="BW14" s="35" t="s">
        <v>1749</v>
      </c>
      <c r="BX14" s="36" t="s">
        <v>1656</v>
      </c>
      <c r="BY14" s="35" t="s">
        <v>1752</v>
      </c>
      <c r="BZ14" s="41" t="s">
        <v>2065</v>
      </c>
      <c r="CA14" s="35" t="s">
        <v>1752</v>
      </c>
      <c r="CB14" s="41" t="s">
        <v>2069</v>
      </c>
      <c r="CC14" s="35" t="s">
        <v>1752</v>
      </c>
      <c r="CD14" s="36" t="s">
        <v>2225</v>
      </c>
      <c r="CE14" s="35" t="s">
        <v>1749</v>
      </c>
      <c r="CF14" s="36" t="s">
        <v>2283</v>
      </c>
      <c r="CG14" s="35" t="s">
        <v>1749</v>
      </c>
      <c r="CH14" s="36" t="s">
        <v>1003</v>
      </c>
      <c r="CI14" s="35" t="s">
        <v>1749</v>
      </c>
      <c r="CJ14" s="36" t="s">
        <v>1680</v>
      </c>
      <c r="CK14" s="35" t="s">
        <v>1749</v>
      </c>
      <c r="CL14" s="37" t="s">
        <v>2331</v>
      </c>
      <c r="CM14" s="35" t="s">
        <v>1752</v>
      </c>
      <c r="CN14" s="41" t="s">
        <v>2081</v>
      </c>
      <c r="CO14" s="35" t="s">
        <v>1749</v>
      </c>
      <c r="CP14" s="36" t="s">
        <v>965</v>
      </c>
      <c r="CQ14" s="35" t="s">
        <v>1749</v>
      </c>
      <c r="CR14" s="36" t="s">
        <v>815</v>
      </c>
      <c r="CS14" s="35" t="s">
        <v>1749</v>
      </c>
      <c r="CT14" s="36" t="s">
        <v>1718</v>
      </c>
      <c r="CU14" s="35" t="s">
        <v>1752</v>
      </c>
      <c r="CV14" s="36" t="s">
        <v>906</v>
      </c>
      <c r="CW14" s="35" t="s">
        <v>1749</v>
      </c>
      <c r="CX14" s="36"/>
    </row>
    <row r="15" spans="1:102" ht="96.75" customHeight="1" x14ac:dyDescent="0.25">
      <c r="A15" t="s">
        <v>317</v>
      </c>
      <c r="B15" s="27" t="s">
        <v>93</v>
      </c>
      <c r="C15" s="35" t="s">
        <v>1750</v>
      </c>
      <c r="D15" s="36"/>
      <c r="E15" s="35" t="s">
        <v>1752</v>
      </c>
      <c r="F15" s="37" t="s">
        <v>502</v>
      </c>
      <c r="G15" s="35" t="s">
        <v>1749</v>
      </c>
      <c r="H15" s="37" t="s">
        <v>531</v>
      </c>
      <c r="I15" s="35" t="s">
        <v>1749</v>
      </c>
      <c r="J15" s="37" t="s">
        <v>558</v>
      </c>
      <c r="K15" s="35" t="s">
        <v>1752</v>
      </c>
      <c r="L15" s="37" t="s">
        <v>611</v>
      </c>
      <c r="M15" s="35" t="s">
        <v>1752</v>
      </c>
      <c r="N15" s="37" t="s">
        <v>2250</v>
      </c>
      <c r="O15" s="35" t="s">
        <v>1752</v>
      </c>
      <c r="P15" s="36" t="s">
        <v>1910</v>
      </c>
      <c r="Q15" s="35" t="s">
        <v>1749</v>
      </c>
      <c r="R15" s="37" t="s">
        <v>653</v>
      </c>
      <c r="S15" s="35" t="s">
        <v>1752</v>
      </c>
      <c r="T15" s="36" t="s">
        <v>1937</v>
      </c>
      <c r="U15" s="35" t="s">
        <v>1749</v>
      </c>
      <c r="V15" s="37" t="s">
        <v>598</v>
      </c>
      <c r="W15" s="35" t="s">
        <v>1749</v>
      </c>
      <c r="X15" s="36" t="s">
        <v>872</v>
      </c>
      <c r="Y15" s="35" t="s">
        <v>1752</v>
      </c>
      <c r="Z15" s="36" t="s">
        <v>859</v>
      </c>
      <c r="AA15" s="35" t="s">
        <v>1750</v>
      </c>
      <c r="AB15" s="36"/>
      <c r="AC15" s="35" t="s">
        <v>1752</v>
      </c>
      <c r="AD15" s="41" t="s">
        <v>1964</v>
      </c>
      <c r="AE15" s="35" t="s">
        <v>1749</v>
      </c>
      <c r="AF15" s="36" t="s">
        <v>841</v>
      </c>
      <c r="AG15" s="35" t="s">
        <v>1750</v>
      </c>
      <c r="AH15" s="36"/>
      <c r="AI15" s="35" t="s">
        <v>1752</v>
      </c>
      <c r="AJ15" s="41" t="s">
        <v>1979</v>
      </c>
      <c r="AK15" s="35" t="s">
        <v>1749</v>
      </c>
      <c r="AL15" s="36" t="s">
        <v>1417</v>
      </c>
      <c r="AM15" s="35" t="s">
        <v>1749</v>
      </c>
      <c r="AN15" s="37" t="s">
        <v>682</v>
      </c>
      <c r="AO15" s="35" t="s">
        <v>1749</v>
      </c>
      <c r="AP15" s="36" t="s">
        <v>1438</v>
      </c>
      <c r="AQ15" s="35" t="s">
        <v>1752</v>
      </c>
      <c r="AR15" s="41" t="s">
        <v>1998</v>
      </c>
      <c r="AS15" s="35" t="s">
        <v>1749</v>
      </c>
      <c r="AT15" s="36" t="s">
        <v>1457</v>
      </c>
      <c r="AU15" s="35" t="s">
        <v>1752</v>
      </c>
      <c r="AV15" s="36" t="s">
        <v>1478</v>
      </c>
      <c r="AW15" s="35" t="s">
        <v>1752</v>
      </c>
      <c r="AX15" s="36" t="s">
        <v>2008</v>
      </c>
      <c r="AY15" s="35" t="s">
        <v>1749</v>
      </c>
      <c r="AZ15" s="36" t="s">
        <v>1493</v>
      </c>
      <c r="BA15" s="35" t="s">
        <v>1749</v>
      </c>
      <c r="BB15" s="36" t="s">
        <v>1518</v>
      </c>
      <c r="BC15" s="35" t="s">
        <v>1750</v>
      </c>
      <c r="BD15" s="36"/>
      <c r="BE15" s="35" t="s">
        <v>1749</v>
      </c>
      <c r="BF15" s="37" t="s">
        <v>714</v>
      </c>
      <c r="BG15" s="35" t="s">
        <v>1749</v>
      </c>
      <c r="BH15" s="36" t="s">
        <v>1552</v>
      </c>
      <c r="BI15" s="35" t="s">
        <v>1749</v>
      </c>
      <c r="BJ15" s="36" t="s">
        <v>2196</v>
      </c>
      <c r="BK15" s="35" t="s">
        <v>1749</v>
      </c>
      <c r="BL15" s="36" t="s">
        <v>1578</v>
      </c>
      <c r="BM15" s="35" t="s">
        <v>1752</v>
      </c>
      <c r="BN15" s="41" t="s">
        <v>2033</v>
      </c>
      <c r="BO15" s="35" t="s">
        <v>1752</v>
      </c>
      <c r="BP15" s="36" t="s">
        <v>2037</v>
      </c>
      <c r="BQ15" s="35" t="s">
        <v>1752</v>
      </c>
      <c r="BR15" s="41" t="s">
        <v>2041</v>
      </c>
      <c r="BS15" s="35" t="s">
        <v>1752</v>
      </c>
      <c r="BT15" s="36" t="s">
        <v>2052</v>
      </c>
      <c r="BU15" s="35" t="s">
        <v>1752</v>
      </c>
      <c r="BV15" s="36" t="s">
        <v>2056</v>
      </c>
      <c r="BW15" s="35" t="s">
        <v>1749</v>
      </c>
      <c r="BX15" s="36" t="s">
        <v>1654</v>
      </c>
      <c r="BY15" s="35" t="s">
        <v>1750</v>
      </c>
      <c r="BZ15" s="36"/>
      <c r="CA15" s="35" t="s">
        <v>1750</v>
      </c>
      <c r="CB15" s="36"/>
      <c r="CC15" s="35" t="s">
        <v>1749</v>
      </c>
      <c r="CD15" s="36" t="s">
        <v>1625</v>
      </c>
      <c r="CE15" s="35" t="s">
        <v>1752</v>
      </c>
      <c r="CF15" s="37" t="s">
        <v>762</v>
      </c>
      <c r="CG15" s="35" t="s">
        <v>1752</v>
      </c>
      <c r="CH15" s="41" t="s">
        <v>2077</v>
      </c>
      <c r="CI15" s="35" t="s">
        <v>1749</v>
      </c>
      <c r="CJ15" s="36" t="s">
        <v>1681</v>
      </c>
      <c r="CK15" s="35" t="s">
        <v>1749</v>
      </c>
      <c r="CL15" s="36" t="s">
        <v>1703</v>
      </c>
      <c r="CM15" s="35" t="s">
        <v>1750</v>
      </c>
      <c r="CN15" s="36"/>
      <c r="CO15" s="35" t="s">
        <v>1752</v>
      </c>
      <c r="CP15" s="41" t="s">
        <v>2085</v>
      </c>
      <c r="CQ15" s="35" t="s">
        <v>1749</v>
      </c>
      <c r="CR15" s="36" t="s">
        <v>815</v>
      </c>
      <c r="CS15" s="35" t="s">
        <v>1749</v>
      </c>
      <c r="CT15" s="36" t="s">
        <v>1719</v>
      </c>
      <c r="CU15" s="35" t="s">
        <v>1752</v>
      </c>
      <c r="CV15" s="41" t="s">
        <v>2094</v>
      </c>
      <c r="CW15" s="35" t="s">
        <v>1749</v>
      </c>
      <c r="CX15" s="36" t="s">
        <v>908</v>
      </c>
    </row>
    <row r="16" spans="1:102" ht="84" customHeight="1" x14ac:dyDescent="0.25">
      <c r="A16" t="s">
        <v>318</v>
      </c>
      <c r="B16" s="27" t="s">
        <v>94</v>
      </c>
      <c r="C16" s="35" t="s">
        <v>1749</v>
      </c>
      <c r="D16" s="37" t="s">
        <v>500</v>
      </c>
      <c r="E16" s="35" t="s">
        <v>1752</v>
      </c>
      <c r="F16" s="37" t="s">
        <v>503</v>
      </c>
      <c r="G16" s="35" t="s">
        <v>1749</v>
      </c>
      <c r="H16" s="37" t="s">
        <v>533</v>
      </c>
      <c r="I16" s="35" t="s">
        <v>1749</v>
      </c>
      <c r="J16" s="37" t="s">
        <v>561</v>
      </c>
      <c r="K16" s="35" t="s">
        <v>1752</v>
      </c>
      <c r="L16" s="37" t="s">
        <v>2389</v>
      </c>
      <c r="M16" s="35" t="s">
        <v>1752</v>
      </c>
      <c r="N16" s="37" t="s">
        <v>2252</v>
      </c>
      <c r="O16" s="35" t="s">
        <v>1750</v>
      </c>
      <c r="P16" s="36" t="s">
        <v>1911</v>
      </c>
      <c r="Q16" s="35" t="s">
        <v>1749</v>
      </c>
      <c r="R16" s="37" t="s">
        <v>656</v>
      </c>
      <c r="S16" s="35" t="s">
        <v>1752</v>
      </c>
      <c r="T16" s="36" t="s">
        <v>1938</v>
      </c>
      <c r="U16" s="35" t="s">
        <v>1749</v>
      </c>
      <c r="V16" s="37" t="s">
        <v>599</v>
      </c>
      <c r="W16" s="35" t="s">
        <v>1749</v>
      </c>
      <c r="X16" s="36" t="s">
        <v>875</v>
      </c>
      <c r="Y16" s="35" t="s">
        <v>1752</v>
      </c>
      <c r="Z16" s="36" t="s">
        <v>2323</v>
      </c>
      <c r="AA16" s="35" t="s">
        <v>1749</v>
      </c>
      <c r="AB16" s="36" t="s">
        <v>788</v>
      </c>
      <c r="AC16" s="35" t="s">
        <v>1752</v>
      </c>
      <c r="AD16" s="41" t="s">
        <v>1965</v>
      </c>
      <c r="AE16" s="35" t="s">
        <v>1749</v>
      </c>
      <c r="AF16" s="37" t="s">
        <v>843</v>
      </c>
      <c r="AG16" s="35" t="s">
        <v>1752</v>
      </c>
      <c r="AH16" s="36" t="s">
        <v>1973</v>
      </c>
      <c r="AI16" s="35" t="s">
        <v>1752</v>
      </c>
      <c r="AJ16" s="36" t="s">
        <v>1980</v>
      </c>
      <c r="AK16" s="35" t="s">
        <v>1749</v>
      </c>
      <c r="AL16" s="38" t="s">
        <v>1418</v>
      </c>
      <c r="AM16" s="35" t="s">
        <v>1749</v>
      </c>
      <c r="AN16" s="37" t="s">
        <v>683</v>
      </c>
      <c r="AO16" s="35" t="s">
        <v>1749</v>
      </c>
      <c r="AP16" s="36" t="s">
        <v>1439</v>
      </c>
      <c r="AQ16" s="35" t="s">
        <v>1752</v>
      </c>
      <c r="AR16" s="36" t="s">
        <v>1302</v>
      </c>
      <c r="AS16" s="35" t="s">
        <v>1749</v>
      </c>
      <c r="AT16" s="36" t="s">
        <v>1460</v>
      </c>
      <c r="AU16" s="35" t="s">
        <v>1752</v>
      </c>
      <c r="AV16" s="36" t="s">
        <v>1479</v>
      </c>
      <c r="AW16" s="35" t="s">
        <v>1752</v>
      </c>
      <c r="AX16" s="36" t="s">
        <v>2009</v>
      </c>
      <c r="AY16" s="35" t="s">
        <v>1749</v>
      </c>
      <c r="AZ16" s="36" t="s">
        <v>1496</v>
      </c>
      <c r="BA16" s="35" t="s">
        <v>1749</v>
      </c>
      <c r="BB16" s="36" t="s">
        <v>1519</v>
      </c>
      <c r="BC16" s="35" t="s">
        <v>1752</v>
      </c>
      <c r="BD16" s="41" t="s">
        <v>2018</v>
      </c>
      <c r="BE16" s="35" t="s">
        <v>1749</v>
      </c>
      <c r="BF16" s="37" t="s">
        <v>715</v>
      </c>
      <c r="BG16" s="35" t="s">
        <v>1749</v>
      </c>
      <c r="BH16" s="36" t="s">
        <v>1553</v>
      </c>
      <c r="BI16" s="35" t="s">
        <v>1752</v>
      </c>
      <c r="BJ16" s="36" t="s">
        <v>2197</v>
      </c>
      <c r="BK16" s="35" t="s">
        <v>1749</v>
      </c>
      <c r="BL16" s="36" t="s">
        <v>1579</v>
      </c>
      <c r="BM16" s="35" t="s">
        <v>1749</v>
      </c>
      <c r="BN16" s="36" t="s">
        <v>1404</v>
      </c>
      <c r="BO16" s="35" t="s">
        <v>1749</v>
      </c>
      <c r="BP16" s="36" t="s">
        <v>1600</v>
      </c>
      <c r="BQ16" s="35" t="s">
        <v>1749</v>
      </c>
      <c r="BR16" s="36" t="s">
        <v>1096</v>
      </c>
      <c r="BS16" s="35" t="s">
        <v>1752</v>
      </c>
      <c r="BT16" s="41" t="s">
        <v>2053</v>
      </c>
      <c r="BU16" s="35" t="s">
        <v>1749</v>
      </c>
      <c r="BV16" s="36" t="s">
        <v>1097</v>
      </c>
      <c r="BW16" s="35" t="s">
        <v>1749</v>
      </c>
      <c r="BX16" s="36" t="s">
        <v>1657</v>
      </c>
      <c r="BY16" s="35" t="s">
        <v>1749</v>
      </c>
      <c r="BZ16" s="36" t="s">
        <v>1036</v>
      </c>
      <c r="CA16" s="35" t="s">
        <v>1749</v>
      </c>
      <c r="CB16" s="36" t="s">
        <v>1037</v>
      </c>
      <c r="CC16" s="35" t="s">
        <v>1752</v>
      </c>
      <c r="CD16" s="36" t="s">
        <v>2226</v>
      </c>
      <c r="CE16" s="35" t="s">
        <v>1749</v>
      </c>
      <c r="CF16" s="37" t="s">
        <v>763</v>
      </c>
      <c r="CG16" s="35" t="s">
        <v>1749</v>
      </c>
      <c r="CH16" s="36" t="s">
        <v>1005</v>
      </c>
      <c r="CI16" s="35" t="s">
        <v>1749</v>
      </c>
      <c r="CJ16" s="36" t="s">
        <v>1682</v>
      </c>
      <c r="CK16" s="35" t="s">
        <v>1752</v>
      </c>
      <c r="CL16" s="36" t="s">
        <v>1704</v>
      </c>
      <c r="CM16" s="35" t="s">
        <v>1752</v>
      </c>
      <c r="CN16" s="36" t="s">
        <v>2371</v>
      </c>
      <c r="CO16" s="35" t="s">
        <v>1752</v>
      </c>
      <c r="CP16" s="36" t="s">
        <v>2086</v>
      </c>
      <c r="CQ16" s="35" t="s">
        <v>1750</v>
      </c>
      <c r="CR16" s="36"/>
      <c r="CS16" s="35" t="s">
        <v>1749</v>
      </c>
      <c r="CT16" s="36" t="s">
        <v>1720</v>
      </c>
      <c r="CU16" s="35" t="s">
        <v>1749</v>
      </c>
      <c r="CV16" s="36" t="s">
        <v>909</v>
      </c>
      <c r="CW16" s="35" t="s">
        <v>1752</v>
      </c>
      <c r="CX16" s="36" t="s">
        <v>2098</v>
      </c>
    </row>
    <row r="17" spans="1:102" ht="88.5" customHeight="1" x14ac:dyDescent="0.25">
      <c r="A17" t="s">
        <v>319</v>
      </c>
      <c r="B17" s="27" t="s">
        <v>95</v>
      </c>
      <c r="C17" s="35" t="s">
        <v>1749</v>
      </c>
      <c r="D17" s="37" t="s">
        <v>504</v>
      </c>
      <c r="E17" s="35" t="s">
        <v>1750</v>
      </c>
      <c r="F17" s="36"/>
      <c r="G17" s="35" t="s">
        <v>1750</v>
      </c>
      <c r="H17" s="36"/>
      <c r="I17" s="35" t="s">
        <v>1750</v>
      </c>
      <c r="J17" s="36"/>
      <c r="K17" s="35" t="s">
        <v>1750</v>
      </c>
      <c r="L17" s="36"/>
      <c r="M17" s="35" t="s">
        <v>1752</v>
      </c>
      <c r="N17" s="37" t="s">
        <v>2254</v>
      </c>
      <c r="O17" s="35" t="s">
        <v>1752</v>
      </c>
      <c r="P17" s="41" t="s">
        <v>1912</v>
      </c>
      <c r="Q17" s="35" t="s">
        <v>1749</v>
      </c>
      <c r="R17" s="37" t="s">
        <v>657</v>
      </c>
      <c r="S17" s="35" t="s">
        <v>1752</v>
      </c>
      <c r="T17" s="36" t="s">
        <v>1191</v>
      </c>
      <c r="U17" s="35" t="s">
        <v>1752</v>
      </c>
      <c r="V17" s="37" t="s">
        <v>600</v>
      </c>
      <c r="W17" s="35" t="s">
        <v>1752</v>
      </c>
      <c r="X17" s="36" t="s">
        <v>876</v>
      </c>
      <c r="Y17" s="35" t="s">
        <v>1752</v>
      </c>
      <c r="Z17" s="36" t="s">
        <v>860</v>
      </c>
      <c r="AA17" s="35" t="s">
        <v>1750</v>
      </c>
      <c r="AB17" s="36"/>
      <c r="AC17" s="35" t="s">
        <v>1752</v>
      </c>
      <c r="AD17" s="41" t="s">
        <v>1967</v>
      </c>
      <c r="AE17" s="35" t="s">
        <v>1749</v>
      </c>
      <c r="AF17" s="36" t="s">
        <v>844</v>
      </c>
      <c r="AG17" s="35" t="s">
        <v>1749</v>
      </c>
      <c r="AH17" s="36" t="s">
        <v>1259</v>
      </c>
      <c r="AI17" s="35" t="s">
        <v>1752</v>
      </c>
      <c r="AJ17" s="36" t="s">
        <v>1981</v>
      </c>
      <c r="AK17" s="35" t="s">
        <v>1749</v>
      </c>
      <c r="AL17" s="36" t="s">
        <v>1419</v>
      </c>
      <c r="AM17" s="35" t="s">
        <v>1749</v>
      </c>
      <c r="AN17" s="37" t="s">
        <v>684</v>
      </c>
      <c r="AO17" s="35" t="s">
        <v>1752</v>
      </c>
      <c r="AP17" s="36" t="s">
        <v>1440</v>
      </c>
      <c r="AQ17" s="35" t="s">
        <v>1749</v>
      </c>
      <c r="AR17" s="36" t="s">
        <v>1303</v>
      </c>
      <c r="AS17" s="35" t="s">
        <v>1749</v>
      </c>
      <c r="AT17" s="36" t="s">
        <v>1461</v>
      </c>
      <c r="AU17" s="35" t="s">
        <v>1752</v>
      </c>
      <c r="AV17" s="36" t="s">
        <v>1480</v>
      </c>
      <c r="AW17" s="35" t="s">
        <v>1752</v>
      </c>
      <c r="AX17" s="36" t="s">
        <v>2315</v>
      </c>
      <c r="AY17" s="35" t="s">
        <v>1749</v>
      </c>
      <c r="AZ17" s="36" t="s">
        <v>1497</v>
      </c>
      <c r="BA17" s="35" t="s">
        <v>1749</v>
      </c>
      <c r="BB17" s="36" t="s">
        <v>1521</v>
      </c>
      <c r="BC17" s="35" t="s">
        <v>1749</v>
      </c>
      <c r="BD17" s="36" t="s">
        <v>1357</v>
      </c>
      <c r="BE17" s="35" t="s">
        <v>1749</v>
      </c>
      <c r="BF17" s="37" t="s">
        <v>716</v>
      </c>
      <c r="BG17" s="35" t="s">
        <v>1749</v>
      </c>
      <c r="BH17" s="36" t="s">
        <v>1554</v>
      </c>
      <c r="BI17" s="35" t="s">
        <v>1749</v>
      </c>
      <c r="BJ17" s="36" t="s">
        <v>1380</v>
      </c>
      <c r="BK17" s="35" t="s">
        <v>1750</v>
      </c>
      <c r="BL17" s="36"/>
      <c r="BM17" s="35" t="s">
        <v>1749</v>
      </c>
      <c r="BN17" s="36" t="s">
        <v>1405</v>
      </c>
      <c r="BO17" s="35" t="s">
        <v>1749</v>
      </c>
      <c r="BP17" s="36" t="s">
        <v>1601</v>
      </c>
      <c r="BQ17" s="35" t="s">
        <v>1752</v>
      </c>
      <c r="BR17" s="41" t="s">
        <v>2042</v>
      </c>
      <c r="BS17" s="35" t="s">
        <v>1752</v>
      </c>
      <c r="BT17" s="36" t="s">
        <v>2054</v>
      </c>
      <c r="BU17" s="35" t="s">
        <v>1749</v>
      </c>
      <c r="BV17" s="36" t="s">
        <v>2057</v>
      </c>
      <c r="BW17" s="35" t="s">
        <v>1749</v>
      </c>
      <c r="BX17" s="36" t="s">
        <v>1658</v>
      </c>
      <c r="BY17" s="35" t="s">
        <v>1749</v>
      </c>
      <c r="BZ17" s="36" t="s">
        <v>1038</v>
      </c>
      <c r="CA17" s="35" t="s">
        <v>1752</v>
      </c>
      <c r="CB17" s="36" t="s">
        <v>1039</v>
      </c>
      <c r="CC17" s="35" t="s">
        <v>1749</v>
      </c>
      <c r="CD17" s="36" t="s">
        <v>1628</v>
      </c>
      <c r="CE17" s="35" t="s">
        <v>1749</v>
      </c>
      <c r="CF17" s="37" t="s">
        <v>764</v>
      </c>
      <c r="CG17" s="35" t="s">
        <v>1750</v>
      </c>
      <c r="CH17" s="36"/>
      <c r="CI17" s="35" t="s">
        <v>1749</v>
      </c>
      <c r="CJ17" s="36" t="s">
        <v>1683</v>
      </c>
      <c r="CK17" s="35" t="s">
        <v>1750</v>
      </c>
      <c r="CL17" s="36"/>
      <c r="CM17" s="35" t="s">
        <v>1752</v>
      </c>
      <c r="CN17" s="36" t="s">
        <v>2082</v>
      </c>
      <c r="CO17" s="35" t="s">
        <v>1749</v>
      </c>
      <c r="CP17" s="36" t="s">
        <v>969</v>
      </c>
      <c r="CQ17" s="35" t="s">
        <v>1752</v>
      </c>
      <c r="CR17" s="36" t="s">
        <v>816</v>
      </c>
      <c r="CS17" s="35" t="s">
        <v>1749</v>
      </c>
      <c r="CT17" s="36" t="s">
        <v>1727</v>
      </c>
      <c r="CU17" s="35" t="s">
        <v>1752</v>
      </c>
      <c r="CV17" s="36" t="s">
        <v>911</v>
      </c>
      <c r="CW17" s="35" t="s">
        <v>1749</v>
      </c>
      <c r="CX17" s="36" t="s">
        <v>912</v>
      </c>
    </row>
    <row r="18" spans="1:102" ht="63" customHeight="1" x14ac:dyDescent="0.25">
      <c r="A18" t="s">
        <v>320</v>
      </c>
      <c r="B18" s="27" t="s">
        <v>96</v>
      </c>
      <c r="C18" s="35" t="s">
        <v>1749</v>
      </c>
      <c r="D18" s="37" t="s">
        <v>505</v>
      </c>
      <c r="E18" s="35" t="s">
        <v>1752</v>
      </c>
      <c r="F18" s="36" t="s">
        <v>2358</v>
      </c>
      <c r="G18" s="35" t="s">
        <v>1749</v>
      </c>
      <c r="H18" s="37" t="s">
        <v>534</v>
      </c>
      <c r="I18" s="35" t="s">
        <v>1749</v>
      </c>
      <c r="J18" s="37" t="s">
        <v>562</v>
      </c>
      <c r="K18" s="35" t="s">
        <v>1752</v>
      </c>
      <c r="L18" s="41" t="s">
        <v>2391</v>
      </c>
      <c r="M18" s="35" t="s">
        <v>1749</v>
      </c>
      <c r="N18" s="37" t="s">
        <v>629</v>
      </c>
      <c r="O18" s="35" t="s">
        <v>1749</v>
      </c>
      <c r="P18" s="36" t="s">
        <v>1913</v>
      </c>
      <c r="Q18" s="35" t="s">
        <v>1749</v>
      </c>
      <c r="R18" s="37" t="s">
        <v>658</v>
      </c>
      <c r="S18" s="35" t="s">
        <v>1749</v>
      </c>
      <c r="T18" s="36" t="s">
        <v>1192</v>
      </c>
      <c r="U18" s="35" t="s">
        <v>1752</v>
      </c>
      <c r="V18" s="36" t="s">
        <v>1944</v>
      </c>
      <c r="W18" s="35" t="s">
        <v>1749</v>
      </c>
      <c r="X18" s="36" t="s">
        <v>877</v>
      </c>
      <c r="Y18" s="35" t="s">
        <v>1752</v>
      </c>
      <c r="Z18" s="36" t="s">
        <v>861</v>
      </c>
      <c r="AA18" s="35" t="s">
        <v>1752</v>
      </c>
      <c r="AB18" s="36" t="s">
        <v>1960</v>
      </c>
      <c r="AC18" s="35" t="s">
        <v>1749</v>
      </c>
      <c r="AD18" s="41" t="s">
        <v>1966</v>
      </c>
      <c r="AE18" s="35" t="s">
        <v>1749</v>
      </c>
      <c r="AF18" s="36" t="s">
        <v>845</v>
      </c>
      <c r="AG18" s="35" t="s">
        <v>1752</v>
      </c>
      <c r="AH18" s="36" t="s">
        <v>1974</v>
      </c>
      <c r="AI18" s="35" t="s">
        <v>1752</v>
      </c>
      <c r="AJ18" s="36" t="s">
        <v>1982</v>
      </c>
      <c r="AK18" s="35" t="s">
        <v>1750</v>
      </c>
      <c r="AL18" s="36"/>
      <c r="AM18" s="35" t="s">
        <v>1749</v>
      </c>
      <c r="AN18" s="37" t="s">
        <v>687</v>
      </c>
      <c r="AO18" s="35" t="s">
        <v>1749</v>
      </c>
      <c r="AP18" s="36" t="s">
        <v>1441</v>
      </c>
      <c r="AQ18" s="35" t="s">
        <v>1752</v>
      </c>
      <c r="AR18" s="36" t="s">
        <v>1999</v>
      </c>
      <c r="AS18" s="35" t="s">
        <v>1749</v>
      </c>
      <c r="AT18" s="36" t="s">
        <v>1462</v>
      </c>
      <c r="AU18" s="35" t="s">
        <v>1752</v>
      </c>
      <c r="AV18" s="36" t="s">
        <v>1481</v>
      </c>
      <c r="AW18" s="35" t="s">
        <v>1749</v>
      </c>
      <c r="AX18" s="36" t="s">
        <v>1329</v>
      </c>
      <c r="AY18" s="35" t="s">
        <v>1752</v>
      </c>
      <c r="AZ18" s="37" t="s">
        <v>2205</v>
      </c>
      <c r="BA18" s="35" t="s">
        <v>1749</v>
      </c>
      <c r="BB18" s="36" t="s">
        <v>2014</v>
      </c>
      <c r="BC18" s="35" t="s">
        <v>1749</v>
      </c>
      <c r="BD18" s="36" t="s">
        <v>1358</v>
      </c>
      <c r="BE18" s="35" t="s">
        <v>1749</v>
      </c>
      <c r="BF18" s="37" t="s">
        <v>719</v>
      </c>
      <c r="BG18" s="35" t="s">
        <v>1749</v>
      </c>
      <c r="BH18" s="36" t="s">
        <v>1555</v>
      </c>
      <c r="BI18" s="35" t="s">
        <v>1749</v>
      </c>
      <c r="BJ18" s="36" t="s">
        <v>1381</v>
      </c>
      <c r="BK18" s="35" t="s">
        <v>1749</v>
      </c>
      <c r="BL18" s="36" t="s">
        <v>1580</v>
      </c>
      <c r="BM18" s="35" t="s">
        <v>1752</v>
      </c>
      <c r="BN18" s="36" t="s">
        <v>2034</v>
      </c>
      <c r="BO18" s="35" t="s">
        <v>1749</v>
      </c>
      <c r="BP18" s="37" t="s">
        <v>1602</v>
      </c>
      <c r="BQ18" s="35" t="s">
        <v>1749</v>
      </c>
      <c r="BR18" s="36" t="s">
        <v>1100</v>
      </c>
      <c r="BS18" s="35" t="s">
        <v>1752</v>
      </c>
      <c r="BT18" s="36" t="s">
        <v>1101</v>
      </c>
      <c r="BU18" s="35" t="s">
        <v>1749</v>
      </c>
      <c r="BV18" s="36" t="s">
        <v>1102</v>
      </c>
      <c r="BW18" s="35" t="s">
        <v>1749</v>
      </c>
      <c r="BX18" s="36" t="s">
        <v>1659</v>
      </c>
      <c r="BY18" s="35" t="s">
        <v>1749</v>
      </c>
      <c r="BZ18" s="36" t="s">
        <v>1040</v>
      </c>
      <c r="CA18" s="35" t="s">
        <v>1749</v>
      </c>
      <c r="CB18" s="36" t="s">
        <v>1041</v>
      </c>
      <c r="CC18" s="35" t="s">
        <v>1749</v>
      </c>
      <c r="CD18" s="36" t="s">
        <v>2227</v>
      </c>
      <c r="CE18" s="35" t="s">
        <v>1749</v>
      </c>
      <c r="CF18" s="37" t="s">
        <v>2284</v>
      </c>
      <c r="CG18" s="35" t="s">
        <v>1749</v>
      </c>
      <c r="CH18" s="36" t="s">
        <v>1006</v>
      </c>
      <c r="CI18" s="35" t="s">
        <v>1749</v>
      </c>
      <c r="CJ18" s="36" t="s">
        <v>1684</v>
      </c>
      <c r="CK18" s="35" t="s">
        <v>1752</v>
      </c>
      <c r="CL18" s="36" t="s">
        <v>2332</v>
      </c>
      <c r="CM18" s="35" t="s">
        <v>1752</v>
      </c>
      <c r="CN18" s="36" t="s">
        <v>970</v>
      </c>
      <c r="CO18" s="35" t="s">
        <v>1749</v>
      </c>
      <c r="CP18" s="36" t="s">
        <v>971</v>
      </c>
      <c r="CQ18" s="35" t="s">
        <v>1752</v>
      </c>
      <c r="CR18" s="36" t="s">
        <v>2090</v>
      </c>
      <c r="CS18" s="35" t="s">
        <v>1749</v>
      </c>
      <c r="CT18" s="36" t="s">
        <v>1721</v>
      </c>
      <c r="CU18" s="35" t="s">
        <v>1749</v>
      </c>
      <c r="CV18" s="36" t="s">
        <v>913</v>
      </c>
      <c r="CW18" s="35" t="s">
        <v>1749</v>
      </c>
      <c r="CX18" s="36" t="s">
        <v>914</v>
      </c>
    </row>
    <row r="19" spans="1:102" ht="89.25" customHeight="1" x14ac:dyDescent="0.25">
      <c r="A19" t="s">
        <v>321</v>
      </c>
      <c r="B19" s="28" t="s">
        <v>111</v>
      </c>
      <c r="C19" s="35" t="s">
        <v>1750</v>
      </c>
      <c r="D19" s="36"/>
      <c r="E19" s="35" t="s">
        <v>1750</v>
      </c>
      <c r="F19" s="36"/>
      <c r="G19" s="35" t="s">
        <v>1749</v>
      </c>
      <c r="H19" s="37" t="s">
        <v>535</v>
      </c>
      <c r="I19" s="35" t="s">
        <v>1749</v>
      </c>
      <c r="J19" s="37" t="s">
        <v>563</v>
      </c>
      <c r="K19" s="35" t="s">
        <v>1750</v>
      </c>
      <c r="L19" s="36"/>
      <c r="M19" s="35" t="s">
        <v>1749</v>
      </c>
      <c r="N19" s="37" t="s">
        <v>2256</v>
      </c>
      <c r="O19" s="35" t="s">
        <v>1749</v>
      </c>
      <c r="P19" s="41" t="s">
        <v>1914</v>
      </c>
      <c r="Q19" s="35" t="s">
        <v>1749</v>
      </c>
      <c r="R19" s="37" t="s">
        <v>659</v>
      </c>
      <c r="S19" s="35" t="s">
        <v>1749</v>
      </c>
      <c r="T19" s="36" t="s">
        <v>1939</v>
      </c>
      <c r="U19" s="35" t="s">
        <v>1749</v>
      </c>
      <c r="V19" s="37" t="s">
        <v>602</v>
      </c>
      <c r="W19" s="35" t="s">
        <v>1750</v>
      </c>
      <c r="X19" s="36"/>
      <c r="Y19" s="35" t="s">
        <v>1750</v>
      </c>
      <c r="Z19" s="36"/>
      <c r="AA19" s="35" t="s">
        <v>1749</v>
      </c>
      <c r="AB19" s="36" t="s">
        <v>790</v>
      </c>
      <c r="AC19" s="35" t="s">
        <v>1749</v>
      </c>
      <c r="AD19" s="36" t="s">
        <v>1968</v>
      </c>
      <c r="AE19" s="35" t="s">
        <v>1750</v>
      </c>
      <c r="AF19" s="36"/>
      <c r="AG19" s="35" t="s">
        <v>1750</v>
      </c>
      <c r="AH19" s="36"/>
      <c r="AI19" s="35" t="s">
        <v>1749</v>
      </c>
      <c r="AJ19" s="36" t="s">
        <v>1983</v>
      </c>
      <c r="AK19" s="35" t="s">
        <v>1750</v>
      </c>
      <c r="AL19" s="36"/>
      <c r="AM19" s="35" t="s">
        <v>1749</v>
      </c>
      <c r="AN19" s="37" t="s">
        <v>685</v>
      </c>
      <c r="AO19" s="35" t="s">
        <v>1750</v>
      </c>
      <c r="AP19" s="36"/>
      <c r="AQ19" s="35" t="s">
        <v>1749</v>
      </c>
      <c r="AR19" s="36" t="s">
        <v>2000</v>
      </c>
      <c r="AS19" s="35" t="s">
        <v>1749</v>
      </c>
      <c r="AT19" s="36" t="s">
        <v>1463</v>
      </c>
      <c r="AU19" s="35" t="s">
        <v>1752</v>
      </c>
      <c r="AV19" s="36" t="s">
        <v>1489</v>
      </c>
      <c r="AW19" s="35" t="s">
        <v>1749</v>
      </c>
      <c r="AX19" s="36" t="s">
        <v>1330</v>
      </c>
      <c r="AY19" s="35" t="s">
        <v>1749</v>
      </c>
      <c r="AZ19" s="36" t="s">
        <v>1498</v>
      </c>
      <c r="BA19" s="35" t="s">
        <v>1750</v>
      </c>
      <c r="BB19" s="36"/>
      <c r="BC19" s="35" t="s">
        <v>1750</v>
      </c>
      <c r="BD19" s="36"/>
      <c r="BE19" s="35" t="s">
        <v>1749</v>
      </c>
      <c r="BF19" s="37" t="s">
        <v>718</v>
      </c>
      <c r="BG19" s="35" t="s">
        <v>1750</v>
      </c>
      <c r="BH19" s="36"/>
      <c r="BI19" s="35" t="s">
        <v>1749</v>
      </c>
      <c r="BJ19" s="36" t="s">
        <v>2024</v>
      </c>
      <c r="BK19" s="35" t="s">
        <v>1750</v>
      </c>
      <c r="BL19" s="36"/>
      <c r="BM19" s="35" t="s">
        <v>1750</v>
      </c>
      <c r="BN19" s="36"/>
      <c r="BO19" s="35" t="s">
        <v>1750</v>
      </c>
      <c r="BP19" s="36"/>
      <c r="BQ19" s="35" t="s">
        <v>1752</v>
      </c>
      <c r="BR19" s="36" t="s">
        <v>1103</v>
      </c>
      <c r="BS19" s="35" t="s">
        <v>1750</v>
      </c>
      <c r="BT19" s="36"/>
      <c r="BU19" s="35" t="s">
        <v>1752</v>
      </c>
      <c r="BV19" s="36" t="s">
        <v>1104</v>
      </c>
      <c r="BW19" s="35" t="s">
        <v>1752</v>
      </c>
      <c r="BX19" s="36" t="s">
        <v>1670</v>
      </c>
      <c r="BY19" s="35" t="s">
        <v>1750</v>
      </c>
      <c r="BZ19" s="36"/>
      <c r="CA19" s="35" t="s">
        <v>1750</v>
      </c>
      <c r="CB19" s="36"/>
      <c r="CC19" s="35" t="s">
        <v>1749</v>
      </c>
      <c r="CD19" s="36" t="s">
        <v>2229</v>
      </c>
      <c r="CE19" s="35" t="s">
        <v>1749</v>
      </c>
      <c r="CF19" s="36" t="s">
        <v>2285</v>
      </c>
      <c r="CG19" s="35" t="s">
        <v>1749</v>
      </c>
      <c r="CH19" s="36" t="s">
        <v>1007</v>
      </c>
      <c r="CI19" s="35" t="s">
        <v>1750</v>
      </c>
      <c r="CJ19" s="36"/>
      <c r="CK19" s="35" t="s">
        <v>1749</v>
      </c>
      <c r="CL19" s="36" t="s">
        <v>1705</v>
      </c>
      <c r="CM19" s="35" t="s">
        <v>1749</v>
      </c>
      <c r="CN19" s="36" t="s">
        <v>2373</v>
      </c>
      <c r="CO19" s="35" t="s">
        <v>1750</v>
      </c>
      <c r="CP19" s="36"/>
      <c r="CQ19" s="35" t="s">
        <v>1750</v>
      </c>
      <c r="CR19" s="36"/>
      <c r="CS19" s="35" t="s">
        <v>1752</v>
      </c>
      <c r="CT19" s="36" t="s">
        <v>1722</v>
      </c>
      <c r="CU19" s="35" t="s">
        <v>1749</v>
      </c>
      <c r="CV19" s="36" t="s">
        <v>915</v>
      </c>
      <c r="CW19" s="35" t="s">
        <v>1750</v>
      </c>
      <c r="CX19" s="36"/>
    </row>
    <row r="20" spans="1:102" ht="60.75" customHeight="1" x14ac:dyDescent="0.25">
      <c r="A20" t="s">
        <v>322</v>
      </c>
      <c r="B20" s="28" t="s">
        <v>275</v>
      </c>
      <c r="C20" s="35" t="s">
        <v>1750</v>
      </c>
      <c r="D20" s="36"/>
      <c r="E20" s="35" t="s">
        <v>1750</v>
      </c>
      <c r="F20" s="36"/>
      <c r="G20" s="35" t="s">
        <v>1749</v>
      </c>
      <c r="H20" s="37" t="s">
        <v>536</v>
      </c>
      <c r="I20" s="35" t="s">
        <v>1750</v>
      </c>
      <c r="J20" s="36"/>
      <c r="K20" s="35" t="s">
        <v>1750</v>
      </c>
      <c r="L20" s="36"/>
      <c r="M20" s="35" t="s">
        <v>1749</v>
      </c>
      <c r="N20" s="36" t="s">
        <v>2257</v>
      </c>
      <c r="O20" s="35" t="s">
        <v>1749</v>
      </c>
      <c r="P20" s="41" t="s">
        <v>1915</v>
      </c>
      <c r="Q20" s="35" t="s">
        <v>1750</v>
      </c>
      <c r="R20" s="36"/>
      <c r="S20" s="35" t="s">
        <v>1749</v>
      </c>
      <c r="T20" s="41" t="s">
        <v>1940</v>
      </c>
      <c r="U20" s="35" t="s">
        <v>1750</v>
      </c>
      <c r="V20" s="36"/>
      <c r="W20" s="35" t="s">
        <v>1750</v>
      </c>
      <c r="X20" s="36"/>
      <c r="Y20" s="35" t="s">
        <v>1750</v>
      </c>
      <c r="Z20" s="36"/>
      <c r="AA20" s="35" t="s">
        <v>1750</v>
      </c>
      <c r="AB20" s="36"/>
      <c r="AC20" s="35" t="s">
        <v>1750</v>
      </c>
      <c r="AD20" s="36"/>
      <c r="AE20" s="35" t="s">
        <v>1752</v>
      </c>
      <c r="AF20" s="36" t="s">
        <v>2418</v>
      </c>
      <c r="AG20" s="35" t="s">
        <v>1750</v>
      </c>
      <c r="AH20" s="36"/>
      <c r="AI20" s="35" t="s">
        <v>1749</v>
      </c>
      <c r="AJ20" s="36" t="s">
        <v>1984</v>
      </c>
      <c r="AK20" s="35" t="s">
        <v>1750</v>
      </c>
      <c r="AL20" s="36"/>
      <c r="AM20" s="35" t="s">
        <v>1749</v>
      </c>
      <c r="AN20" s="37" t="s">
        <v>686</v>
      </c>
      <c r="AO20" s="35" t="s">
        <v>1750</v>
      </c>
      <c r="AP20" s="36"/>
      <c r="AQ20" s="35" t="s">
        <v>1750</v>
      </c>
      <c r="AR20" s="36"/>
      <c r="AS20" s="35" t="s">
        <v>1750</v>
      </c>
      <c r="AT20" s="36"/>
      <c r="AU20" s="35" t="s">
        <v>1750</v>
      </c>
      <c r="AV20" s="36"/>
      <c r="AW20" s="35" t="s">
        <v>1749</v>
      </c>
      <c r="AX20" s="36" t="s">
        <v>1331</v>
      </c>
      <c r="AY20" s="35" t="s">
        <v>1749</v>
      </c>
      <c r="AZ20" s="36" t="s">
        <v>1499</v>
      </c>
      <c r="BA20" s="35" t="s">
        <v>1750</v>
      </c>
      <c r="BB20" s="36"/>
      <c r="BC20" s="35" t="s">
        <v>1749</v>
      </c>
      <c r="BD20" s="36" t="s">
        <v>1359</v>
      </c>
      <c r="BE20" s="35" t="s">
        <v>1750</v>
      </c>
      <c r="BF20" s="36"/>
      <c r="BG20" s="35" t="s">
        <v>1750</v>
      </c>
      <c r="BH20" s="36"/>
      <c r="BI20" s="35" t="s">
        <v>1749</v>
      </c>
      <c r="BJ20" s="36" t="s">
        <v>2025</v>
      </c>
      <c r="BK20" s="35" t="s">
        <v>1750</v>
      </c>
      <c r="BL20" s="36"/>
      <c r="BM20" s="35" t="s">
        <v>1750</v>
      </c>
      <c r="BN20" s="36"/>
      <c r="BO20" s="35" t="s">
        <v>1750</v>
      </c>
      <c r="BP20" s="36"/>
      <c r="BQ20" s="35" t="s">
        <v>1749</v>
      </c>
      <c r="BR20" s="41" t="s">
        <v>2043</v>
      </c>
      <c r="BS20" s="35" t="s">
        <v>1750</v>
      </c>
      <c r="BT20" s="36"/>
      <c r="BU20" s="35" t="s">
        <v>1750</v>
      </c>
      <c r="BV20" s="36"/>
      <c r="BW20" s="35" t="s">
        <v>1749</v>
      </c>
      <c r="BX20" s="36" t="s">
        <v>1660</v>
      </c>
      <c r="BY20" s="35" t="s">
        <v>1752</v>
      </c>
      <c r="BZ20" s="36" t="s">
        <v>1042</v>
      </c>
      <c r="CA20" s="35" t="s">
        <v>1750</v>
      </c>
      <c r="CB20" s="36"/>
      <c r="CC20" s="35" t="s">
        <v>1749</v>
      </c>
      <c r="CD20" s="36" t="s">
        <v>1629</v>
      </c>
      <c r="CE20" s="35" t="s">
        <v>1750</v>
      </c>
      <c r="CF20" s="36"/>
      <c r="CG20" s="35" t="s">
        <v>1749</v>
      </c>
      <c r="CH20" s="36" t="s">
        <v>1008</v>
      </c>
      <c r="CI20" s="35" t="s">
        <v>1750</v>
      </c>
      <c r="CJ20" s="36"/>
      <c r="CK20" s="35" t="s">
        <v>1749</v>
      </c>
      <c r="CL20" s="36" t="s">
        <v>1705</v>
      </c>
      <c r="CM20" s="35" t="s">
        <v>1750</v>
      </c>
      <c r="CN20" s="36"/>
      <c r="CO20" s="35" t="s">
        <v>1750</v>
      </c>
      <c r="CP20" s="36"/>
      <c r="CQ20" s="35" t="s">
        <v>1750</v>
      </c>
      <c r="CR20" s="36"/>
      <c r="CS20" s="35" t="s">
        <v>1749</v>
      </c>
      <c r="CT20" s="36"/>
      <c r="CU20" s="35" t="s">
        <v>1749</v>
      </c>
      <c r="CV20" s="36" t="s">
        <v>915</v>
      </c>
      <c r="CW20" s="35" t="s">
        <v>1750</v>
      </c>
      <c r="CX20" s="36"/>
    </row>
    <row r="21" spans="1:102" ht="60" x14ac:dyDescent="0.25">
      <c r="A21" t="s">
        <v>323</v>
      </c>
      <c r="B21" s="28" t="s">
        <v>112</v>
      </c>
      <c r="C21" s="35" t="s">
        <v>1750</v>
      </c>
      <c r="D21" s="36"/>
      <c r="E21" s="35" t="s">
        <v>1750</v>
      </c>
      <c r="F21" s="36"/>
      <c r="G21" s="35" t="s">
        <v>1750</v>
      </c>
      <c r="H21" s="36"/>
      <c r="I21" s="35" t="s">
        <v>1750</v>
      </c>
      <c r="J21" s="36"/>
      <c r="K21" s="35" t="s">
        <v>1750</v>
      </c>
      <c r="L21" s="36"/>
      <c r="M21" s="35" t="s">
        <v>1752</v>
      </c>
      <c r="N21" s="37" t="s">
        <v>628</v>
      </c>
      <c r="O21" s="35" t="s">
        <v>1750</v>
      </c>
      <c r="P21" s="36"/>
      <c r="Q21" s="35" t="s">
        <v>1750</v>
      </c>
      <c r="R21" s="36"/>
      <c r="S21" s="35" t="s">
        <v>1750</v>
      </c>
      <c r="T21" s="36"/>
      <c r="U21" s="35" t="s">
        <v>1750</v>
      </c>
      <c r="V21" s="36"/>
      <c r="W21" s="35" t="s">
        <v>1750</v>
      </c>
      <c r="X21" s="36"/>
      <c r="Y21" s="35" t="s">
        <v>1750</v>
      </c>
      <c r="Z21" s="36"/>
      <c r="AA21" s="35" t="s">
        <v>1750</v>
      </c>
      <c r="AB21" s="36"/>
      <c r="AC21" s="35" t="s">
        <v>1750</v>
      </c>
      <c r="AD21" s="36"/>
      <c r="AE21" s="35" t="s">
        <v>1750</v>
      </c>
      <c r="AF21" s="36"/>
      <c r="AG21" s="35" t="s">
        <v>1750</v>
      </c>
      <c r="AH21" s="36"/>
      <c r="AI21" s="35" t="s">
        <v>1750</v>
      </c>
      <c r="AJ21" s="36"/>
      <c r="AK21" s="35" t="s">
        <v>1750</v>
      </c>
      <c r="AL21" s="36"/>
      <c r="AM21" s="35" t="s">
        <v>1750</v>
      </c>
      <c r="AN21" s="36"/>
      <c r="AO21" s="35" t="s">
        <v>1750</v>
      </c>
      <c r="AP21" s="36"/>
      <c r="AQ21" s="35" t="s">
        <v>1750</v>
      </c>
      <c r="AR21" s="36"/>
      <c r="AS21" s="35" t="s">
        <v>1750</v>
      </c>
      <c r="AT21" s="36"/>
      <c r="AU21" s="35" t="s">
        <v>1750</v>
      </c>
      <c r="AV21" s="36"/>
      <c r="AW21" s="35" t="s">
        <v>1749</v>
      </c>
      <c r="AX21" s="36" t="s">
        <v>1332</v>
      </c>
      <c r="AY21" s="35" t="s">
        <v>1749</v>
      </c>
      <c r="AZ21" s="36" t="s">
        <v>1499</v>
      </c>
      <c r="BA21" s="35" t="s">
        <v>1750</v>
      </c>
      <c r="BB21" s="36"/>
      <c r="BC21" s="35" t="s">
        <v>1749</v>
      </c>
      <c r="BD21" s="36" t="s">
        <v>1359</v>
      </c>
      <c r="BE21" s="35" t="s">
        <v>1750</v>
      </c>
      <c r="BF21" s="36"/>
      <c r="BG21" s="35" t="s">
        <v>1750</v>
      </c>
      <c r="BH21" s="36"/>
      <c r="BI21" s="35" t="s">
        <v>1750</v>
      </c>
      <c r="BJ21" s="36"/>
      <c r="BK21" s="35" t="s">
        <v>1750</v>
      </c>
      <c r="BL21" s="36"/>
      <c r="BM21" s="35" t="s">
        <v>1750</v>
      </c>
      <c r="BN21" s="36"/>
      <c r="BO21" s="35" t="s">
        <v>1750</v>
      </c>
      <c r="BP21" s="36"/>
      <c r="BQ21" s="35" t="s">
        <v>1750</v>
      </c>
      <c r="BR21" s="36"/>
      <c r="BS21" s="35" t="s">
        <v>1750</v>
      </c>
      <c r="BT21" s="36"/>
      <c r="BU21" s="35" t="s">
        <v>1750</v>
      </c>
      <c r="BV21" s="36"/>
      <c r="BW21" s="35" t="s">
        <v>1749</v>
      </c>
      <c r="BX21" s="36" t="s">
        <v>1660</v>
      </c>
      <c r="BY21" s="35" t="s">
        <v>1752</v>
      </c>
      <c r="BZ21" s="36" t="s">
        <v>1043</v>
      </c>
      <c r="CA21" s="35" t="s">
        <v>1750</v>
      </c>
      <c r="CB21" s="36"/>
      <c r="CC21" s="35" t="s">
        <v>1749</v>
      </c>
      <c r="CD21" s="36" t="s">
        <v>1629</v>
      </c>
      <c r="CE21" s="35" t="s">
        <v>1750</v>
      </c>
      <c r="CF21" s="36"/>
      <c r="CG21" s="35" t="s">
        <v>1750</v>
      </c>
      <c r="CH21" s="36"/>
      <c r="CI21" s="35" t="s">
        <v>1750</v>
      </c>
      <c r="CJ21" s="36"/>
      <c r="CK21" s="35" t="s">
        <v>1750</v>
      </c>
      <c r="CL21" s="36"/>
      <c r="CM21" s="35" t="s">
        <v>1750</v>
      </c>
      <c r="CN21" s="36"/>
      <c r="CO21" s="35" t="s">
        <v>1750</v>
      </c>
      <c r="CP21" s="36"/>
      <c r="CQ21" s="35" t="s">
        <v>1750</v>
      </c>
      <c r="CR21" s="36"/>
      <c r="CS21" s="35" t="s">
        <v>1749</v>
      </c>
      <c r="CT21" s="36" t="s">
        <v>1723</v>
      </c>
      <c r="CU21" s="35" t="s">
        <v>1750</v>
      </c>
      <c r="CV21" s="36"/>
      <c r="CW21" s="35" t="s">
        <v>1752</v>
      </c>
      <c r="CX21" s="36" t="s">
        <v>916</v>
      </c>
    </row>
    <row r="22" spans="1:102" ht="46.5" customHeight="1" x14ac:dyDescent="0.25">
      <c r="A22" t="s">
        <v>324</v>
      </c>
      <c r="B22" s="28" t="s">
        <v>277</v>
      </c>
      <c r="C22" s="35" t="s">
        <v>1749</v>
      </c>
      <c r="D22" s="36" t="s">
        <v>1872</v>
      </c>
      <c r="E22" s="35" t="s">
        <v>1750</v>
      </c>
      <c r="F22" s="36"/>
      <c r="G22" s="35" t="s">
        <v>1750</v>
      </c>
      <c r="H22" s="36"/>
      <c r="I22" s="35" t="s">
        <v>1750</v>
      </c>
      <c r="J22" s="36"/>
      <c r="K22" s="35" t="s">
        <v>1750</v>
      </c>
      <c r="L22" s="36"/>
      <c r="M22" s="35" t="s">
        <v>1750</v>
      </c>
      <c r="N22" s="36"/>
      <c r="O22" s="35" t="s">
        <v>1750</v>
      </c>
      <c r="P22" s="36"/>
      <c r="Q22" s="35" t="s">
        <v>1750</v>
      </c>
      <c r="R22" s="36"/>
      <c r="S22" s="35" t="s">
        <v>1750</v>
      </c>
      <c r="T22" s="36"/>
      <c r="U22" s="35" t="s">
        <v>1750</v>
      </c>
      <c r="V22" s="36"/>
      <c r="W22" s="35" t="s">
        <v>1750</v>
      </c>
      <c r="X22" s="36"/>
      <c r="Y22" s="35" t="s">
        <v>1750</v>
      </c>
      <c r="Z22" s="36"/>
      <c r="AA22" s="35" t="s">
        <v>1750</v>
      </c>
      <c r="AB22" s="36"/>
      <c r="AC22" s="35" t="s">
        <v>1750</v>
      </c>
      <c r="AD22" s="36"/>
      <c r="AE22" s="35" t="s">
        <v>1750</v>
      </c>
      <c r="AF22" s="36"/>
      <c r="AG22" s="35" t="s">
        <v>1750</v>
      </c>
      <c r="AH22" s="36"/>
      <c r="AI22" s="35" t="s">
        <v>1750</v>
      </c>
      <c r="AJ22" s="36"/>
      <c r="AK22" s="35" t="s">
        <v>1750</v>
      </c>
      <c r="AL22" s="36"/>
      <c r="AM22" s="35" t="s">
        <v>1750</v>
      </c>
      <c r="AN22" s="36"/>
      <c r="AO22" s="35" t="s">
        <v>1750</v>
      </c>
      <c r="AP22" s="36"/>
      <c r="AQ22" s="35" t="s">
        <v>1750</v>
      </c>
      <c r="AR22" s="36"/>
      <c r="AS22" s="35" t="s">
        <v>1750</v>
      </c>
      <c r="AT22" s="36"/>
      <c r="AU22" s="35" t="s">
        <v>1750</v>
      </c>
      <c r="AV22" s="36"/>
      <c r="AW22" s="35" t="s">
        <v>1749</v>
      </c>
      <c r="AX22" s="36" t="s">
        <v>1333</v>
      </c>
      <c r="AY22" s="35" t="s">
        <v>1750</v>
      </c>
      <c r="AZ22" s="36"/>
      <c r="BA22" s="35" t="s">
        <v>1750</v>
      </c>
      <c r="BB22" s="36"/>
      <c r="BC22" s="35" t="s">
        <v>1750</v>
      </c>
      <c r="BD22" s="36"/>
      <c r="BE22" s="35" t="s">
        <v>1749</v>
      </c>
      <c r="BF22" s="36" t="s">
        <v>2020</v>
      </c>
      <c r="BG22" s="35" t="s">
        <v>1750</v>
      </c>
      <c r="BH22" s="36"/>
      <c r="BI22" s="35" t="s">
        <v>1749</v>
      </c>
      <c r="BJ22" s="41" t="s">
        <v>2026</v>
      </c>
      <c r="BK22" s="35" t="s">
        <v>1750</v>
      </c>
      <c r="BL22" s="36"/>
      <c r="BM22" s="35" t="s">
        <v>1750</v>
      </c>
      <c r="BN22" s="36"/>
      <c r="BO22" s="35" t="s">
        <v>1750</v>
      </c>
      <c r="BP22" s="36"/>
      <c r="BQ22" s="35" t="s">
        <v>1749</v>
      </c>
      <c r="BR22" s="41" t="s">
        <v>2044</v>
      </c>
      <c r="BS22" s="35" t="s">
        <v>1750</v>
      </c>
      <c r="BT22" s="36"/>
      <c r="BU22" s="35" t="s">
        <v>1750</v>
      </c>
      <c r="BV22" s="36"/>
      <c r="BW22" s="35" t="s">
        <v>1750</v>
      </c>
      <c r="BX22" s="36"/>
      <c r="BY22" s="35" t="s">
        <v>1750</v>
      </c>
      <c r="BZ22" s="36"/>
      <c r="CA22" s="35" t="s">
        <v>1750</v>
      </c>
      <c r="CB22" s="36"/>
      <c r="CC22" s="35" t="s">
        <v>1750</v>
      </c>
      <c r="CD22" s="36"/>
      <c r="CE22" s="35" t="s">
        <v>1750</v>
      </c>
      <c r="CF22" s="36"/>
      <c r="CG22" s="35" t="s">
        <v>1750</v>
      </c>
      <c r="CH22" s="36"/>
      <c r="CI22" s="35" t="s">
        <v>1750</v>
      </c>
      <c r="CJ22" s="36"/>
      <c r="CK22" s="35" t="s">
        <v>1750</v>
      </c>
      <c r="CL22" s="36"/>
      <c r="CM22" s="35" t="s">
        <v>1750</v>
      </c>
      <c r="CN22" s="36"/>
      <c r="CO22" s="35" t="s">
        <v>1750</v>
      </c>
      <c r="CP22" s="36"/>
      <c r="CQ22" s="35" t="s">
        <v>1750</v>
      </c>
      <c r="CR22" s="36"/>
      <c r="CS22" s="35" t="s">
        <v>1750</v>
      </c>
      <c r="CT22" s="36"/>
      <c r="CU22" s="35" t="s">
        <v>1750</v>
      </c>
      <c r="CV22" s="36"/>
      <c r="CW22" s="35" t="s">
        <v>1750</v>
      </c>
      <c r="CX22" s="36"/>
    </row>
    <row r="23" spans="1:102" ht="90.75" customHeight="1" x14ac:dyDescent="0.25">
      <c r="A23" t="s">
        <v>325</v>
      </c>
      <c r="B23" s="28" t="s">
        <v>113</v>
      </c>
      <c r="C23" s="35" t="s">
        <v>1749</v>
      </c>
      <c r="D23" s="36" t="s">
        <v>1874</v>
      </c>
      <c r="E23" s="35" t="s">
        <v>1749</v>
      </c>
      <c r="F23" s="37" t="s">
        <v>506</v>
      </c>
      <c r="G23" s="35" t="s">
        <v>1749</v>
      </c>
      <c r="H23" s="37" t="s">
        <v>752</v>
      </c>
      <c r="I23" s="35" t="s">
        <v>1749</v>
      </c>
      <c r="J23" s="39" t="s">
        <v>568</v>
      </c>
      <c r="K23" s="35" t="s">
        <v>1749</v>
      </c>
      <c r="L23" s="36" t="s">
        <v>1897</v>
      </c>
      <c r="M23" s="35" t="s">
        <v>1752</v>
      </c>
      <c r="N23" s="36" t="s">
        <v>2258</v>
      </c>
      <c r="O23" s="35" t="s">
        <v>1752</v>
      </c>
      <c r="P23" s="36" t="s">
        <v>1916</v>
      </c>
      <c r="Q23" s="35" t="s">
        <v>1749</v>
      </c>
      <c r="R23" s="37" t="s">
        <v>660</v>
      </c>
      <c r="S23" s="35" t="s">
        <v>1749</v>
      </c>
      <c r="T23" s="36" t="s">
        <v>1195</v>
      </c>
      <c r="U23" s="35" t="s">
        <v>1752</v>
      </c>
      <c r="V23" s="36" t="s">
        <v>1946</v>
      </c>
      <c r="W23" s="35" t="s">
        <v>1749</v>
      </c>
      <c r="X23" s="36" t="s">
        <v>878</v>
      </c>
      <c r="Y23" s="35" t="s">
        <v>1749</v>
      </c>
      <c r="Z23" s="36" t="s">
        <v>2324</v>
      </c>
      <c r="AA23" s="35" t="s">
        <v>1749</v>
      </c>
      <c r="AB23" s="36" t="s">
        <v>791</v>
      </c>
      <c r="AC23" s="35" t="s">
        <v>1749</v>
      </c>
      <c r="AD23" s="36" t="s">
        <v>1226</v>
      </c>
      <c r="AE23" s="35" t="s">
        <v>1749</v>
      </c>
      <c r="AF23" s="36" t="s">
        <v>847</v>
      </c>
      <c r="AG23" s="35" t="s">
        <v>1749</v>
      </c>
      <c r="AH23" s="36" t="s">
        <v>1265</v>
      </c>
      <c r="AI23" s="35" t="s">
        <v>1750</v>
      </c>
      <c r="AJ23" s="36"/>
      <c r="AK23" s="35" t="s">
        <v>1749</v>
      </c>
      <c r="AL23" s="36" t="s">
        <v>1420</v>
      </c>
      <c r="AM23" s="35" t="s">
        <v>1749</v>
      </c>
      <c r="AN23" s="36" t="s">
        <v>1751</v>
      </c>
      <c r="AO23" s="35" t="s">
        <v>1749</v>
      </c>
      <c r="AP23" s="37" t="s">
        <v>1442</v>
      </c>
      <c r="AQ23" s="35" t="s">
        <v>1749</v>
      </c>
      <c r="AR23" s="36" t="s">
        <v>1306</v>
      </c>
      <c r="AS23" s="35" t="s">
        <v>1749</v>
      </c>
      <c r="AT23" s="36" t="s">
        <v>1464</v>
      </c>
      <c r="AU23" s="35" t="s">
        <v>1752</v>
      </c>
      <c r="AV23" s="36" t="s">
        <v>2363</v>
      </c>
      <c r="AW23" s="35" t="s">
        <v>1752</v>
      </c>
      <c r="AX23" s="36" t="s">
        <v>2303</v>
      </c>
      <c r="AY23" s="35" t="s">
        <v>1752</v>
      </c>
      <c r="AZ23" s="36" t="s">
        <v>2207</v>
      </c>
      <c r="BA23" s="35" t="s">
        <v>1749</v>
      </c>
      <c r="BB23" s="37" t="s">
        <v>1523</v>
      </c>
      <c r="BC23" s="35" t="s">
        <v>1749</v>
      </c>
      <c r="BD23" s="36" t="s">
        <v>1360</v>
      </c>
      <c r="BE23" s="35" t="s">
        <v>1749</v>
      </c>
      <c r="BF23" s="36" t="s">
        <v>720</v>
      </c>
      <c r="BG23" s="35" t="s">
        <v>1749</v>
      </c>
      <c r="BH23" s="36" t="s">
        <v>1556</v>
      </c>
      <c r="BI23" s="35" t="s">
        <v>1749</v>
      </c>
      <c r="BJ23" s="36" t="s">
        <v>1384</v>
      </c>
      <c r="BK23" s="35" t="s">
        <v>1749</v>
      </c>
      <c r="BL23" s="36" t="s">
        <v>1581</v>
      </c>
      <c r="BM23" s="35" t="s">
        <v>1749</v>
      </c>
      <c r="BN23" s="36" t="s">
        <v>1406</v>
      </c>
      <c r="BO23" s="35" t="s">
        <v>1749</v>
      </c>
      <c r="BP23" s="37" t="s">
        <v>1603</v>
      </c>
      <c r="BQ23" s="35" t="s">
        <v>1749</v>
      </c>
      <c r="BR23" s="36" t="s">
        <v>1107</v>
      </c>
      <c r="BS23" s="35" t="s">
        <v>1752</v>
      </c>
      <c r="BT23" s="36" t="s">
        <v>1108</v>
      </c>
      <c r="BU23" s="35" t="s">
        <v>1749</v>
      </c>
      <c r="BV23" s="36" t="s">
        <v>1109</v>
      </c>
      <c r="BW23" s="35" t="s">
        <v>1749</v>
      </c>
      <c r="BX23" s="36" t="s">
        <v>1661</v>
      </c>
      <c r="BY23" s="35" t="s">
        <v>1749</v>
      </c>
      <c r="BZ23" s="36" t="s">
        <v>1044</v>
      </c>
      <c r="CA23" s="35" t="s">
        <v>1749</v>
      </c>
      <c r="CB23" s="36" t="s">
        <v>1045</v>
      </c>
      <c r="CC23" s="35" t="s">
        <v>1749</v>
      </c>
      <c r="CD23" s="36" t="s">
        <v>1630</v>
      </c>
      <c r="CE23" s="35" t="s">
        <v>1749</v>
      </c>
      <c r="CF23" s="37" t="s">
        <v>2287</v>
      </c>
      <c r="CG23" s="35" t="s">
        <v>1749</v>
      </c>
      <c r="CH23" s="36" t="s">
        <v>1009</v>
      </c>
      <c r="CI23" s="35" t="s">
        <v>1750</v>
      </c>
      <c r="CJ23" s="36"/>
      <c r="CK23" s="35" t="s">
        <v>1752</v>
      </c>
      <c r="CL23" s="36" t="s">
        <v>2333</v>
      </c>
      <c r="CM23" s="35" t="s">
        <v>1750</v>
      </c>
      <c r="CN23" s="36"/>
      <c r="CO23" s="35" t="s">
        <v>1750</v>
      </c>
      <c r="CP23" s="36"/>
      <c r="CQ23" s="35" t="s">
        <v>1749</v>
      </c>
      <c r="CR23" s="36" t="s">
        <v>818</v>
      </c>
      <c r="CS23" s="35" t="s">
        <v>1749</v>
      </c>
      <c r="CT23" s="36" t="s">
        <v>1724</v>
      </c>
      <c r="CU23" s="35" t="s">
        <v>1750</v>
      </c>
      <c r="CV23" s="36"/>
      <c r="CW23" s="35" t="s">
        <v>1749</v>
      </c>
      <c r="CX23" s="37" t="s">
        <v>917</v>
      </c>
    </row>
    <row r="24" spans="1:102" ht="75" x14ac:dyDescent="0.25">
      <c r="A24" t="s">
        <v>326</v>
      </c>
      <c r="B24" s="28" t="s">
        <v>114</v>
      </c>
      <c r="C24" s="35" t="s">
        <v>1749</v>
      </c>
      <c r="D24" s="37" t="s">
        <v>746</v>
      </c>
      <c r="E24" s="35" t="s">
        <v>1752</v>
      </c>
      <c r="F24" s="37" t="s">
        <v>507</v>
      </c>
      <c r="G24" s="35" t="s">
        <v>1749</v>
      </c>
      <c r="H24" s="36" t="s">
        <v>1889</v>
      </c>
      <c r="I24" s="35" t="s">
        <v>1749</v>
      </c>
      <c r="J24" s="37" t="s">
        <v>564</v>
      </c>
      <c r="K24" s="35" t="s">
        <v>1749</v>
      </c>
      <c r="L24" s="37" t="s">
        <v>613</v>
      </c>
      <c r="M24" s="35" t="s">
        <v>1752</v>
      </c>
      <c r="N24" s="37" t="s">
        <v>630</v>
      </c>
      <c r="O24" s="35" t="s">
        <v>1750</v>
      </c>
      <c r="P24" s="36"/>
      <c r="Q24" s="35" t="s">
        <v>1749</v>
      </c>
      <c r="R24" s="37" t="s">
        <v>661</v>
      </c>
      <c r="S24" s="35" t="s">
        <v>1749</v>
      </c>
      <c r="T24" s="36" t="s">
        <v>1196</v>
      </c>
      <c r="U24" s="35" t="s">
        <v>1752</v>
      </c>
      <c r="V24" s="36" t="s">
        <v>1947</v>
      </c>
      <c r="W24" s="35" t="s">
        <v>1749</v>
      </c>
      <c r="X24" s="36" t="s">
        <v>879</v>
      </c>
      <c r="Y24" s="35" t="s">
        <v>1752</v>
      </c>
      <c r="Z24" s="36" t="s">
        <v>862</v>
      </c>
      <c r="AA24" s="35" t="s">
        <v>1749</v>
      </c>
      <c r="AB24" s="36" t="s">
        <v>792</v>
      </c>
      <c r="AC24" s="35" t="s">
        <v>1749</v>
      </c>
      <c r="AD24" s="36" t="s">
        <v>1227</v>
      </c>
      <c r="AE24" s="35" t="s">
        <v>1749</v>
      </c>
      <c r="AF24" s="36" t="s">
        <v>846</v>
      </c>
      <c r="AG24" s="35" t="s">
        <v>1750</v>
      </c>
      <c r="AH24" s="36"/>
      <c r="AI24" s="35" t="s">
        <v>1752</v>
      </c>
      <c r="AJ24" s="36" t="s">
        <v>1266</v>
      </c>
      <c r="AK24" s="35" t="s">
        <v>1752</v>
      </c>
      <c r="AL24" s="36" t="s">
        <v>1421</v>
      </c>
      <c r="AM24" s="35" t="s">
        <v>1749</v>
      </c>
      <c r="AN24" s="37" t="s">
        <v>679</v>
      </c>
      <c r="AO24" s="35" t="s">
        <v>1752</v>
      </c>
      <c r="AP24" s="36" t="s">
        <v>1434</v>
      </c>
      <c r="AQ24" s="35" t="s">
        <v>1749</v>
      </c>
      <c r="AR24" s="36" t="s">
        <v>1307</v>
      </c>
      <c r="AS24" s="35" t="s">
        <v>1749</v>
      </c>
      <c r="AT24" s="36" t="s">
        <v>1464</v>
      </c>
      <c r="AU24" s="35" t="s">
        <v>1752</v>
      </c>
      <c r="AV24" s="36" t="s">
        <v>1482</v>
      </c>
      <c r="AW24" s="35" t="s">
        <v>1752</v>
      </c>
      <c r="AX24" s="36" t="s">
        <v>1334</v>
      </c>
      <c r="AY24" s="35" t="s">
        <v>1750</v>
      </c>
      <c r="AZ24" s="36"/>
      <c r="BA24" s="35" t="s">
        <v>1749</v>
      </c>
      <c r="BB24" s="36" t="s">
        <v>1524</v>
      </c>
      <c r="BC24" s="35" t="s">
        <v>1749</v>
      </c>
      <c r="BD24" s="36" t="s">
        <v>1361</v>
      </c>
      <c r="BE24" s="35" t="s">
        <v>1749</v>
      </c>
      <c r="BF24" s="36" t="s">
        <v>721</v>
      </c>
      <c r="BG24" s="35" t="s">
        <v>1749</v>
      </c>
      <c r="BH24" s="36" t="s">
        <v>1557</v>
      </c>
      <c r="BI24" s="35" t="s">
        <v>1750</v>
      </c>
      <c r="BJ24" s="36"/>
      <c r="BK24" s="35" t="s">
        <v>1749</v>
      </c>
      <c r="BL24" s="36" t="s">
        <v>1582</v>
      </c>
      <c r="BM24" s="35" t="s">
        <v>1752</v>
      </c>
      <c r="BN24" s="37" t="s">
        <v>2400</v>
      </c>
      <c r="BO24" s="35" t="s">
        <v>1749</v>
      </c>
      <c r="BP24" s="37" t="s">
        <v>1604</v>
      </c>
      <c r="BQ24" s="35" t="s">
        <v>1750</v>
      </c>
      <c r="BR24" s="36"/>
      <c r="BS24" s="35" t="s">
        <v>1752</v>
      </c>
      <c r="BT24" s="36" t="s">
        <v>1110</v>
      </c>
      <c r="BU24" s="35" t="s">
        <v>1749</v>
      </c>
      <c r="BV24" s="36" t="s">
        <v>1111</v>
      </c>
      <c r="BW24" s="35" t="s">
        <v>1749</v>
      </c>
      <c r="BX24" s="37" t="s">
        <v>1662</v>
      </c>
      <c r="BY24" s="35" t="s">
        <v>1749</v>
      </c>
      <c r="BZ24" s="36" t="s">
        <v>1046</v>
      </c>
      <c r="CA24" s="35" t="s">
        <v>1749</v>
      </c>
      <c r="CB24" s="36" t="s">
        <v>1047</v>
      </c>
      <c r="CC24" s="35" t="s">
        <v>1749</v>
      </c>
      <c r="CD24" s="36" t="s">
        <v>1631</v>
      </c>
      <c r="CE24" s="35" t="s">
        <v>1752</v>
      </c>
      <c r="CF24" s="37" t="s">
        <v>2288</v>
      </c>
      <c r="CG24" s="35" t="s">
        <v>1749</v>
      </c>
      <c r="CH24" s="36" t="s">
        <v>1010</v>
      </c>
      <c r="CI24" s="35" t="s">
        <v>1752</v>
      </c>
      <c r="CJ24" s="36" t="s">
        <v>1685</v>
      </c>
      <c r="CK24" s="35" t="s">
        <v>1750</v>
      </c>
      <c r="CL24" s="36"/>
      <c r="CM24" s="35" t="s">
        <v>1752</v>
      </c>
      <c r="CN24" s="36" t="s">
        <v>2374</v>
      </c>
      <c r="CO24" s="35" t="s">
        <v>1749</v>
      </c>
      <c r="CP24" s="36" t="s">
        <v>972</v>
      </c>
      <c r="CQ24" s="35" t="s">
        <v>1749</v>
      </c>
      <c r="CR24" s="36" t="s">
        <v>819</v>
      </c>
      <c r="CS24" s="35" t="s">
        <v>1749</v>
      </c>
      <c r="CT24" s="36" t="s">
        <v>1716</v>
      </c>
      <c r="CU24" s="35" t="s">
        <v>1749</v>
      </c>
      <c r="CV24" s="36" t="s">
        <v>918</v>
      </c>
      <c r="CW24" s="35" t="s">
        <v>1750</v>
      </c>
      <c r="CX24" s="36"/>
    </row>
    <row r="25" spans="1:102" ht="67.5" customHeight="1" x14ac:dyDescent="0.25">
      <c r="A25" t="s">
        <v>327</v>
      </c>
      <c r="B25" s="28" t="s">
        <v>115</v>
      </c>
      <c r="C25" s="35" t="s">
        <v>1749</v>
      </c>
      <c r="D25" s="37" t="s">
        <v>508</v>
      </c>
      <c r="E25" s="35" t="s">
        <v>1750</v>
      </c>
      <c r="F25" s="36"/>
      <c r="G25" s="35" t="s">
        <v>1749</v>
      </c>
      <c r="H25" s="37" t="s">
        <v>538</v>
      </c>
      <c r="I25" s="35" t="s">
        <v>1749</v>
      </c>
      <c r="J25" s="37" t="s">
        <v>565</v>
      </c>
      <c r="K25" s="35" t="s">
        <v>1750</v>
      </c>
      <c r="L25" s="41"/>
      <c r="M25" s="35" t="s">
        <v>1749</v>
      </c>
      <c r="N25" s="37" t="s">
        <v>631</v>
      </c>
      <c r="O25" s="35" t="s">
        <v>1750</v>
      </c>
      <c r="P25" s="36"/>
      <c r="Q25" s="35" t="s">
        <v>1749</v>
      </c>
      <c r="R25" s="37" t="s">
        <v>662</v>
      </c>
      <c r="S25" s="35" t="s">
        <v>1749</v>
      </c>
      <c r="T25" s="36" t="s">
        <v>1197</v>
      </c>
      <c r="U25" s="35" t="s">
        <v>1750</v>
      </c>
      <c r="V25" s="36"/>
      <c r="W25" s="35" t="s">
        <v>1749</v>
      </c>
      <c r="X25" s="36" t="s">
        <v>880</v>
      </c>
      <c r="Y25" s="35" t="s">
        <v>1750</v>
      </c>
      <c r="Z25" s="36"/>
      <c r="AA25" s="35" t="s">
        <v>1749</v>
      </c>
      <c r="AB25" s="36" t="s">
        <v>793</v>
      </c>
      <c r="AC25" s="35" t="s">
        <v>1750</v>
      </c>
      <c r="AD25" s="36"/>
      <c r="AE25" s="35" t="s">
        <v>1749</v>
      </c>
      <c r="AF25" s="37" t="s">
        <v>848</v>
      </c>
      <c r="AG25" s="35" t="s">
        <v>1749</v>
      </c>
      <c r="AH25" s="36" t="s">
        <v>1267</v>
      </c>
      <c r="AI25" s="35" t="s">
        <v>1750</v>
      </c>
      <c r="AJ25" s="36"/>
      <c r="AK25" s="35" t="s">
        <v>1749</v>
      </c>
      <c r="AL25" s="36" t="s">
        <v>1422</v>
      </c>
      <c r="AM25" s="35" t="s">
        <v>1749</v>
      </c>
      <c r="AN25" s="37" t="s">
        <v>689</v>
      </c>
      <c r="AO25" s="35" t="s">
        <v>1749</v>
      </c>
      <c r="AP25" s="36" t="s">
        <v>1433</v>
      </c>
      <c r="AQ25" s="35" t="s">
        <v>1749</v>
      </c>
      <c r="AR25" s="36" t="s">
        <v>1308</v>
      </c>
      <c r="AS25" s="35" t="s">
        <v>1750</v>
      </c>
      <c r="AT25" s="36"/>
      <c r="AU25" s="35" t="s">
        <v>1749</v>
      </c>
      <c r="AV25" s="36" t="s">
        <v>2364</v>
      </c>
      <c r="AW25" s="35" t="s">
        <v>1749</v>
      </c>
      <c r="AX25" s="36" t="s">
        <v>1335</v>
      </c>
      <c r="AY25" s="35" t="s">
        <v>1749</v>
      </c>
      <c r="AZ25" s="36" t="s">
        <v>1500</v>
      </c>
      <c r="BA25" s="35" t="s">
        <v>1749</v>
      </c>
      <c r="BB25" s="36" t="s">
        <v>1525</v>
      </c>
      <c r="BC25" s="35" t="s">
        <v>1750</v>
      </c>
      <c r="BD25" s="36"/>
      <c r="BE25" s="35" t="s">
        <v>1749</v>
      </c>
      <c r="BF25" s="37" t="s">
        <v>722</v>
      </c>
      <c r="BG25" s="35" t="s">
        <v>1750</v>
      </c>
      <c r="BH25" s="36"/>
      <c r="BI25" s="35" t="s">
        <v>1750</v>
      </c>
      <c r="BJ25" s="36"/>
      <c r="BK25" s="35" t="s">
        <v>1752</v>
      </c>
      <c r="BL25" s="36" t="s">
        <v>1572</v>
      </c>
      <c r="BM25" s="35" t="s">
        <v>1750</v>
      </c>
      <c r="BN25" s="36"/>
      <c r="BO25" s="35" t="s">
        <v>1750</v>
      </c>
      <c r="BP25" s="36"/>
      <c r="BQ25" s="35" t="s">
        <v>1750</v>
      </c>
      <c r="BR25" s="36"/>
      <c r="BS25" s="35" t="s">
        <v>1749</v>
      </c>
      <c r="BT25" s="36" t="s">
        <v>2346</v>
      </c>
      <c r="BU25" s="35" t="s">
        <v>1749</v>
      </c>
      <c r="BV25" s="36" t="s">
        <v>1112</v>
      </c>
      <c r="BW25" s="35" t="s">
        <v>1749</v>
      </c>
      <c r="BX25" s="36" t="s">
        <v>1663</v>
      </c>
      <c r="BY25" s="35" t="s">
        <v>1752</v>
      </c>
      <c r="BZ25" s="36" t="s">
        <v>1048</v>
      </c>
      <c r="CA25" s="35" t="s">
        <v>1749</v>
      </c>
      <c r="CB25" s="36" t="s">
        <v>1049</v>
      </c>
      <c r="CC25" s="35" t="s">
        <v>1749</v>
      </c>
      <c r="CD25" s="36" t="s">
        <v>1632</v>
      </c>
      <c r="CE25" s="35" t="s">
        <v>1749</v>
      </c>
      <c r="CF25" s="36" t="s">
        <v>765</v>
      </c>
      <c r="CG25" s="35" t="s">
        <v>1749</v>
      </c>
      <c r="CH25" s="36" t="s">
        <v>1011</v>
      </c>
      <c r="CI25" s="35" t="s">
        <v>1752</v>
      </c>
      <c r="CJ25" s="36" t="s">
        <v>1686</v>
      </c>
      <c r="CK25" s="35" t="s">
        <v>1749</v>
      </c>
      <c r="CL25" s="36" t="s">
        <v>1706</v>
      </c>
      <c r="CM25" s="35" t="s">
        <v>1749</v>
      </c>
      <c r="CN25" s="36" t="s">
        <v>973</v>
      </c>
      <c r="CO25" s="35" t="s">
        <v>1750</v>
      </c>
      <c r="CP25" s="36"/>
      <c r="CQ25" s="35" t="s">
        <v>1749</v>
      </c>
      <c r="CR25" s="36" t="s">
        <v>821</v>
      </c>
      <c r="CS25" s="35" t="s">
        <v>1749</v>
      </c>
      <c r="CT25" s="36" t="s">
        <v>1725</v>
      </c>
      <c r="CU25" s="35" t="s">
        <v>1749</v>
      </c>
      <c r="CV25" s="36" t="s">
        <v>920</v>
      </c>
      <c r="CW25" s="35" t="s">
        <v>1750</v>
      </c>
      <c r="CX25" s="36"/>
    </row>
    <row r="26" spans="1:102" ht="76.5" customHeight="1" x14ac:dyDescent="0.25">
      <c r="A26" t="s">
        <v>328</v>
      </c>
      <c r="B26" s="28" t="s">
        <v>116</v>
      </c>
      <c r="C26" s="35" t="s">
        <v>1749</v>
      </c>
      <c r="D26" s="37" t="s">
        <v>510</v>
      </c>
      <c r="E26" s="35" t="s">
        <v>1750</v>
      </c>
      <c r="F26" s="36"/>
      <c r="G26" s="35" t="s">
        <v>1749</v>
      </c>
      <c r="H26" s="37" t="s">
        <v>545</v>
      </c>
      <c r="I26" s="35" t="s">
        <v>1750</v>
      </c>
      <c r="J26" s="36"/>
      <c r="K26" s="35" t="s">
        <v>1750</v>
      </c>
      <c r="L26" s="36"/>
      <c r="M26" s="35" t="s">
        <v>1749</v>
      </c>
      <c r="N26" s="36" t="s">
        <v>2259</v>
      </c>
      <c r="O26" s="35" t="s">
        <v>1749</v>
      </c>
      <c r="P26" s="41" t="s">
        <v>1917</v>
      </c>
      <c r="Q26" s="35" t="s">
        <v>1750</v>
      </c>
      <c r="R26" s="36"/>
      <c r="S26" s="35" t="s">
        <v>1749</v>
      </c>
      <c r="T26" s="36" t="s">
        <v>1198</v>
      </c>
      <c r="U26" s="35" t="s">
        <v>1749</v>
      </c>
      <c r="V26" s="37" t="s">
        <v>603</v>
      </c>
      <c r="W26" s="35" t="s">
        <v>1749</v>
      </c>
      <c r="X26" s="36" t="s">
        <v>881</v>
      </c>
      <c r="Y26" s="35" t="s">
        <v>1750</v>
      </c>
      <c r="Z26" s="36"/>
      <c r="AA26" s="35" t="s">
        <v>1750</v>
      </c>
      <c r="AB26" s="36"/>
      <c r="AC26" s="35" t="s">
        <v>1750</v>
      </c>
      <c r="AD26" s="36"/>
      <c r="AE26" s="35" t="s">
        <v>1750</v>
      </c>
      <c r="AF26" s="36"/>
      <c r="AG26" s="35" t="s">
        <v>1752</v>
      </c>
      <c r="AH26" s="36" t="s">
        <v>1268</v>
      </c>
      <c r="AI26" s="35" t="s">
        <v>1749</v>
      </c>
      <c r="AJ26" s="36" t="s">
        <v>1269</v>
      </c>
      <c r="AK26" s="35" t="s">
        <v>1750</v>
      </c>
      <c r="AL26" s="36"/>
      <c r="AM26" s="35" t="s">
        <v>1749</v>
      </c>
      <c r="AN26" s="37" t="s">
        <v>690</v>
      </c>
      <c r="AO26" s="35" t="s">
        <v>1749</v>
      </c>
      <c r="AP26" s="36" t="s">
        <v>1443</v>
      </c>
      <c r="AQ26" s="35" t="s">
        <v>1749</v>
      </c>
      <c r="AR26" s="36" t="s">
        <v>1309</v>
      </c>
      <c r="AS26" s="35" t="s">
        <v>1750</v>
      </c>
      <c r="AT26" s="36"/>
      <c r="AU26" s="35" t="s">
        <v>1750</v>
      </c>
      <c r="AV26" s="36"/>
      <c r="AW26" s="35" t="s">
        <v>1750</v>
      </c>
      <c r="AX26" s="36"/>
      <c r="AY26" s="35" t="s">
        <v>1749</v>
      </c>
      <c r="AZ26" s="36" t="s">
        <v>1499</v>
      </c>
      <c r="BA26" s="35" t="s">
        <v>1749</v>
      </c>
      <c r="BB26" s="36" t="s">
        <v>1526</v>
      </c>
      <c r="BC26" s="35" t="s">
        <v>1749</v>
      </c>
      <c r="BD26" s="36" t="s">
        <v>1359</v>
      </c>
      <c r="BE26" s="35" t="s">
        <v>1750</v>
      </c>
      <c r="BF26" s="36"/>
      <c r="BG26" s="35" t="s">
        <v>1750</v>
      </c>
      <c r="BH26" s="36"/>
      <c r="BI26" s="35" t="s">
        <v>1749</v>
      </c>
      <c r="BJ26" s="36" t="s">
        <v>1385</v>
      </c>
      <c r="BK26" s="35" t="s">
        <v>1750</v>
      </c>
      <c r="BL26" s="36"/>
      <c r="BM26" s="35" t="s">
        <v>1750</v>
      </c>
      <c r="BN26" s="36"/>
      <c r="BO26" s="35" t="s">
        <v>1750</v>
      </c>
      <c r="BP26" s="36"/>
      <c r="BQ26" s="35" t="s">
        <v>1750</v>
      </c>
      <c r="BR26" s="36"/>
      <c r="BS26" s="35" t="s">
        <v>1750</v>
      </c>
      <c r="BT26" s="36"/>
      <c r="BU26" s="35" t="s">
        <v>1750</v>
      </c>
      <c r="BV26" s="36"/>
      <c r="BW26" s="35" t="s">
        <v>1750</v>
      </c>
      <c r="BX26" s="36"/>
      <c r="BY26" s="35" t="s">
        <v>1750</v>
      </c>
      <c r="BZ26" s="36"/>
      <c r="CA26" s="35" t="s">
        <v>1750</v>
      </c>
      <c r="CB26" s="36"/>
      <c r="CC26" s="35" t="s">
        <v>1749</v>
      </c>
      <c r="CD26" s="36" t="s">
        <v>2231</v>
      </c>
      <c r="CE26" s="35" t="s">
        <v>1750</v>
      </c>
      <c r="CF26" s="36"/>
      <c r="CG26" s="35" t="s">
        <v>1750</v>
      </c>
      <c r="CH26" s="36"/>
      <c r="CI26" s="35" t="s">
        <v>1750</v>
      </c>
      <c r="CJ26" s="36"/>
      <c r="CK26" s="35" t="s">
        <v>1750</v>
      </c>
      <c r="CL26" s="36"/>
      <c r="CM26" s="35" t="s">
        <v>1750</v>
      </c>
      <c r="CN26" s="36"/>
      <c r="CO26" s="35" t="s">
        <v>1750</v>
      </c>
      <c r="CP26" s="36"/>
      <c r="CQ26" s="35" t="s">
        <v>1750</v>
      </c>
      <c r="CR26" s="36"/>
      <c r="CS26" s="35" t="s">
        <v>1749</v>
      </c>
      <c r="CT26" s="36" t="s">
        <v>1723</v>
      </c>
      <c r="CU26" s="35" t="s">
        <v>1749</v>
      </c>
      <c r="CV26" s="36" t="s">
        <v>921</v>
      </c>
      <c r="CW26" s="35" t="s">
        <v>1750</v>
      </c>
      <c r="CX26" s="36"/>
    </row>
    <row r="27" spans="1:102" ht="61.5" customHeight="1" x14ac:dyDescent="0.25">
      <c r="A27" t="s">
        <v>329</v>
      </c>
      <c r="B27" s="28" t="s">
        <v>2233</v>
      </c>
      <c r="C27" s="35" t="s">
        <v>1750</v>
      </c>
      <c r="D27" s="36"/>
      <c r="E27" s="35" t="s">
        <v>1750</v>
      </c>
      <c r="F27" s="36"/>
      <c r="G27" s="35" t="s">
        <v>1749</v>
      </c>
      <c r="H27" s="37" t="s">
        <v>546</v>
      </c>
      <c r="I27" s="35" t="s">
        <v>1750</v>
      </c>
      <c r="J27" s="36"/>
      <c r="K27" s="35" t="s">
        <v>1750</v>
      </c>
      <c r="L27" s="36"/>
      <c r="M27" s="35" t="s">
        <v>1749</v>
      </c>
      <c r="N27" s="36" t="s">
        <v>2261</v>
      </c>
      <c r="O27" s="35" t="s">
        <v>1750</v>
      </c>
      <c r="P27" s="36"/>
      <c r="Q27" s="35" t="s">
        <v>1750</v>
      </c>
      <c r="R27" s="36"/>
      <c r="S27" s="35" t="s">
        <v>1749</v>
      </c>
      <c r="T27" s="36" t="s">
        <v>1199</v>
      </c>
      <c r="U27" s="35" t="s">
        <v>1750</v>
      </c>
      <c r="V27" s="36"/>
      <c r="W27" s="35" t="s">
        <v>1749</v>
      </c>
      <c r="X27" s="36" t="s">
        <v>881</v>
      </c>
      <c r="Y27" s="35" t="s">
        <v>1750</v>
      </c>
      <c r="Z27" s="36"/>
      <c r="AA27" s="35" t="s">
        <v>1749</v>
      </c>
      <c r="AB27" s="36" t="s">
        <v>794</v>
      </c>
      <c r="AC27" s="35" t="s">
        <v>1750</v>
      </c>
      <c r="AD27" s="36"/>
      <c r="AE27" s="35" t="s">
        <v>1750</v>
      </c>
      <c r="AF27" s="36"/>
      <c r="AG27" s="35" t="s">
        <v>1750</v>
      </c>
      <c r="AH27" s="36"/>
      <c r="AI27" s="35" t="s">
        <v>1750</v>
      </c>
      <c r="AJ27" s="36"/>
      <c r="AK27" s="35" t="s">
        <v>1750</v>
      </c>
      <c r="AL27" s="36"/>
      <c r="AM27" s="35" t="s">
        <v>1749</v>
      </c>
      <c r="AN27" s="41" t="s">
        <v>1991</v>
      </c>
      <c r="AO27" s="35" t="s">
        <v>1749</v>
      </c>
      <c r="AP27" s="36" t="s">
        <v>1443</v>
      </c>
      <c r="AQ27" s="35" t="s">
        <v>1750</v>
      </c>
      <c r="AR27" s="36"/>
      <c r="AS27" s="35" t="s">
        <v>1750</v>
      </c>
      <c r="AT27" s="36"/>
      <c r="AU27" s="35" t="s">
        <v>1750</v>
      </c>
      <c r="AV27" s="36"/>
      <c r="AW27" s="35" t="s">
        <v>1750</v>
      </c>
      <c r="AX27" s="36"/>
      <c r="AY27" s="35" t="s">
        <v>1749</v>
      </c>
      <c r="AZ27" s="36" t="s">
        <v>1499</v>
      </c>
      <c r="BA27" s="35" t="s">
        <v>1749</v>
      </c>
      <c r="BB27" s="37" t="s">
        <v>1531</v>
      </c>
      <c r="BC27" s="35" t="s">
        <v>1749</v>
      </c>
      <c r="BD27" s="36" t="s">
        <v>1362</v>
      </c>
      <c r="BE27" s="35" t="s">
        <v>1750</v>
      </c>
      <c r="BF27" s="36"/>
      <c r="BG27" s="35" t="s">
        <v>1750</v>
      </c>
      <c r="BH27" s="36"/>
      <c r="BI27" s="35" t="s">
        <v>1750</v>
      </c>
      <c r="BJ27" s="36"/>
      <c r="BK27" s="35" t="s">
        <v>1750</v>
      </c>
      <c r="BL27" s="36"/>
      <c r="BM27" s="35" t="s">
        <v>1750</v>
      </c>
      <c r="BN27" s="36"/>
      <c r="BO27" s="35" t="s">
        <v>1750</v>
      </c>
      <c r="BP27" s="36"/>
      <c r="BQ27" s="35" t="s">
        <v>1749</v>
      </c>
      <c r="BR27" s="36" t="s">
        <v>1113</v>
      </c>
      <c r="BS27" s="35" t="s">
        <v>1750</v>
      </c>
      <c r="BT27" s="36"/>
      <c r="BU27" s="35" t="s">
        <v>1750</v>
      </c>
      <c r="BV27" s="36"/>
      <c r="BW27" s="35" t="s">
        <v>1750</v>
      </c>
      <c r="BX27" s="36"/>
      <c r="BY27" s="35" t="s">
        <v>1750</v>
      </c>
      <c r="BZ27" s="36"/>
      <c r="CA27" s="35" t="s">
        <v>1749</v>
      </c>
      <c r="CB27" s="36" t="s">
        <v>1050</v>
      </c>
      <c r="CC27" s="35" t="s">
        <v>1749</v>
      </c>
      <c r="CD27" s="36" t="s">
        <v>1634</v>
      </c>
      <c r="CE27" s="35" t="s">
        <v>1750</v>
      </c>
      <c r="CF27" s="37"/>
      <c r="CG27" s="35" t="s">
        <v>1750</v>
      </c>
      <c r="CH27" s="36"/>
      <c r="CI27" s="35" t="s">
        <v>1750</v>
      </c>
      <c r="CJ27" s="36"/>
      <c r="CK27" s="35" t="s">
        <v>1750</v>
      </c>
      <c r="CL27" s="36"/>
      <c r="CM27" s="35" t="s">
        <v>1750</v>
      </c>
      <c r="CN27" s="36"/>
      <c r="CO27" s="35" t="s">
        <v>1749</v>
      </c>
      <c r="CP27" s="36" t="s">
        <v>974</v>
      </c>
      <c r="CQ27" s="35" t="s">
        <v>1749</v>
      </c>
      <c r="CR27" s="37" t="s">
        <v>820</v>
      </c>
      <c r="CS27" s="35" t="s">
        <v>1750</v>
      </c>
      <c r="CT27" s="36"/>
      <c r="CU27" s="35" t="s">
        <v>1749</v>
      </c>
      <c r="CV27" s="36" t="s">
        <v>922</v>
      </c>
      <c r="CW27" s="35" t="s">
        <v>1750</v>
      </c>
      <c r="CX27" s="36"/>
    </row>
    <row r="28" spans="1:102" ht="99" customHeight="1" x14ac:dyDescent="0.25">
      <c r="A28" t="s">
        <v>330</v>
      </c>
      <c r="B28" s="28" t="s">
        <v>118</v>
      </c>
      <c r="C28" s="35" t="s">
        <v>1750</v>
      </c>
      <c r="D28" s="36"/>
      <c r="E28" s="35" t="s">
        <v>1752</v>
      </c>
      <c r="F28" s="36" t="s">
        <v>1882</v>
      </c>
      <c r="G28" s="35" t="s">
        <v>1752</v>
      </c>
      <c r="H28" s="36" t="s">
        <v>1890</v>
      </c>
      <c r="I28" s="35" t="s">
        <v>1752</v>
      </c>
      <c r="J28" s="36" t="s">
        <v>584</v>
      </c>
      <c r="K28" s="35" t="s">
        <v>1752</v>
      </c>
      <c r="L28" s="37" t="s">
        <v>614</v>
      </c>
      <c r="M28" s="35" t="s">
        <v>1752</v>
      </c>
      <c r="N28" s="36" t="s">
        <v>2264</v>
      </c>
      <c r="O28" s="35" t="s">
        <v>1750</v>
      </c>
      <c r="P28" s="36"/>
      <c r="Q28" s="35" t="s">
        <v>1752</v>
      </c>
      <c r="R28" s="37" t="s">
        <v>670</v>
      </c>
      <c r="S28" s="35" t="s">
        <v>1750</v>
      </c>
      <c r="T28" s="36"/>
      <c r="U28" s="35" t="s">
        <v>1750</v>
      </c>
      <c r="V28" s="36"/>
      <c r="W28" s="35" t="s">
        <v>1749</v>
      </c>
      <c r="X28" s="36" t="s">
        <v>882</v>
      </c>
      <c r="Y28" s="35" t="s">
        <v>1750</v>
      </c>
      <c r="Z28" s="36"/>
      <c r="AA28" s="35" t="s">
        <v>1752</v>
      </c>
      <c r="AB28" s="36" t="s">
        <v>795</v>
      </c>
      <c r="AC28" s="35" t="s">
        <v>1750</v>
      </c>
      <c r="AD28" s="36"/>
      <c r="AE28" s="35" t="s">
        <v>1750</v>
      </c>
      <c r="AF28" s="36"/>
      <c r="AG28" s="35" t="s">
        <v>1752</v>
      </c>
      <c r="AH28" s="36" t="s">
        <v>1270</v>
      </c>
      <c r="AI28" s="35" t="s">
        <v>1749</v>
      </c>
      <c r="AJ28" s="36" t="s">
        <v>1271</v>
      </c>
      <c r="AK28" s="35" t="s">
        <v>1750</v>
      </c>
      <c r="AL28" s="36"/>
      <c r="AM28" s="35" t="s">
        <v>1750</v>
      </c>
      <c r="AN28" s="36"/>
      <c r="AO28" s="35" t="s">
        <v>1752</v>
      </c>
      <c r="AP28" s="36" t="s">
        <v>1444</v>
      </c>
      <c r="AQ28" s="35" t="s">
        <v>1752</v>
      </c>
      <c r="AR28" s="36" t="s">
        <v>2001</v>
      </c>
      <c r="AS28" s="35" t="s">
        <v>1750</v>
      </c>
      <c r="AT28" s="36"/>
      <c r="AU28" s="35" t="s">
        <v>1750</v>
      </c>
      <c r="AV28" s="36"/>
      <c r="AW28" s="35" t="s">
        <v>1749</v>
      </c>
      <c r="AX28" s="36" t="s">
        <v>1336</v>
      </c>
      <c r="AY28" s="35" t="s">
        <v>1752</v>
      </c>
      <c r="AZ28" s="36" t="s">
        <v>2210</v>
      </c>
      <c r="BA28" s="35" t="s">
        <v>1749</v>
      </c>
      <c r="BB28" s="36" t="s">
        <v>1529</v>
      </c>
      <c r="BC28" s="35" t="s">
        <v>1750</v>
      </c>
      <c r="BD28" s="36"/>
      <c r="BE28" s="35" t="s">
        <v>1749</v>
      </c>
      <c r="BF28" s="37" t="s">
        <v>737</v>
      </c>
      <c r="BG28" s="35" t="s">
        <v>1749</v>
      </c>
      <c r="BH28" s="36" t="s">
        <v>1569</v>
      </c>
      <c r="BI28" s="35" t="s">
        <v>1750</v>
      </c>
      <c r="BJ28" s="36"/>
      <c r="BK28" s="35" t="s">
        <v>1750</v>
      </c>
      <c r="BL28" s="36"/>
      <c r="BM28" s="35" t="s">
        <v>1750</v>
      </c>
      <c r="BN28" s="36"/>
      <c r="BO28" s="35" t="s">
        <v>1750</v>
      </c>
      <c r="BP28" s="36"/>
      <c r="BQ28" s="35" t="s">
        <v>1750</v>
      </c>
      <c r="BR28" s="41" t="s">
        <v>2045</v>
      </c>
      <c r="BS28" s="35" t="s">
        <v>1750</v>
      </c>
      <c r="BT28" s="36"/>
      <c r="BU28" s="35" t="s">
        <v>1752</v>
      </c>
      <c r="BV28" s="36" t="s">
        <v>1115</v>
      </c>
      <c r="BW28" s="35" t="s">
        <v>1749</v>
      </c>
      <c r="BX28" s="36" t="s">
        <v>1664</v>
      </c>
      <c r="BY28" s="35" t="s">
        <v>1750</v>
      </c>
      <c r="BZ28" s="36"/>
      <c r="CA28" s="35" t="s">
        <v>1750</v>
      </c>
      <c r="CB28" s="36"/>
      <c r="CC28" s="35" t="s">
        <v>1749</v>
      </c>
      <c r="CD28" s="36" t="s">
        <v>1633</v>
      </c>
      <c r="CE28" s="35" t="s">
        <v>1752</v>
      </c>
      <c r="CF28" s="37" t="s">
        <v>767</v>
      </c>
      <c r="CG28" s="35" t="s">
        <v>1752</v>
      </c>
      <c r="CH28" s="36" t="s">
        <v>2078</v>
      </c>
      <c r="CI28" s="35" t="s">
        <v>1749</v>
      </c>
      <c r="CJ28" s="36" t="s">
        <v>1687</v>
      </c>
      <c r="CK28" s="35" t="s">
        <v>1749</v>
      </c>
      <c r="CL28" s="36" t="s">
        <v>2334</v>
      </c>
      <c r="CM28" s="35" t="s">
        <v>1750</v>
      </c>
      <c r="CN28" s="36"/>
      <c r="CO28" s="35" t="s">
        <v>1752</v>
      </c>
      <c r="CP28" s="36" t="s">
        <v>975</v>
      </c>
      <c r="CQ28" s="35" t="s">
        <v>1752</v>
      </c>
      <c r="CR28" s="36" t="s">
        <v>835</v>
      </c>
      <c r="CS28" s="35" t="s">
        <v>1749</v>
      </c>
      <c r="CT28" s="36" t="s">
        <v>1726</v>
      </c>
      <c r="CU28" s="35" t="s">
        <v>1752</v>
      </c>
      <c r="CV28" s="36" t="s">
        <v>923</v>
      </c>
      <c r="CW28" s="35" t="s">
        <v>1752</v>
      </c>
      <c r="CX28" s="36" t="s">
        <v>924</v>
      </c>
    </row>
    <row r="29" spans="1:102" ht="121.5" customHeight="1" x14ac:dyDescent="0.25">
      <c r="A29" t="s">
        <v>331</v>
      </c>
      <c r="B29" s="28" t="s">
        <v>119</v>
      </c>
      <c r="C29" s="35" t="s">
        <v>1750</v>
      </c>
      <c r="D29" s="36"/>
      <c r="E29" s="35" t="s">
        <v>1750</v>
      </c>
      <c r="F29" s="36"/>
      <c r="G29" s="35" t="s">
        <v>1749</v>
      </c>
      <c r="H29" s="37" t="s">
        <v>547</v>
      </c>
      <c r="I29" s="35" t="s">
        <v>1750</v>
      </c>
      <c r="J29" s="36"/>
      <c r="K29" s="35" t="s">
        <v>1750</v>
      </c>
      <c r="L29" s="36"/>
      <c r="M29" s="35" t="s">
        <v>1749</v>
      </c>
      <c r="N29" s="37" t="s">
        <v>2263</v>
      </c>
      <c r="O29" s="35" t="s">
        <v>1750</v>
      </c>
      <c r="P29" s="36"/>
      <c r="Q29" s="35" t="s">
        <v>1749</v>
      </c>
      <c r="R29" s="37" t="s">
        <v>1928</v>
      </c>
      <c r="S29" s="35" t="s">
        <v>1750</v>
      </c>
      <c r="T29" s="36"/>
      <c r="U29" s="35" t="s">
        <v>1750</v>
      </c>
      <c r="V29" s="36"/>
      <c r="W29" s="35" t="s">
        <v>1749</v>
      </c>
      <c r="X29" s="36" t="s">
        <v>883</v>
      </c>
      <c r="Y29" s="35" t="s">
        <v>1750</v>
      </c>
      <c r="Z29" s="36"/>
      <c r="AA29" s="35" t="s">
        <v>1749</v>
      </c>
      <c r="AB29" s="36" t="s">
        <v>796</v>
      </c>
      <c r="AC29" s="35" t="s">
        <v>1750</v>
      </c>
      <c r="AD29" s="36"/>
      <c r="AE29" s="35" t="s">
        <v>1750</v>
      </c>
      <c r="AF29" s="36"/>
      <c r="AG29" s="35" t="s">
        <v>1750</v>
      </c>
      <c r="AH29" s="36"/>
      <c r="AI29" s="35" t="s">
        <v>1750</v>
      </c>
      <c r="AJ29" s="36"/>
      <c r="AK29" s="35" t="s">
        <v>1750</v>
      </c>
      <c r="AL29" s="36"/>
      <c r="AM29" s="35" t="s">
        <v>1749</v>
      </c>
      <c r="AN29" s="37" t="s">
        <v>691</v>
      </c>
      <c r="AO29" s="35" t="s">
        <v>1750</v>
      </c>
      <c r="AP29" s="36"/>
      <c r="AQ29" s="35" t="s">
        <v>1750</v>
      </c>
      <c r="AR29" s="36"/>
      <c r="AS29" s="35" t="s">
        <v>1750</v>
      </c>
      <c r="AT29" s="36"/>
      <c r="AU29" s="35" t="s">
        <v>1750</v>
      </c>
      <c r="AV29" s="36"/>
      <c r="AW29" s="35" t="s">
        <v>1749</v>
      </c>
      <c r="AX29" s="36" t="s">
        <v>1337</v>
      </c>
      <c r="AY29" s="35" t="s">
        <v>1750</v>
      </c>
      <c r="AZ29" s="36"/>
      <c r="BA29" s="35" t="s">
        <v>1749</v>
      </c>
      <c r="BB29" s="37" t="s">
        <v>1526</v>
      </c>
      <c r="BC29" s="35" t="s">
        <v>1750</v>
      </c>
      <c r="BD29" s="36"/>
      <c r="BE29" s="35" t="s">
        <v>1750</v>
      </c>
      <c r="BF29" s="36"/>
      <c r="BG29" s="35" t="s">
        <v>1749</v>
      </c>
      <c r="BH29" s="36" t="s">
        <v>1558</v>
      </c>
      <c r="BI29" s="35" t="s">
        <v>1750</v>
      </c>
      <c r="BJ29" s="36"/>
      <c r="BK29" s="35" t="s">
        <v>1750</v>
      </c>
      <c r="BL29" s="36"/>
      <c r="BM29" s="35" t="s">
        <v>1750</v>
      </c>
      <c r="BN29" s="36"/>
      <c r="BO29" s="35" t="s">
        <v>1749</v>
      </c>
      <c r="BP29" s="36" t="s">
        <v>1605</v>
      </c>
      <c r="BQ29" s="35" t="s">
        <v>1750</v>
      </c>
      <c r="BR29" s="36"/>
      <c r="BS29" s="35" t="s">
        <v>1752</v>
      </c>
      <c r="BT29" s="36" t="s">
        <v>2347</v>
      </c>
      <c r="BU29" s="35" t="s">
        <v>1750</v>
      </c>
      <c r="BV29" s="36"/>
      <c r="BW29" s="35" t="s">
        <v>1749</v>
      </c>
      <c r="BX29" s="36" t="s">
        <v>1665</v>
      </c>
      <c r="BY29" s="35" t="s">
        <v>1749</v>
      </c>
      <c r="BZ29" s="36" t="s">
        <v>1051</v>
      </c>
      <c r="CA29" s="35" t="s">
        <v>1750</v>
      </c>
      <c r="CB29" s="36"/>
      <c r="CC29" s="35" t="s">
        <v>1752</v>
      </c>
      <c r="CD29" s="36" t="s">
        <v>2234</v>
      </c>
      <c r="CE29" s="35" t="s">
        <v>1750</v>
      </c>
      <c r="CF29" s="36"/>
      <c r="CG29" s="35" t="s">
        <v>1750</v>
      </c>
      <c r="CH29" s="36"/>
      <c r="CI29" s="35" t="s">
        <v>1750</v>
      </c>
      <c r="CJ29" s="36"/>
      <c r="CK29" s="35" t="s">
        <v>1750</v>
      </c>
      <c r="CL29" s="36"/>
      <c r="CM29" s="35" t="s">
        <v>1750</v>
      </c>
      <c r="CN29" s="36"/>
      <c r="CO29" s="35" t="s">
        <v>1750</v>
      </c>
      <c r="CP29" s="36"/>
      <c r="CQ29" s="35" t="s">
        <v>1750</v>
      </c>
      <c r="CR29" s="36"/>
      <c r="CS29" s="35" t="s">
        <v>1750</v>
      </c>
      <c r="CT29" s="36"/>
      <c r="CU29" s="35" t="s">
        <v>1750</v>
      </c>
      <c r="CV29" s="36"/>
      <c r="CW29" s="35" t="s">
        <v>1750</v>
      </c>
      <c r="CX29" s="36"/>
    </row>
    <row r="30" spans="1:102" ht="75" x14ac:dyDescent="0.25">
      <c r="A30" t="s">
        <v>332</v>
      </c>
      <c r="B30" s="28" t="s">
        <v>120</v>
      </c>
      <c r="C30" s="35" t="s">
        <v>1750</v>
      </c>
      <c r="D30" s="36"/>
      <c r="E30" s="35" t="s">
        <v>1749</v>
      </c>
      <c r="F30" s="36" t="s">
        <v>511</v>
      </c>
      <c r="G30" s="35" t="s">
        <v>1750</v>
      </c>
      <c r="H30" s="36"/>
      <c r="I30" s="35" t="s">
        <v>1750</v>
      </c>
      <c r="J30" s="36"/>
      <c r="K30" s="35" t="s">
        <v>1750</v>
      </c>
      <c r="L30" s="36"/>
      <c r="M30" s="35" t="s">
        <v>1749</v>
      </c>
      <c r="N30" s="37" t="s">
        <v>2262</v>
      </c>
      <c r="O30" s="35" t="s">
        <v>1749</v>
      </c>
      <c r="P30" s="36" t="s">
        <v>1918</v>
      </c>
      <c r="Q30" s="35" t="s">
        <v>1750</v>
      </c>
      <c r="R30" s="36"/>
      <c r="S30" s="35" t="s">
        <v>1750</v>
      </c>
      <c r="T30" s="36"/>
      <c r="U30" s="35" t="s">
        <v>1750</v>
      </c>
      <c r="V30" s="36"/>
      <c r="W30" s="35" t="s">
        <v>1749</v>
      </c>
      <c r="X30" s="36" t="s">
        <v>884</v>
      </c>
      <c r="Y30" s="35" t="s">
        <v>1750</v>
      </c>
      <c r="Z30" s="36"/>
      <c r="AA30" s="35" t="s">
        <v>1750</v>
      </c>
      <c r="AB30" s="36"/>
      <c r="AC30" s="35" t="s">
        <v>1749</v>
      </c>
      <c r="AD30" s="36" t="s">
        <v>1969</v>
      </c>
      <c r="AE30" s="35" t="s">
        <v>1750</v>
      </c>
      <c r="AF30" s="36"/>
      <c r="AG30" s="35" t="s">
        <v>1749</v>
      </c>
      <c r="AH30" s="36" t="s">
        <v>1975</v>
      </c>
      <c r="AI30" s="35" t="s">
        <v>1749</v>
      </c>
      <c r="AJ30" s="36" t="s">
        <v>1985</v>
      </c>
      <c r="AK30" s="35" t="s">
        <v>1750</v>
      </c>
      <c r="AL30" s="36"/>
      <c r="AM30" s="35" t="s">
        <v>1750</v>
      </c>
      <c r="AN30" s="36"/>
      <c r="AO30" s="35" t="s">
        <v>1750</v>
      </c>
      <c r="AP30" s="36"/>
      <c r="AQ30" s="35" t="s">
        <v>1749</v>
      </c>
      <c r="AR30" s="36" t="s">
        <v>2002</v>
      </c>
      <c r="AS30" s="35" t="s">
        <v>1750</v>
      </c>
      <c r="AT30" s="36"/>
      <c r="AU30" s="35" t="s">
        <v>1750</v>
      </c>
      <c r="AV30" s="36"/>
      <c r="AW30" s="35" t="s">
        <v>1750</v>
      </c>
      <c r="AX30" s="36"/>
      <c r="AY30" s="35" t="s">
        <v>1749</v>
      </c>
      <c r="AZ30" s="36" t="s">
        <v>2211</v>
      </c>
      <c r="BA30" s="35" t="s">
        <v>1749</v>
      </c>
      <c r="BB30" s="36" t="s">
        <v>1527</v>
      </c>
      <c r="BC30" s="35" t="s">
        <v>1749</v>
      </c>
      <c r="BD30" s="36" t="s">
        <v>1363</v>
      </c>
      <c r="BE30" s="35" t="s">
        <v>1750</v>
      </c>
      <c r="BF30" s="36"/>
      <c r="BG30" s="35" t="s">
        <v>1750</v>
      </c>
      <c r="BH30" s="36"/>
      <c r="BI30" s="35" t="s">
        <v>1749</v>
      </c>
      <c r="BJ30" s="36" t="s">
        <v>2027</v>
      </c>
      <c r="BK30" s="35" t="s">
        <v>1750</v>
      </c>
      <c r="BL30" s="36"/>
      <c r="BM30" s="35" t="s">
        <v>1750</v>
      </c>
      <c r="BN30" s="36"/>
      <c r="BO30" s="35" t="s">
        <v>1750</v>
      </c>
      <c r="BP30" s="36"/>
      <c r="BQ30" s="35" t="s">
        <v>1750</v>
      </c>
      <c r="BR30" s="36"/>
      <c r="BS30" s="35" t="s">
        <v>1750</v>
      </c>
      <c r="BT30" s="36"/>
      <c r="BU30" s="35" t="s">
        <v>1752</v>
      </c>
      <c r="BV30" s="36" t="s">
        <v>1116</v>
      </c>
      <c r="BW30" s="35" t="s">
        <v>1750</v>
      </c>
      <c r="BX30" s="36"/>
      <c r="BY30" s="35" t="s">
        <v>1750</v>
      </c>
      <c r="BZ30" s="36"/>
      <c r="CA30" s="35" t="s">
        <v>1750</v>
      </c>
      <c r="CB30" s="36"/>
      <c r="CC30" s="35" t="s">
        <v>1750</v>
      </c>
      <c r="CD30" s="36"/>
      <c r="CE30" s="35" t="s">
        <v>1750</v>
      </c>
      <c r="CF30" s="36"/>
      <c r="CG30" s="35" t="s">
        <v>1749</v>
      </c>
      <c r="CH30" s="36" t="s">
        <v>2079</v>
      </c>
      <c r="CI30" s="35" t="s">
        <v>1750</v>
      </c>
      <c r="CJ30" s="36"/>
      <c r="CK30" s="35" t="s">
        <v>1750</v>
      </c>
      <c r="CL30" s="36"/>
      <c r="CM30" s="35" t="s">
        <v>1750</v>
      </c>
      <c r="CN30" s="36"/>
      <c r="CO30" s="35" t="s">
        <v>1750</v>
      </c>
      <c r="CP30" s="36"/>
      <c r="CQ30" s="35" t="s">
        <v>1750</v>
      </c>
      <c r="CR30" s="36"/>
      <c r="CS30" s="35" t="s">
        <v>1750</v>
      </c>
      <c r="CT30" s="36"/>
      <c r="CU30" s="35" t="s">
        <v>1752</v>
      </c>
      <c r="CV30" s="36" t="s">
        <v>2095</v>
      </c>
      <c r="CW30" s="35" t="s">
        <v>1750</v>
      </c>
      <c r="CX30" s="36"/>
    </row>
    <row r="31" spans="1:102" ht="75" x14ac:dyDescent="0.25">
      <c r="A31" t="s">
        <v>333</v>
      </c>
      <c r="B31" s="28" t="s">
        <v>121</v>
      </c>
      <c r="C31" s="35" t="s">
        <v>1750</v>
      </c>
      <c r="D31" s="36"/>
      <c r="E31" s="35" t="s">
        <v>1750</v>
      </c>
      <c r="F31" s="36"/>
      <c r="G31" s="35" t="s">
        <v>1749</v>
      </c>
      <c r="H31" s="37" t="s">
        <v>544</v>
      </c>
      <c r="I31" s="35" t="s">
        <v>1750</v>
      </c>
      <c r="J31" s="36"/>
      <c r="K31" s="35" t="s">
        <v>1750</v>
      </c>
      <c r="L31" s="36"/>
      <c r="M31" s="35" t="s">
        <v>1752</v>
      </c>
      <c r="N31" s="37" t="s">
        <v>632</v>
      </c>
      <c r="O31" s="35" t="s">
        <v>1750</v>
      </c>
      <c r="P31" s="36"/>
      <c r="Q31" s="35" t="s">
        <v>1750</v>
      </c>
      <c r="R31" s="36"/>
      <c r="S31" s="35" t="s">
        <v>1750</v>
      </c>
      <c r="T31" s="36"/>
      <c r="U31" s="35" t="s">
        <v>1750</v>
      </c>
      <c r="V31" s="36"/>
      <c r="W31" s="35" t="s">
        <v>1752</v>
      </c>
      <c r="X31" s="36" t="s">
        <v>885</v>
      </c>
      <c r="Y31" s="35" t="s">
        <v>1749</v>
      </c>
      <c r="Z31" s="36" t="s">
        <v>863</v>
      </c>
      <c r="AA31" s="35" t="s">
        <v>1749</v>
      </c>
      <c r="AB31" s="36" t="s">
        <v>797</v>
      </c>
      <c r="AC31" s="35" t="s">
        <v>1750</v>
      </c>
      <c r="AD31" s="36"/>
      <c r="AE31" s="35" t="s">
        <v>1749</v>
      </c>
      <c r="AF31" s="36" t="s">
        <v>2419</v>
      </c>
      <c r="AG31" s="35" t="s">
        <v>1749</v>
      </c>
      <c r="AH31" s="36" t="s">
        <v>1274</v>
      </c>
      <c r="AI31" s="35" t="s">
        <v>1750</v>
      </c>
      <c r="AJ31" s="36"/>
      <c r="AK31" s="35" t="s">
        <v>1749</v>
      </c>
      <c r="AL31" s="36" t="s">
        <v>1432</v>
      </c>
      <c r="AM31" s="35" t="s">
        <v>1749</v>
      </c>
      <c r="AN31" s="37" t="s">
        <v>692</v>
      </c>
      <c r="AO31" s="35" t="s">
        <v>1750</v>
      </c>
      <c r="AP31" s="36"/>
      <c r="AQ31" s="35" t="s">
        <v>1750</v>
      </c>
      <c r="AR31" s="36"/>
      <c r="AS31" s="35" t="s">
        <v>1750</v>
      </c>
      <c r="AT31" s="36"/>
      <c r="AU31" s="35" t="s">
        <v>1750</v>
      </c>
      <c r="AV31" s="36"/>
      <c r="AW31" s="35" t="s">
        <v>1750</v>
      </c>
      <c r="AX31" s="36"/>
      <c r="AY31" s="35" t="s">
        <v>1749</v>
      </c>
      <c r="AZ31" s="36" t="s">
        <v>2212</v>
      </c>
      <c r="BA31" s="35" t="s">
        <v>1749</v>
      </c>
      <c r="BB31" s="36" t="s">
        <v>1526</v>
      </c>
      <c r="BC31" s="35" t="s">
        <v>1750</v>
      </c>
      <c r="BD31" s="36"/>
      <c r="BE31" s="35" t="s">
        <v>1749</v>
      </c>
      <c r="BF31" s="37" t="s">
        <v>723</v>
      </c>
      <c r="BG31" s="35" t="s">
        <v>1750</v>
      </c>
      <c r="BH31" s="36"/>
      <c r="BI31" s="35" t="s">
        <v>1750</v>
      </c>
      <c r="BJ31" s="36"/>
      <c r="BK31" s="35" t="s">
        <v>1750</v>
      </c>
      <c r="BL31" s="36"/>
      <c r="BM31" s="35" t="s">
        <v>1750</v>
      </c>
      <c r="BN31" s="36"/>
      <c r="BO31" s="35" t="s">
        <v>1750</v>
      </c>
      <c r="BP31" s="36"/>
      <c r="BQ31" s="35" t="s">
        <v>1750</v>
      </c>
      <c r="BR31" s="36"/>
      <c r="BS31" s="35" t="s">
        <v>1750</v>
      </c>
      <c r="BT31" s="36"/>
      <c r="BU31" s="35" t="s">
        <v>1750</v>
      </c>
      <c r="BV31" s="36"/>
      <c r="BW31" s="35" t="s">
        <v>1749</v>
      </c>
      <c r="BX31" s="37" t="s">
        <v>1666</v>
      </c>
      <c r="BY31" s="35" t="s">
        <v>1752</v>
      </c>
      <c r="BZ31" s="36" t="s">
        <v>1052</v>
      </c>
      <c r="CA31" s="35" t="s">
        <v>1750</v>
      </c>
      <c r="CB31" s="36"/>
      <c r="CC31" s="35" t="s">
        <v>1749</v>
      </c>
      <c r="CD31" s="36" t="s">
        <v>2235</v>
      </c>
      <c r="CE31" s="35" t="s">
        <v>1749</v>
      </c>
      <c r="CF31" s="36" t="s">
        <v>766</v>
      </c>
      <c r="CG31" s="35" t="s">
        <v>1750</v>
      </c>
      <c r="CH31" s="36"/>
      <c r="CI31" s="35" t="s">
        <v>1749</v>
      </c>
      <c r="CJ31" s="36" t="s">
        <v>1688</v>
      </c>
      <c r="CK31" s="35" t="s">
        <v>1750</v>
      </c>
      <c r="CL31" s="36"/>
      <c r="CM31" s="35" t="s">
        <v>1750</v>
      </c>
      <c r="CN31" s="36"/>
      <c r="CO31" s="35" t="s">
        <v>1750</v>
      </c>
      <c r="CP31" s="36"/>
      <c r="CQ31" s="35" t="s">
        <v>1749</v>
      </c>
      <c r="CR31" s="36" t="s">
        <v>822</v>
      </c>
      <c r="CS31" s="35" t="s">
        <v>1749</v>
      </c>
      <c r="CT31" s="36" t="s">
        <v>1728</v>
      </c>
      <c r="CU31" s="35" t="s">
        <v>1752</v>
      </c>
      <c r="CV31" s="37" t="s">
        <v>926</v>
      </c>
      <c r="CW31" s="77" t="s">
        <v>1750</v>
      </c>
      <c r="CX31" s="36"/>
    </row>
    <row r="32" spans="1:102" ht="57.75" customHeight="1" x14ac:dyDescent="0.25">
      <c r="A32" t="s">
        <v>334</v>
      </c>
      <c r="B32" s="28" t="s">
        <v>122</v>
      </c>
      <c r="C32" s="35" t="s">
        <v>1750</v>
      </c>
      <c r="D32" s="36"/>
      <c r="E32" s="35" t="s">
        <v>1750</v>
      </c>
      <c r="F32" s="36"/>
      <c r="G32" s="35" t="s">
        <v>1750</v>
      </c>
      <c r="H32" s="36"/>
      <c r="I32" s="35" t="s">
        <v>1750</v>
      </c>
      <c r="J32" s="36"/>
      <c r="K32" s="35" t="s">
        <v>1750</v>
      </c>
      <c r="L32" s="36"/>
      <c r="M32" s="35" t="s">
        <v>1750</v>
      </c>
      <c r="N32" s="36"/>
      <c r="O32" s="35" t="s">
        <v>1750</v>
      </c>
      <c r="P32" s="36"/>
      <c r="Q32" s="35" t="s">
        <v>1750</v>
      </c>
      <c r="R32" s="36"/>
      <c r="S32" s="35" t="s">
        <v>1750</v>
      </c>
      <c r="T32" s="36"/>
      <c r="U32" s="35" t="s">
        <v>1750</v>
      </c>
      <c r="V32" s="36"/>
      <c r="W32" s="35" t="s">
        <v>1750</v>
      </c>
      <c r="X32" s="36"/>
      <c r="Y32" s="35" t="s">
        <v>1750</v>
      </c>
      <c r="Z32" s="36"/>
      <c r="AA32" s="35" t="s">
        <v>1750</v>
      </c>
      <c r="AB32" s="36"/>
      <c r="AC32" s="35" t="s">
        <v>1750</v>
      </c>
      <c r="AD32" s="36"/>
      <c r="AE32" s="35" t="s">
        <v>1750</v>
      </c>
      <c r="AF32" s="36"/>
      <c r="AG32" s="35" t="s">
        <v>1750</v>
      </c>
      <c r="AH32" s="36"/>
      <c r="AI32" s="35" t="s">
        <v>1750</v>
      </c>
      <c r="AJ32" s="36"/>
      <c r="AK32" s="35" t="s">
        <v>1750</v>
      </c>
      <c r="AL32" s="36"/>
      <c r="AM32" s="35" t="s">
        <v>1749</v>
      </c>
      <c r="AN32" s="37" t="s">
        <v>693</v>
      </c>
      <c r="AO32" s="35" t="s">
        <v>1750</v>
      </c>
      <c r="AP32" s="36"/>
      <c r="AQ32" s="35" t="s">
        <v>1750</v>
      </c>
      <c r="AR32" s="36"/>
      <c r="AS32" s="35" t="s">
        <v>1750</v>
      </c>
      <c r="AT32" s="36"/>
      <c r="AU32" s="35" t="s">
        <v>1750</v>
      </c>
      <c r="AV32" s="36"/>
      <c r="AW32" s="35" t="s">
        <v>1750</v>
      </c>
      <c r="AX32" s="36"/>
      <c r="AY32" s="35" t="s">
        <v>1749</v>
      </c>
      <c r="AZ32" s="36" t="s">
        <v>1501</v>
      </c>
      <c r="BA32" s="35" t="s">
        <v>1750</v>
      </c>
      <c r="BB32" s="36"/>
      <c r="BC32" s="35" t="s">
        <v>1750</v>
      </c>
      <c r="BD32" s="36"/>
      <c r="BE32" s="35" t="s">
        <v>1750</v>
      </c>
      <c r="BF32" s="36"/>
      <c r="BG32" s="35" t="s">
        <v>1750</v>
      </c>
      <c r="BH32" s="36"/>
      <c r="BI32" s="35" t="s">
        <v>1750</v>
      </c>
      <c r="BJ32" s="36"/>
      <c r="BK32" s="35" t="s">
        <v>1750</v>
      </c>
      <c r="BL32" s="36"/>
      <c r="BM32" s="35" t="s">
        <v>1750</v>
      </c>
      <c r="BN32" s="36"/>
      <c r="BO32" s="35" t="s">
        <v>1750</v>
      </c>
      <c r="BP32" s="36"/>
      <c r="BQ32" s="35" t="s">
        <v>1750</v>
      </c>
      <c r="BR32" s="36"/>
      <c r="BS32" s="35" t="s">
        <v>1750</v>
      </c>
      <c r="BT32" s="36"/>
      <c r="BU32" s="35" t="s">
        <v>1750</v>
      </c>
      <c r="BV32" s="36"/>
      <c r="BW32" s="35" t="s">
        <v>1750</v>
      </c>
      <c r="BX32" s="36"/>
      <c r="BY32" s="35" t="s">
        <v>1750</v>
      </c>
      <c r="BZ32" s="36"/>
      <c r="CA32" s="35" t="s">
        <v>1750</v>
      </c>
      <c r="CB32" s="36"/>
      <c r="CC32" s="35" t="s">
        <v>1752</v>
      </c>
      <c r="CD32" s="36" t="s">
        <v>1642</v>
      </c>
      <c r="CE32" s="35" t="s">
        <v>1750</v>
      </c>
      <c r="CF32" s="36"/>
      <c r="CG32" s="35" t="s">
        <v>1750</v>
      </c>
      <c r="CH32" s="36"/>
      <c r="CI32" s="35" t="s">
        <v>1750</v>
      </c>
      <c r="CJ32" s="36"/>
      <c r="CK32" s="35" t="s">
        <v>1750</v>
      </c>
      <c r="CL32" s="36"/>
      <c r="CM32" s="35" t="s">
        <v>1750</v>
      </c>
      <c r="CN32" s="36"/>
      <c r="CO32" s="35" t="s">
        <v>1750</v>
      </c>
      <c r="CP32" s="36"/>
      <c r="CQ32" s="35" t="s">
        <v>1750</v>
      </c>
      <c r="CR32" s="36"/>
      <c r="CS32" s="35" t="s">
        <v>1750</v>
      </c>
      <c r="CT32" s="36"/>
      <c r="CU32" s="35" t="s">
        <v>1750</v>
      </c>
      <c r="CV32" s="36"/>
      <c r="CW32" s="35" t="s">
        <v>1750</v>
      </c>
      <c r="CX32" s="36"/>
    </row>
    <row r="33" spans="1:102" ht="105" x14ac:dyDescent="0.25">
      <c r="A33" t="s">
        <v>335</v>
      </c>
      <c r="B33" s="28" t="s">
        <v>123</v>
      </c>
      <c r="C33" s="35" t="s">
        <v>1750</v>
      </c>
      <c r="D33" s="36"/>
      <c r="E33" s="35" t="s">
        <v>1750</v>
      </c>
      <c r="F33" s="36"/>
      <c r="G33" s="35" t="s">
        <v>1749</v>
      </c>
      <c r="H33" s="37" t="s">
        <v>539</v>
      </c>
      <c r="I33" s="35" t="s">
        <v>1750</v>
      </c>
      <c r="J33" s="36"/>
      <c r="K33" s="35" t="s">
        <v>1750</v>
      </c>
      <c r="L33" s="36"/>
      <c r="M33" s="35" t="s">
        <v>1752</v>
      </c>
      <c r="N33" s="37" t="s">
        <v>633</v>
      </c>
      <c r="O33" s="35" t="s">
        <v>1750</v>
      </c>
      <c r="P33" s="36"/>
      <c r="Q33" s="35" t="s">
        <v>1750</v>
      </c>
      <c r="R33" s="36"/>
      <c r="S33" s="35" t="s">
        <v>1750</v>
      </c>
      <c r="T33" s="36"/>
      <c r="U33" s="35" t="s">
        <v>1750</v>
      </c>
      <c r="V33" s="36"/>
      <c r="W33" s="35" t="s">
        <v>1750</v>
      </c>
      <c r="X33" s="36"/>
      <c r="Y33" s="35" t="s">
        <v>1750</v>
      </c>
      <c r="Z33" s="36"/>
      <c r="AA33" s="35" t="s">
        <v>1750</v>
      </c>
      <c r="AB33" s="36"/>
      <c r="AC33" s="35" t="s">
        <v>1750</v>
      </c>
      <c r="AD33" s="36"/>
      <c r="AE33" s="35" t="s">
        <v>1750</v>
      </c>
      <c r="AF33" s="36"/>
      <c r="AG33" s="35" t="s">
        <v>1750</v>
      </c>
      <c r="AH33" s="36"/>
      <c r="AI33" s="35" t="s">
        <v>1750</v>
      </c>
      <c r="AJ33" s="36"/>
      <c r="AK33" s="35" t="s">
        <v>1750</v>
      </c>
      <c r="AL33" s="36"/>
      <c r="AM33" s="35" t="s">
        <v>1750</v>
      </c>
      <c r="AN33" s="36"/>
      <c r="AO33" s="35" t="s">
        <v>1750</v>
      </c>
      <c r="AP33" s="36"/>
      <c r="AQ33" s="35" t="s">
        <v>1750</v>
      </c>
      <c r="AR33" s="36"/>
      <c r="AS33" s="35" t="s">
        <v>1750</v>
      </c>
      <c r="AT33" s="36"/>
      <c r="AU33" s="35" t="s">
        <v>1750</v>
      </c>
      <c r="AV33" s="36"/>
      <c r="AW33" s="35" t="s">
        <v>1749</v>
      </c>
      <c r="AX33" s="41" t="s">
        <v>2305</v>
      </c>
      <c r="AY33" s="35" t="s">
        <v>1752</v>
      </c>
      <c r="AZ33" s="36" t="s">
        <v>2213</v>
      </c>
      <c r="BA33" s="35" t="s">
        <v>1749</v>
      </c>
      <c r="BB33" s="36" t="s">
        <v>1528</v>
      </c>
      <c r="BC33" s="35" t="s">
        <v>1750</v>
      </c>
      <c r="BD33" s="36"/>
      <c r="BE33" s="35" t="s">
        <v>1749</v>
      </c>
      <c r="BF33" s="37" t="s">
        <v>724</v>
      </c>
      <c r="BG33" s="35" t="s">
        <v>1750</v>
      </c>
      <c r="BH33" s="36"/>
      <c r="BI33" s="35" t="s">
        <v>1750</v>
      </c>
      <c r="BJ33" s="36"/>
      <c r="BK33" s="35" t="s">
        <v>1750</v>
      </c>
      <c r="BL33" s="36"/>
      <c r="BM33" s="35" t="s">
        <v>1750</v>
      </c>
      <c r="BN33" s="36"/>
      <c r="BO33" s="35" t="s">
        <v>1749</v>
      </c>
      <c r="BP33" s="36" t="s">
        <v>1606</v>
      </c>
      <c r="BQ33" s="35" t="s">
        <v>1750</v>
      </c>
      <c r="BR33" s="36"/>
      <c r="BS33" s="35" t="s">
        <v>1750</v>
      </c>
      <c r="BT33" s="36"/>
      <c r="BU33" s="35" t="s">
        <v>1752</v>
      </c>
      <c r="BV33" s="36" t="s">
        <v>1117</v>
      </c>
      <c r="BW33" s="35" t="s">
        <v>1750</v>
      </c>
      <c r="BX33" s="36"/>
      <c r="BY33" s="35" t="s">
        <v>1750</v>
      </c>
      <c r="BZ33" s="36"/>
      <c r="CA33" s="35" t="s">
        <v>1750</v>
      </c>
      <c r="CB33" s="36"/>
      <c r="CC33" s="35" t="s">
        <v>1752</v>
      </c>
      <c r="CD33" s="36" t="s">
        <v>1642</v>
      </c>
      <c r="CE33" s="35" t="s">
        <v>1752</v>
      </c>
      <c r="CF33" s="37" t="s">
        <v>768</v>
      </c>
      <c r="CG33" s="35" t="s">
        <v>1750</v>
      </c>
      <c r="CH33" s="36"/>
      <c r="CI33" s="35" t="s">
        <v>1750</v>
      </c>
      <c r="CJ33" s="36"/>
      <c r="CK33" s="35" t="s">
        <v>1752</v>
      </c>
      <c r="CL33" s="36" t="s">
        <v>1707</v>
      </c>
      <c r="CM33" s="35" t="s">
        <v>1750</v>
      </c>
      <c r="CN33" s="36"/>
      <c r="CO33" s="35" t="s">
        <v>1750</v>
      </c>
      <c r="CP33" s="36"/>
      <c r="CQ33" s="35" t="s">
        <v>1750</v>
      </c>
      <c r="CR33" s="36"/>
      <c r="CS33" s="35" t="s">
        <v>1750</v>
      </c>
      <c r="CT33" s="36"/>
      <c r="CU33" s="35" t="s">
        <v>1749</v>
      </c>
      <c r="CV33" s="36" t="s">
        <v>927</v>
      </c>
      <c r="CW33" s="35" t="s">
        <v>1750</v>
      </c>
      <c r="CX33" s="36"/>
    </row>
    <row r="34" spans="1:102" ht="45" x14ac:dyDescent="0.25">
      <c r="A34" t="s">
        <v>336</v>
      </c>
      <c r="B34" s="40" t="s">
        <v>136</v>
      </c>
      <c r="C34" s="35" t="s">
        <v>1749</v>
      </c>
      <c r="D34" s="37" t="s">
        <v>513</v>
      </c>
      <c r="E34" s="35" t="s">
        <v>1749</v>
      </c>
      <c r="F34" s="37" t="s">
        <v>514</v>
      </c>
      <c r="G34" s="35" t="s">
        <v>1750</v>
      </c>
      <c r="H34" t="s">
        <v>1891</v>
      </c>
      <c r="I34" s="35" t="s">
        <v>1749</v>
      </c>
      <c r="J34" s="37" t="s">
        <v>581</v>
      </c>
      <c r="K34" s="35" t="s">
        <v>1749</v>
      </c>
      <c r="L34" s="37" t="s">
        <v>616</v>
      </c>
      <c r="M34" s="35" t="s">
        <v>1749</v>
      </c>
      <c r="N34" s="37" t="s">
        <v>2265</v>
      </c>
      <c r="O34" s="35" t="s">
        <v>1749</v>
      </c>
      <c r="P34" s="36" t="s">
        <v>1165</v>
      </c>
      <c r="Q34" s="35" t="s">
        <v>1750</v>
      </c>
      <c r="R34" s="36"/>
      <c r="S34" s="35" t="s">
        <v>1749</v>
      </c>
      <c r="T34" s="36" t="s">
        <v>1200</v>
      </c>
      <c r="U34" s="35" t="s">
        <v>1749</v>
      </c>
      <c r="V34" s="36" t="s">
        <v>589</v>
      </c>
      <c r="W34" s="35" t="s">
        <v>1749</v>
      </c>
      <c r="X34" s="36" t="s">
        <v>886</v>
      </c>
      <c r="Y34" s="35" t="s">
        <v>1749</v>
      </c>
      <c r="Z34" s="36" t="s">
        <v>864</v>
      </c>
      <c r="AA34" s="35" t="s">
        <v>1749</v>
      </c>
      <c r="AB34" s="36" t="s">
        <v>798</v>
      </c>
      <c r="AC34" s="35" t="s">
        <v>1749</v>
      </c>
      <c r="AD34" s="36" t="s">
        <v>1229</v>
      </c>
      <c r="AE34" s="35" t="s">
        <v>1749</v>
      </c>
      <c r="AF34" s="36" t="s">
        <v>849</v>
      </c>
      <c r="AG34" s="35" t="s">
        <v>1749</v>
      </c>
      <c r="AH34" s="36" t="s">
        <v>1275</v>
      </c>
      <c r="AI34" s="35" t="s">
        <v>1750</v>
      </c>
      <c r="AJ34" s="36"/>
      <c r="AK34" s="35" t="s">
        <v>1749</v>
      </c>
      <c r="AL34" s="36" t="s">
        <v>1423</v>
      </c>
      <c r="AM34" s="35" t="s">
        <v>1749</v>
      </c>
      <c r="AN34" s="37" t="s">
        <v>694</v>
      </c>
      <c r="AO34" s="35" t="s">
        <v>1749</v>
      </c>
      <c r="AP34" s="36" t="s">
        <v>1445</v>
      </c>
      <c r="AQ34" s="35" t="s">
        <v>1749</v>
      </c>
      <c r="AR34" s="36" t="s">
        <v>1313</v>
      </c>
      <c r="AS34" s="35" t="s">
        <v>1749</v>
      </c>
      <c r="AT34" s="36" t="s">
        <v>1465</v>
      </c>
      <c r="AU34" s="35" t="s">
        <v>1749</v>
      </c>
      <c r="AV34" s="36" t="s">
        <v>1483</v>
      </c>
      <c r="AW34" s="35" t="s">
        <v>1749</v>
      </c>
      <c r="AX34" s="36" t="s">
        <v>2306</v>
      </c>
      <c r="AY34" s="35" t="s">
        <v>1749</v>
      </c>
      <c r="AZ34" s="36" t="s">
        <v>1503</v>
      </c>
      <c r="BA34" s="35" t="s">
        <v>1750</v>
      </c>
      <c r="BB34" s="36"/>
      <c r="BC34" s="35" t="s">
        <v>1750</v>
      </c>
      <c r="BD34" s="36"/>
      <c r="BE34" s="35" t="s">
        <v>1749</v>
      </c>
      <c r="BF34" s="37" t="s">
        <v>725</v>
      </c>
      <c r="BG34" s="35" t="s">
        <v>1749</v>
      </c>
      <c r="BH34" s="36" t="s">
        <v>1560</v>
      </c>
      <c r="BI34" s="35" t="s">
        <v>1750</v>
      </c>
      <c r="BJ34" s="36"/>
      <c r="BK34" s="35" t="s">
        <v>1749</v>
      </c>
      <c r="BL34" s="36" t="s">
        <v>1583</v>
      </c>
      <c r="BM34" s="35" t="s">
        <v>1749</v>
      </c>
      <c r="BN34" s="36" t="s">
        <v>1407</v>
      </c>
      <c r="BO34" s="35" t="s">
        <v>1749</v>
      </c>
      <c r="BP34" s="36" t="s">
        <v>1607</v>
      </c>
      <c r="BQ34" s="35" t="s">
        <v>1749</v>
      </c>
      <c r="BR34" s="36" t="s">
        <v>2046</v>
      </c>
      <c r="BS34" s="35" t="s">
        <v>1749</v>
      </c>
      <c r="BT34" s="36" t="s">
        <v>2348</v>
      </c>
      <c r="BU34" s="35" t="s">
        <v>1749</v>
      </c>
      <c r="BV34" s="36" t="s">
        <v>1119</v>
      </c>
      <c r="BW34" s="35" t="s">
        <v>1749</v>
      </c>
      <c r="BX34" s="36" t="s">
        <v>1667</v>
      </c>
      <c r="BY34" s="35" t="s">
        <v>1749</v>
      </c>
      <c r="BZ34" s="36" t="s">
        <v>1053</v>
      </c>
      <c r="CA34" s="35" t="s">
        <v>1750</v>
      </c>
      <c r="CB34" s="36"/>
      <c r="CC34" s="35" t="s">
        <v>1749</v>
      </c>
      <c r="CD34" s="36" t="s">
        <v>1643</v>
      </c>
      <c r="CE34" s="35" t="s">
        <v>1749</v>
      </c>
      <c r="CF34" s="37" t="s">
        <v>769</v>
      </c>
      <c r="CG34" s="35" t="s">
        <v>1749</v>
      </c>
      <c r="CH34" s="36" t="s">
        <v>1014</v>
      </c>
      <c r="CI34" s="35" t="s">
        <v>1749</v>
      </c>
      <c r="CJ34" s="36" t="s">
        <v>1689</v>
      </c>
      <c r="CK34" s="35" t="s">
        <v>1749</v>
      </c>
      <c r="CL34" s="36" t="s">
        <v>1708</v>
      </c>
      <c r="CM34" s="35" t="s">
        <v>1749</v>
      </c>
      <c r="CN34" s="36" t="s">
        <v>976</v>
      </c>
      <c r="CO34" s="35" t="s">
        <v>1749</v>
      </c>
      <c r="CP34" s="36" t="s">
        <v>977</v>
      </c>
      <c r="CQ34" s="35" t="s">
        <v>1750</v>
      </c>
      <c r="CR34" s="36"/>
      <c r="CS34" s="35" t="s">
        <v>1749</v>
      </c>
      <c r="CT34" s="36" t="s">
        <v>1731</v>
      </c>
      <c r="CU34" s="35" t="s">
        <v>1749</v>
      </c>
      <c r="CV34" s="36" t="s">
        <v>928</v>
      </c>
      <c r="CW34" s="35" t="s">
        <v>1749</v>
      </c>
      <c r="CX34" s="36" t="s">
        <v>929</v>
      </c>
    </row>
    <row r="35" spans="1:102" ht="90.75" customHeight="1" x14ac:dyDescent="0.25">
      <c r="A35" t="s">
        <v>337</v>
      </c>
      <c r="B35" s="40" t="s">
        <v>137</v>
      </c>
      <c r="C35" s="35" t="s">
        <v>1749</v>
      </c>
      <c r="D35" s="37" t="s">
        <v>512</v>
      </c>
      <c r="E35" s="35" t="s">
        <v>1750</v>
      </c>
      <c r="F35" s="36"/>
      <c r="G35" s="35" t="s">
        <v>1749</v>
      </c>
      <c r="H35" s="37" t="s">
        <v>542</v>
      </c>
      <c r="I35" s="35" t="s">
        <v>1749</v>
      </c>
      <c r="J35" s="37" t="s">
        <v>569</v>
      </c>
      <c r="K35" s="35" t="s">
        <v>1749</v>
      </c>
      <c r="L35" s="41" t="s">
        <v>1898</v>
      </c>
      <c r="M35" s="35" t="s">
        <v>1749</v>
      </c>
      <c r="N35" s="37" t="s">
        <v>634</v>
      </c>
      <c r="O35" s="35" t="s">
        <v>1749</v>
      </c>
      <c r="P35" s="36" t="s">
        <v>1166</v>
      </c>
      <c r="Q35" s="35" t="s">
        <v>1749</v>
      </c>
      <c r="R35" s="36" t="s">
        <v>663</v>
      </c>
      <c r="S35" s="35" t="s">
        <v>1752</v>
      </c>
      <c r="T35" s="41" t="s">
        <v>1941</v>
      </c>
      <c r="U35" s="35" t="s">
        <v>1750</v>
      </c>
      <c r="V35" s="36"/>
      <c r="W35" s="35" t="s">
        <v>1749</v>
      </c>
      <c r="X35" s="36" t="s">
        <v>887</v>
      </c>
      <c r="Y35" s="35" t="s">
        <v>1750</v>
      </c>
      <c r="Z35" s="36"/>
      <c r="AA35" s="35" t="s">
        <v>1749</v>
      </c>
      <c r="AB35" s="36" t="s">
        <v>799</v>
      </c>
      <c r="AC35" s="35" t="s">
        <v>1749</v>
      </c>
      <c r="AD35" s="36" t="s">
        <v>1229</v>
      </c>
      <c r="AE35" s="35" t="s">
        <v>1749</v>
      </c>
      <c r="AF35" s="36" t="s">
        <v>849</v>
      </c>
      <c r="AG35" s="35" t="s">
        <v>1752</v>
      </c>
      <c r="AH35" s="36" t="s">
        <v>1275</v>
      </c>
      <c r="AI35" s="35" t="s">
        <v>1752</v>
      </c>
      <c r="AJ35" s="36" t="s">
        <v>1986</v>
      </c>
      <c r="AK35" s="35" t="s">
        <v>1749</v>
      </c>
      <c r="AL35" s="36" t="s">
        <v>1424</v>
      </c>
      <c r="AM35" s="35" t="s">
        <v>1749</v>
      </c>
      <c r="AN35" s="41" t="s">
        <v>1992</v>
      </c>
      <c r="AO35" s="35" t="s">
        <v>1750</v>
      </c>
      <c r="AP35" s="36"/>
      <c r="AQ35" s="35" t="s">
        <v>1752</v>
      </c>
      <c r="AR35" s="36" t="s">
        <v>2003</v>
      </c>
      <c r="AS35" s="35" t="s">
        <v>1749</v>
      </c>
      <c r="AT35" s="37" t="s">
        <v>1466</v>
      </c>
      <c r="AU35" s="35" t="s">
        <v>1749</v>
      </c>
      <c r="AV35" s="36" t="s">
        <v>1483</v>
      </c>
      <c r="AW35" s="35" t="s">
        <v>1749</v>
      </c>
      <c r="AX35" s="36" t="s">
        <v>1338</v>
      </c>
      <c r="AY35" s="35" t="s">
        <v>1749</v>
      </c>
      <c r="AZ35" s="36" t="s">
        <v>1503</v>
      </c>
      <c r="BA35" s="35" t="s">
        <v>1750</v>
      </c>
      <c r="BB35" s="36"/>
      <c r="BC35" s="35" t="s">
        <v>1750</v>
      </c>
      <c r="BD35" s="36"/>
      <c r="BE35" s="35" t="s">
        <v>1749</v>
      </c>
      <c r="BF35" s="36" t="s">
        <v>726</v>
      </c>
      <c r="BG35" s="35" t="s">
        <v>1749</v>
      </c>
      <c r="BH35" s="36" t="s">
        <v>1561</v>
      </c>
      <c r="BI35" s="35" t="s">
        <v>1752</v>
      </c>
      <c r="BJ35" s="36" t="s">
        <v>2028</v>
      </c>
      <c r="BK35" s="35" t="s">
        <v>1752</v>
      </c>
      <c r="BL35" s="36" t="s">
        <v>1583</v>
      </c>
      <c r="BM35" s="35" t="s">
        <v>1749</v>
      </c>
      <c r="BN35" s="36" t="s">
        <v>1407</v>
      </c>
      <c r="BO35" s="35" t="s">
        <v>1749</v>
      </c>
      <c r="BP35" s="36" t="s">
        <v>1608</v>
      </c>
      <c r="BQ35" s="35" t="s">
        <v>1749</v>
      </c>
      <c r="BR35" s="36" t="s">
        <v>1120</v>
      </c>
      <c r="BS35" s="35" t="s">
        <v>1749</v>
      </c>
      <c r="BT35" s="36" t="s">
        <v>2349</v>
      </c>
      <c r="BU35" s="35" t="s">
        <v>1749</v>
      </c>
      <c r="BV35" s="36" t="s">
        <v>1119</v>
      </c>
      <c r="BW35" s="35" t="s">
        <v>1749</v>
      </c>
      <c r="BX35" s="36" t="s">
        <v>1667</v>
      </c>
      <c r="BY35" s="35" t="s">
        <v>1749</v>
      </c>
      <c r="BZ35" s="36" t="s">
        <v>1054</v>
      </c>
      <c r="CA35" s="35" t="s">
        <v>1752</v>
      </c>
      <c r="CB35" s="36" t="s">
        <v>1055</v>
      </c>
      <c r="CC35" s="35" t="s">
        <v>1749</v>
      </c>
      <c r="CD35" s="36" t="s">
        <v>1635</v>
      </c>
      <c r="CE35" s="35" t="s">
        <v>1749</v>
      </c>
      <c r="CF35" s="37" t="s">
        <v>770</v>
      </c>
      <c r="CG35" s="35" t="s">
        <v>1749</v>
      </c>
      <c r="CH35" s="36" t="s">
        <v>1015</v>
      </c>
      <c r="CI35" s="35" t="s">
        <v>1750</v>
      </c>
      <c r="CJ35" s="36"/>
      <c r="CK35" s="35" t="s">
        <v>1750</v>
      </c>
      <c r="CL35" s="36"/>
      <c r="CM35" s="35" t="s">
        <v>1749</v>
      </c>
      <c r="CN35" s="36" t="s">
        <v>976</v>
      </c>
      <c r="CO35" s="35" t="s">
        <v>1749</v>
      </c>
      <c r="CP35" s="36" t="s">
        <v>977</v>
      </c>
      <c r="CQ35" s="35" t="s">
        <v>1749</v>
      </c>
      <c r="CR35" s="36" t="s">
        <v>823</v>
      </c>
      <c r="CS35" s="35" t="s">
        <v>1749</v>
      </c>
      <c r="CT35" s="36" t="s">
        <v>1731</v>
      </c>
      <c r="CU35" s="35" t="s">
        <v>1749</v>
      </c>
      <c r="CV35" s="36" t="s">
        <v>928</v>
      </c>
      <c r="CW35" s="35" t="s">
        <v>1749</v>
      </c>
      <c r="CX35" s="36" t="s">
        <v>929</v>
      </c>
    </row>
    <row r="36" spans="1:102" ht="94.5" customHeight="1" x14ac:dyDescent="0.25">
      <c r="A36" t="s">
        <v>338</v>
      </c>
      <c r="B36" s="44" t="s">
        <v>138</v>
      </c>
      <c r="C36" s="35" t="s">
        <v>1750</v>
      </c>
      <c r="D36" s="36"/>
      <c r="E36" s="35" t="s">
        <v>1750</v>
      </c>
      <c r="F36" s="36"/>
      <c r="G36" s="35" t="s">
        <v>1749</v>
      </c>
      <c r="H36" s="37" t="s">
        <v>753</v>
      </c>
      <c r="I36" s="35" t="s">
        <v>1749</v>
      </c>
      <c r="J36" s="37" t="s">
        <v>570</v>
      </c>
      <c r="K36" s="35" t="s">
        <v>1750</v>
      </c>
      <c r="L36" s="36"/>
      <c r="M36" s="35" t="s">
        <v>1750</v>
      </c>
      <c r="N36" s="36"/>
      <c r="O36" s="35" t="s">
        <v>1750</v>
      </c>
      <c r="P36" s="36"/>
      <c r="Q36" s="35" t="s">
        <v>1750</v>
      </c>
      <c r="R36" s="36"/>
      <c r="S36" s="35" t="s">
        <v>1750</v>
      </c>
      <c r="T36" s="36"/>
      <c r="U36" s="35" t="s">
        <v>1750</v>
      </c>
      <c r="V36" s="36"/>
      <c r="W36" s="35" t="s">
        <v>1749</v>
      </c>
      <c r="X36" s="36" t="s">
        <v>887</v>
      </c>
      <c r="Y36" s="35" t="s">
        <v>1750</v>
      </c>
      <c r="Z36" s="36"/>
      <c r="AA36" s="35" t="s">
        <v>1750</v>
      </c>
      <c r="AB36" s="36"/>
      <c r="AC36" s="35" t="s">
        <v>1752</v>
      </c>
      <c r="AD36" s="36" t="s">
        <v>1230</v>
      </c>
      <c r="AE36" s="35" t="s">
        <v>1750</v>
      </c>
      <c r="AF36" s="36"/>
      <c r="AG36" s="35" t="s">
        <v>1750</v>
      </c>
      <c r="AH36" s="36"/>
      <c r="AI36" s="35" t="s">
        <v>1752</v>
      </c>
      <c r="AJ36" s="36" t="s">
        <v>1277</v>
      </c>
      <c r="AK36" s="35" t="s">
        <v>1750</v>
      </c>
      <c r="AL36" s="36"/>
      <c r="AM36" s="35" t="s">
        <v>1752</v>
      </c>
      <c r="AN36" s="41" t="s">
        <v>1993</v>
      </c>
      <c r="AO36" s="35" t="s">
        <v>1750</v>
      </c>
      <c r="AP36" s="36"/>
      <c r="AQ36" s="35" t="s">
        <v>1749</v>
      </c>
      <c r="AR36" s="36" t="s">
        <v>1313</v>
      </c>
      <c r="AS36" s="35" t="s">
        <v>1749</v>
      </c>
      <c r="AT36" s="36" t="s">
        <v>1466</v>
      </c>
      <c r="AU36" s="35" t="s">
        <v>1750</v>
      </c>
      <c r="AV36" s="36"/>
      <c r="AW36" s="35" t="s">
        <v>1752</v>
      </c>
      <c r="AX36" s="36" t="s">
        <v>1339</v>
      </c>
      <c r="AY36" s="35" t="s">
        <v>1750</v>
      </c>
      <c r="AZ36" s="36"/>
      <c r="BA36" s="35" t="s">
        <v>1750</v>
      </c>
      <c r="BB36" s="36"/>
      <c r="BC36" s="35" t="s">
        <v>1752</v>
      </c>
      <c r="BD36" s="36" t="s">
        <v>1364</v>
      </c>
      <c r="BE36" s="35" t="s">
        <v>1749</v>
      </c>
      <c r="BF36" s="37" t="s">
        <v>727</v>
      </c>
      <c r="BG36" s="35" t="s">
        <v>1749</v>
      </c>
      <c r="BH36" s="36" t="s">
        <v>1562</v>
      </c>
      <c r="BI36" s="35" t="s">
        <v>1752</v>
      </c>
      <c r="BJ36" s="36" t="s">
        <v>1388</v>
      </c>
      <c r="BK36" s="35" t="s">
        <v>1749</v>
      </c>
      <c r="BL36" s="36" t="s">
        <v>1584</v>
      </c>
      <c r="BM36" s="35" t="s">
        <v>1750</v>
      </c>
      <c r="BN36" s="36"/>
      <c r="BO36" s="35" t="s">
        <v>1749</v>
      </c>
      <c r="BP36" s="37" t="s">
        <v>1609</v>
      </c>
      <c r="BQ36" s="35" t="s">
        <v>1750</v>
      </c>
      <c r="BR36" s="36"/>
      <c r="BS36" s="35" t="s">
        <v>1750</v>
      </c>
      <c r="BT36" s="36"/>
      <c r="BU36" s="35" t="s">
        <v>1752</v>
      </c>
      <c r="BV36" s="36" t="s">
        <v>1119</v>
      </c>
      <c r="BW36" s="35" t="s">
        <v>1749</v>
      </c>
      <c r="BX36" s="36" t="s">
        <v>1667</v>
      </c>
      <c r="BY36" s="35" t="s">
        <v>1752</v>
      </c>
      <c r="BZ36" s="36" t="s">
        <v>1053</v>
      </c>
      <c r="CA36" s="35" t="s">
        <v>1752</v>
      </c>
      <c r="CB36" s="36" t="s">
        <v>1055</v>
      </c>
      <c r="CC36" s="35" t="s">
        <v>1750</v>
      </c>
      <c r="CD36" s="36"/>
      <c r="CE36" s="35" t="s">
        <v>1749</v>
      </c>
      <c r="CF36" s="36" t="s">
        <v>771</v>
      </c>
      <c r="CG36" s="35" t="s">
        <v>1752</v>
      </c>
      <c r="CH36" s="36" t="s">
        <v>1015</v>
      </c>
      <c r="CI36" s="35" t="s">
        <v>1750</v>
      </c>
      <c r="CJ36" s="36"/>
      <c r="CK36" s="35" t="s">
        <v>1750</v>
      </c>
      <c r="CL36" s="36"/>
      <c r="CM36" s="35" t="s">
        <v>1750</v>
      </c>
      <c r="CN36" s="36"/>
      <c r="CO36" s="35" t="s">
        <v>1750</v>
      </c>
      <c r="CP36" s="36"/>
      <c r="CQ36" s="35" t="s">
        <v>1750</v>
      </c>
      <c r="CR36" s="36"/>
      <c r="CS36" s="35" t="s">
        <v>1749</v>
      </c>
      <c r="CT36" s="36" t="s">
        <v>1731</v>
      </c>
      <c r="CU36" s="35" t="s">
        <v>1750</v>
      </c>
      <c r="CV36" s="36"/>
      <c r="CW36" s="35" t="s">
        <v>1750</v>
      </c>
      <c r="CX36" s="36"/>
    </row>
    <row r="37" spans="1:102" ht="120" x14ac:dyDescent="0.25">
      <c r="A37" t="s">
        <v>339</v>
      </c>
      <c r="B37" s="40" t="s">
        <v>139</v>
      </c>
      <c r="C37" s="35" t="s">
        <v>1750</v>
      </c>
      <c r="D37" s="36"/>
      <c r="E37" s="35" t="s">
        <v>1750</v>
      </c>
      <c r="F37" s="36"/>
      <c r="G37" s="35" t="s">
        <v>1750</v>
      </c>
      <c r="H37" s="36"/>
      <c r="I37" s="35" t="s">
        <v>1749</v>
      </c>
      <c r="J37" s="37" t="s">
        <v>570</v>
      </c>
      <c r="K37" s="35" t="s">
        <v>1750</v>
      </c>
      <c r="L37" s="36"/>
      <c r="M37" s="35" t="s">
        <v>1750</v>
      </c>
      <c r="N37" s="36"/>
      <c r="O37" s="35" t="s">
        <v>1749</v>
      </c>
      <c r="P37" s="36" t="s">
        <v>1167</v>
      </c>
      <c r="Q37" s="35" t="s">
        <v>1750</v>
      </c>
      <c r="R37" s="36"/>
      <c r="S37" s="35" t="s">
        <v>1750</v>
      </c>
      <c r="T37" s="36"/>
      <c r="U37" s="35" t="s">
        <v>1750</v>
      </c>
      <c r="V37" s="36"/>
      <c r="W37" s="35" t="s">
        <v>1750</v>
      </c>
      <c r="X37" s="36"/>
      <c r="Y37" s="35" t="s">
        <v>1750</v>
      </c>
      <c r="Z37" s="36"/>
      <c r="AA37" s="35" t="s">
        <v>1750</v>
      </c>
      <c r="AB37" s="36"/>
      <c r="AC37" s="35" t="s">
        <v>1752</v>
      </c>
      <c r="AD37" s="36" t="s">
        <v>1230</v>
      </c>
      <c r="AE37" s="35" t="s">
        <v>1750</v>
      </c>
      <c r="AF37" s="36"/>
      <c r="AG37" s="35" t="s">
        <v>1750</v>
      </c>
      <c r="AH37" s="36"/>
      <c r="AI37" s="35" t="s">
        <v>1752</v>
      </c>
      <c r="AJ37" s="36" t="s">
        <v>1278</v>
      </c>
      <c r="AK37" s="35" t="s">
        <v>1750</v>
      </c>
      <c r="AL37" s="36"/>
      <c r="AM37" s="35" t="s">
        <v>1750</v>
      </c>
      <c r="AN37" s="36"/>
      <c r="AO37" s="35" t="s">
        <v>1750</v>
      </c>
      <c r="AP37" s="36"/>
      <c r="AQ37" s="35" t="s">
        <v>1750</v>
      </c>
      <c r="AR37" s="36"/>
      <c r="AS37" s="35" t="s">
        <v>1752</v>
      </c>
      <c r="AT37" s="36" t="s">
        <v>1466</v>
      </c>
      <c r="AU37" s="35" t="s">
        <v>1750</v>
      </c>
      <c r="AV37" s="36"/>
      <c r="AW37" s="35" t="s">
        <v>1750</v>
      </c>
      <c r="AX37" s="36"/>
      <c r="AY37" s="35" t="s">
        <v>1750</v>
      </c>
      <c r="AZ37" s="36"/>
      <c r="BA37" s="35" t="s">
        <v>1750</v>
      </c>
      <c r="BB37" s="36"/>
      <c r="BC37" s="35" t="s">
        <v>1750</v>
      </c>
      <c r="BD37" s="36"/>
      <c r="BE37" s="35" t="s">
        <v>1750</v>
      </c>
      <c r="BF37" s="37"/>
      <c r="BG37" s="35" t="s">
        <v>1749</v>
      </c>
      <c r="BH37" s="36" t="s">
        <v>1563</v>
      </c>
      <c r="BI37" s="35" t="s">
        <v>1750</v>
      </c>
      <c r="BJ37" s="36"/>
      <c r="BK37" s="35" t="s">
        <v>1749</v>
      </c>
      <c r="BL37" s="36" t="s">
        <v>1584</v>
      </c>
      <c r="BM37" s="35" t="s">
        <v>1750</v>
      </c>
      <c r="BN37" s="36"/>
      <c r="BO37" s="35" t="s">
        <v>1750</v>
      </c>
      <c r="BP37" s="36"/>
      <c r="BQ37" s="35" t="s">
        <v>1750</v>
      </c>
      <c r="BR37" s="36"/>
      <c r="BS37" s="35" t="s">
        <v>1750</v>
      </c>
      <c r="BT37" s="36"/>
      <c r="BU37" s="35" t="s">
        <v>1750</v>
      </c>
      <c r="BV37" s="36"/>
      <c r="BW37" s="35" t="s">
        <v>1749</v>
      </c>
      <c r="BX37" s="36" t="s">
        <v>1667</v>
      </c>
      <c r="BY37" s="35" t="s">
        <v>1749</v>
      </c>
      <c r="BZ37" s="36" t="s">
        <v>1056</v>
      </c>
      <c r="CA37" s="35" t="s">
        <v>1750</v>
      </c>
      <c r="CB37" s="36"/>
      <c r="CC37" s="35" t="s">
        <v>1750</v>
      </c>
      <c r="CD37" s="36"/>
      <c r="CE37" s="35" t="s">
        <v>1750</v>
      </c>
      <c r="CF37" s="36"/>
      <c r="CG37" s="35" t="s">
        <v>1750</v>
      </c>
      <c r="CH37" s="36"/>
      <c r="CI37" s="35" t="s">
        <v>1750</v>
      </c>
      <c r="CJ37" s="36"/>
      <c r="CK37" s="35" t="s">
        <v>1750</v>
      </c>
      <c r="CL37" s="36"/>
      <c r="CM37" s="35" t="s">
        <v>1750</v>
      </c>
      <c r="CN37" s="36"/>
      <c r="CO37" s="35" t="s">
        <v>1750</v>
      </c>
      <c r="CP37" s="36"/>
      <c r="CQ37" s="35" t="s">
        <v>1750</v>
      </c>
      <c r="CR37" s="36"/>
      <c r="CS37" s="35" t="s">
        <v>1750</v>
      </c>
      <c r="CT37" s="36"/>
      <c r="CU37" s="35" t="s">
        <v>1750</v>
      </c>
      <c r="CV37" s="36"/>
      <c r="CW37" s="35" t="s">
        <v>1750</v>
      </c>
      <c r="CX37" s="36"/>
    </row>
    <row r="38" spans="1:102" ht="96" customHeight="1" x14ac:dyDescent="0.25">
      <c r="A38" t="s">
        <v>340</v>
      </c>
      <c r="B38" s="40" t="s">
        <v>140</v>
      </c>
      <c r="C38" s="35" t="s">
        <v>1750</v>
      </c>
      <c r="D38" s="36"/>
      <c r="E38" s="35" t="s">
        <v>1750</v>
      </c>
      <c r="F38" s="36"/>
      <c r="G38" s="35" t="s">
        <v>1749</v>
      </c>
      <c r="H38" s="37" t="s">
        <v>543</v>
      </c>
      <c r="I38" s="35" t="s">
        <v>1750</v>
      </c>
      <c r="J38" s="36"/>
      <c r="K38" s="35" t="s">
        <v>1750</v>
      </c>
      <c r="L38" s="36"/>
      <c r="M38" s="35" t="s">
        <v>1749</v>
      </c>
      <c r="N38" s="36" t="s">
        <v>2266</v>
      </c>
      <c r="O38" s="35" t="s">
        <v>1750</v>
      </c>
      <c r="P38" s="36"/>
      <c r="Q38" s="35" t="s">
        <v>1749</v>
      </c>
      <c r="R38" s="37" t="s">
        <v>664</v>
      </c>
      <c r="S38" s="35" t="s">
        <v>1750</v>
      </c>
      <c r="T38" s="36"/>
      <c r="U38" s="35" t="s">
        <v>1750</v>
      </c>
      <c r="V38" s="36"/>
      <c r="W38" s="35" t="s">
        <v>1750</v>
      </c>
      <c r="X38" s="36"/>
      <c r="Y38" s="35" t="s">
        <v>1750</v>
      </c>
      <c r="Z38" s="36"/>
      <c r="AA38" s="35" t="s">
        <v>1750</v>
      </c>
      <c r="AB38" s="36"/>
      <c r="AC38" s="35" t="s">
        <v>1752</v>
      </c>
      <c r="AD38" s="36" t="s">
        <v>1230</v>
      </c>
      <c r="AE38" s="35" t="s">
        <v>1750</v>
      </c>
      <c r="AF38" s="36"/>
      <c r="AG38" s="35" t="s">
        <v>1750</v>
      </c>
      <c r="AH38" s="36"/>
      <c r="AI38" s="35" t="s">
        <v>1750</v>
      </c>
      <c r="AJ38" s="36"/>
      <c r="AK38" s="35" t="s">
        <v>1750</v>
      </c>
      <c r="AL38" s="36"/>
      <c r="AM38" s="35" t="s">
        <v>1750</v>
      </c>
      <c r="AN38" s="36"/>
      <c r="AO38" s="35" t="s">
        <v>1750</v>
      </c>
      <c r="AP38" s="36"/>
      <c r="AQ38" s="35" t="s">
        <v>1750</v>
      </c>
      <c r="AR38" s="36"/>
      <c r="AS38" s="35" t="s">
        <v>1750</v>
      </c>
      <c r="AT38" s="36"/>
      <c r="AU38" s="35" t="s">
        <v>1750</v>
      </c>
      <c r="AV38" s="36"/>
      <c r="AW38" s="35" t="s">
        <v>1750</v>
      </c>
      <c r="AX38" s="36"/>
      <c r="AY38" s="35" t="s">
        <v>1749</v>
      </c>
      <c r="AZ38" s="36" t="s">
        <v>1502</v>
      </c>
      <c r="BA38" s="35" t="s">
        <v>1750</v>
      </c>
      <c r="BB38" s="36"/>
      <c r="BC38" s="35" t="s">
        <v>1750</v>
      </c>
      <c r="BD38" s="36"/>
      <c r="BE38" s="35" t="s">
        <v>1749</v>
      </c>
      <c r="BF38" s="37" t="s">
        <v>728</v>
      </c>
      <c r="BG38" s="35" t="s">
        <v>1749</v>
      </c>
      <c r="BH38" s="36" t="s">
        <v>1559</v>
      </c>
      <c r="BI38" s="35" t="s">
        <v>1750</v>
      </c>
      <c r="BJ38" s="36"/>
      <c r="BK38" s="35" t="s">
        <v>1750</v>
      </c>
      <c r="BL38" s="36"/>
      <c r="BM38" s="35" t="s">
        <v>1750</v>
      </c>
      <c r="BN38" s="36"/>
      <c r="BO38" s="35" t="s">
        <v>1750</v>
      </c>
      <c r="BP38" s="36"/>
      <c r="BQ38" s="35" t="s">
        <v>1750</v>
      </c>
      <c r="BR38" s="36"/>
      <c r="BS38" s="35" t="s">
        <v>1750</v>
      </c>
      <c r="BT38" s="36"/>
      <c r="BU38" s="35" t="s">
        <v>1750</v>
      </c>
      <c r="BV38" s="36"/>
      <c r="BW38" s="35" t="s">
        <v>1750</v>
      </c>
      <c r="BX38" s="36"/>
      <c r="BY38" s="35" t="s">
        <v>1750</v>
      </c>
      <c r="BZ38" s="36"/>
      <c r="CA38" s="35" t="s">
        <v>1749</v>
      </c>
      <c r="CB38" s="36" t="s">
        <v>1055</v>
      </c>
      <c r="CC38" s="35" t="s">
        <v>1750</v>
      </c>
      <c r="CD38" s="36"/>
      <c r="CE38" s="35" t="s">
        <v>1749</v>
      </c>
      <c r="CF38" s="36" t="s">
        <v>772</v>
      </c>
      <c r="CG38" s="35" t="s">
        <v>1750</v>
      </c>
      <c r="CH38" s="36"/>
      <c r="CI38" s="35" t="s">
        <v>1750</v>
      </c>
      <c r="CJ38" s="36"/>
      <c r="CK38" s="35" t="s">
        <v>1750</v>
      </c>
      <c r="CL38" s="36"/>
      <c r="CM38" s="35" t="s">
        <v>1750</v>
      </c>
      <c r="CN38" s="36"/>
      <c r="CO38" s="35" t="s">
        <v>1750</v>
      </c>
      <c r="CP38" s="36"/>
      <c r="CQ38" s="35" t="s">
        <v>1750</v>
      </c>
      <c r="CR38" s="36"/>
      <c r="CS38" s="35" t="s">
        <v>1750</v>
      </c>
      <c r="CT38" s="36"/>
      <c r="CU38" s="35" t="s">
        <v>1749</v>
      </c>
      <c r="CV38" s="36" t="s">
        <v>930</v>
      </c>
      <c r="CW38" s="35" t="s">
        <v>1750</v>
      </c>
      <c r="CX38" s="36"/>
    </row>
    <row r="39" spans="1:102" ht="60" x14ac:dyDescent="0.25">
      <c r="A39" t="s">
        <v>341</v>
      </c>
      <c r="B39" s="30" t="s">
        <v>279</v>
      </c>
      <c r="C39" s="35" t="s">
        <v>1749</v>
      </c>
      <c r="D39" s="37" t="s">
        <v>487</v>
      </c>
      <c r="E39" s="35" t="s">
        <v>1750</v>
      </c>
      <c r="F39" s="36"/>
      <c r="G39" s="35" t="s">
        <v>1749</v>
      </c>
      <c r="H39" s="37" t="s">
        <v>553</v>
      </c>
      <c r="I39" s="35" t="s">
        <v>1749</v>
      </c>
      <c r="J39" s="37" t="s">
        <v>580</v>
      </c>
      <c r="K39" s="35" t="s">
        <v>1750</v>
      </c>
      <c r="L39" s="36"/>
      <c r="M39" s="35" t="s">
        <v>1750</v>
      </c>
      <c r="N39" s="36"/>
      <c r="O39" s="35" t="s">
        <v>1750</v>
      </c>
      <c r="P39" s="36"/>
      <c r="Q39" s="35" t="s">
        <v>1750</v>
      </c>
      <c r="R39" s="36"/>
      <c r="S39" s="35" t="s">
        <v>1750</v>
      </c>
      <c r="T39" s="36"/>
      <c r="U39" s="35" t="s">
        <v>1749</v>
      </c>
      <c r="V39" s="37" t="s">
        <v>604</v>
      </c>
      <c r="W39" s="35" t="s">
        <v>1750</v>
      </c>
      <c r="X39" s="36"/>
      <c r="Y39" s="35" t="s">
        <v>1750</v>
      </c>
      <c r="Z39" s="36"/>
      <c r="AA39" s="35" t="s">
        <v>1750</v>
      </c>
      <c r="AB39" s="36"/>
      <c r="AC39" s="35" t="s">
        <v>1750</v>
      </c>
      <c r="AD39" s="36"/>
      <c r="AE39" s="35" t="s">
        <v>1750</v>
      </c>
      <c r="AF39" s="36"/>
      <c r="AG39" s="35" t="s">
        <v>1749</v>
      </c>
      <c r="AH39" s="36" t="s">
        <v>1279</v>
      </c>
      <c r="AI39" s="35" t="s">
        <v>1750</v>
      </c>
      <c r="AJ39" s="36"/>
      <c r="AK39" s="35" t="s">
        <v>1750</v>
      </c>
      <c r="AL39" s="36"/>
      <c r="AM39" s="35" t="s">
        <v>1750</v>
      </c>
      <c r="AN39" s="36"/>
      <c r="AO39" s="35" t="s">
        <v>1750</v>
      </c>
      <c r="AP39" s="36"/>
      <c r="AQ39" s="35" t="s">
        <v>1750</v>
      </c>
      <c r="AR39" s="36"/>
      <c r="AS39" s="35" t="s">
        <v>1749</v>
      </c>
      <c r="AT39" s="36" t="s">
        <v>1467</v>
      </c>
      <c r="AU39" s="35" t="s">
        <v>1750</v>
      </c>
      <c r="AV39" s="36"/>
      <c r="AW39" s="35" t="s">
        <v>1750</v>
      </c>
      <c r="AX39" s="36"/>
      <c r="AY39" s="35" t="s">
        <v>1752</v>
      </c>
      <c r="AZ39" s="36" t="s">
        <v>2214</v>
      </c>
      <c r="BA39" s="35" t="s">
        <v>1750</v>
      </c>
      <c r="BB39" s="36"/>
      <c r="BC39" s="35" t="s">
        <v>1750</v>
      </c>
      <c r="BD39" s="36"/>
      <c r="BE39" s="35" t="s">
        <v>1750</v>
      </c>
      <c r="BF39" s="36"/>
      <c r="BG39" s="35" t="s">
        <v>1750</v>
      </c>
      <c r="BH39" s="36"/>
      <c r="BI39" s="35" t="s">
        <v>1750</v>
      </c>
      <c r="BJ39" s="36"/>
      <c r="BK39" s="35" t="s">
        <v>1749</v>
      </c>
      <c r="BL39" s="36" t="s">
        <v>1585</v>
      </c>
      <c r="BM39" s="35" t="s">
        <v>1750</v>
      </c>
      <c r="BN39" s="36"/>
      <c r="BO39" s="35" t="s">
        <v>1750</v>
      </c>
      <c r="BP39" s="36"/>
      <c r="BQ39" s="35" t="s">
        <v>1750</v>
      </c>
      <c r="BR39" s="36"/>
      <c r="BS39" s="35" t="s">
        <v>1750</v>
      </c>
      <c r="BT39" s="36"/>
      <c r="BU39" s="35" t="s">
        <v>1752</v>
      </c>
      <c r="BV39" s="36" t="s">
        <v>1121</v>
      </c>
      <c r="BW39" s="35" t="s">
        <v>1750</v>
      </c>
      <c r="BX39" s="36"/>
      <c r="BY39" s="35" t="s">
        <v>1750</v>
      </c>
      <c r="BZ39" s="36"/>
      <c r="CA39" s="35" t="s">
        <v>1749</v>
      </c>
      <c r="CB39" s="36" t="s">
        <v>1057</v>
      </c>
      <c r="CC39" s="35" t="s">
        <v>1750</v>
      </c>
      <c r="CD39" s="36"/>
      <c r="CE39" s="35" t="s">
        <v>1750</v>
      </c>
      <c r="CF39" s="36"/>
      <c r="CG39" s="35" t="s">
        <v>1749</v>
      </c>
      <c r="CH39" s="36" t="s">
        <v>1016</v>
      </c>
      <c r="CI39" s="35" t="s">
        <v>1749</v>
      </c>
      <c r="CJ39" s="36" t="s">
        <v>1693</v>
      </c>
      <c r="CK39" s="35" t="s">
        <v>1750</v>
      </c>
      <c r="CL39" s="36"/>
      <c r="CM39" s="35" t="s">
        <v>1750</v>
      </c>
      <c r="CN39" s="36"/>
      <c r="CO39" s="35" t="s">
        <v>1750</v>
      </c>
      <c r="CP39" s="36"/>
      <c r="CQ39" s="35" t="s">
        <v>1750</v>
      </c>
      <c r="CR39" s="36"/>
      <c r="CS39" s="35" t="s">
        <v>1750</v>
      </c>
      <c r="CT39" s="36"/>
      <c r="CU39" s="35" t="s">
        <v>1752</v>
      </c>
      <c r="CV39" s="36" t="s">
        <v>931</v>
      </c>
      <c r="CW39" s="35" t="s">
        <v>1749</v>
      </c>
      <c r="CX39" s="36" t="s">
        <v>932</v>
      </c>
    </row>
    <row r="40" spans="1:102" ht="60" customHeight="1" x14ac:dyDescent="0.25">
      <c r="A40" t="s">
        <v>342</v>
      </c>
      <c r="B40" s="30" t="s">
        <v>281</v>
      </c>
      <c r="C40" s="35" t="s">
        <v>1750</v>
      </c>
      <c r="D40" s="36"/>
      <c r="E40" s="35" t="s">
        <v>1750</v>
      </c>
      <c r="F40" s="36"/>
      <c r="G40" s="35" t="s">
        <v>1750</v>
      </c>
      <c r="H40" s="36"/>
      <c r="I40" s="35" t="s">
        <v>1750</v>
      </c>
      <c r="J40" s="36"/>
      <c r="K40" s="35" t="s">
        <v>1750</v>
      </c>
      <c r="L40" s="36"/>
      <c r="M40" s="35" t="s">
        <v>1750</v>
      </c>
      <c r="N40" s="36"/>
      <c r="O40" s="35" t="s">
        <v>1750</v>
      </c>
      <c r="P40" s="36"/>
      <c r="Q40" s="35" t="s">
        <v>1750</v>
      </c>
      <c r="R40" s="36"/>
      <c r="S40" s="35" t="s">
        <v>1750</v>
      </c>
      <c r="T40" s="36"/>
      <c r="U40" s="35" t="s">
        <v>1749</v>
      </c>
      <c r="V40" s="37" t="s">
        <v>604</v>
      </c>
      <c r="W40" s="35" t="s">
        <v>1750</v>
      </c>
      <c r="X40" s="36"/>
      <c r="Y40" s="35" t="s">
        <v>1750</v>
      </c>
      <c r="Z40" s="36"/>
      <c r="AA40" s="35" t="s">
        <v>1750</v>
      </c>
      <c r="AB40" s="36"/>
      <c r="AC40" s="35" t="s">
        <v>1750</v>
      </c>
      <c r="AD40" s="36"/>
      <c r="AE40" s="35" t="s">
        <v>1750</v>
      </c>
      <c r="AF40" s="36"/>
      <c r="AG40" s="35" t="s">
        <v>1750</v>
      </c>
      <c r="AH40" s="36"/>
      <c r="AI40" s="35" t="s">
        <v>1750</v>
      </c>
      <c r="AJ40" s="36"/>
      <c r="AK40" s="35" t="s">
        <v>1750</v>
      </c>
      <c r="AL40" s="36"/>
      <c r="AM40" s="35" t="s">
        <v>1750</v>
      </c>
      <c r="AN40" s="36"/>
      <c r="AO40" s="35" t="s">
        <v>1750</v>
      </c>
      <c r="AP40" s="36"/>
      <c r="AQ40" s="35" t="s">
        <v>1750</v>
      </c>
      <c r="AR40" s="36"/>
      <c r="AS40" s="35" t="s">
        <v>1750</v>
      </c>
      <c r="AT40" s="36"/>
      <c r="AU40" s="35" t="s">
        <v>1750</v>
      </c>
      <c r="AV40" s="36"/>
      <c r="AW40" s="35" t="s">
        <v>1750</v>
      </c>
      <c r="AX40" s="36"/>
      <c r="AY40" s="35" t="s">
        <v>1752</v>
      </c>
      <c r="AZ40" s="36" t="s">
        <v>2214</v>
      </c>
      <c r="BA40" s="35" t="s">
        <v>1750</v>
      </c>
      <c r="BB40" s="36"/>
      <c r="BC40" s="35" t="s">
        <v>1750</v>
      </c>
      <c r="BD40" s="36"/>
      <c r="BE40" s="35" t="s">
        <v>1752</v>
      </c>
      <c r="BF40" s="37" t="s">
        <v>729</v>
      </c>
      <c r="BG40" s="35" t="s">
        <v>1750</v>
      </c>
      <c r="BH40" s="36"/>
      <c r="BI40" s="35" t="s">
        <v>1750</v>
      </c>
      <c r="BJ40" s="36"/>
      <c r="BK40" s="35" t="s">
        <v>1750</v>
      </c>
      <c r="BL40" s="36"/>
      <c r="BM40" s="35" t="s">
        <v>1750</v>
      </c>
      <c r="BN40" s="36"/>
      <c r="BO40" s="35" t="s">
        <v>1750</v>
      </c>
      <c r="BP40" s="36"/>
      <c r="BQ40" s="35" t="s">
        <v>1750</v>
      </c>
      <c r="BR40" s="36"/>
      <c r="BS40" s="35" t="s">
        <v>1750</v>
      </c>
      <c r="BT40" s="36"/>
      <c r="BU40" s="35" t="s">
        <v>1750</v>
      </c>
      <c r="BV40" s="36"/>
      <c r="BW40" s="35" t="s">
        <v>1750</v>
      </c>
      <c r="BX40" s="36"/>
      <c r="BY40" s="35" t="s">
        <v>1749</v>
      </c>
      <c r="BZ40" s="36" t="s">
        <v>1058</v>
      </c>
      <c r="CA40" s="35" t="s">
        <v>1750</v>
      </c>
      <c r="CB40" s="36"/>
      <c r="CC40" s="35" t="s">
        <v>1750</v>
      </c>
      <c r="CD40" s="36"/>
      <c r="CE40" s="35" t="s">
        <v>1750</v>
      </c>
      <c r="CF40" s="36"/>
      <c r="CG40" s="35" t="s">
        <v>1750</v>
      </c>
      <c r="CH40" s="36"/>
      <c r="CI40" s="35" t="s">
        <v>1750</v>
      </c>
      <c r="CJ40" s="36"/>
      <c r="CK40" s="35" t="s">
        <v>1750</v>
      </c>
      <c r="CL40" s="36"/>
      <c r="CM40" s="35" t="s">
        <v>1750</v>
      </c>
      <c r="CN40" s="36"/>
      <c r="CO40" s="35" t="s">
        <v>1750</v>
      </c>
      <c r="CP40" s="36"/>
      <c r="CQ40" s="35" t="s">
        <v>1750</v>
      </c>
      <c r="CR40" s="36"/>
      <c r="CS40" s="35" t="s">
        <v>1750</v>
      </c>
      <c r="CT40" s="36"/>
      <c r="CU40" s="35" t="s">
        <v>1749</v>
      </c>
      <c r="CV40" s="36" t="s">
        <v>933</v>
      </c>
      <c r="CW40" s="35" t="s">
        <v>1749</v>
      </c>
      <c r="CX40" s="36" t="s">
        <v>932</v>
      </c>
    </row>
    <row r="41" spans="1:102" ht="60" x14ac:dyDescent="0.25">
      <c r="A41" t="s">
        <v>343</v>
      </c>
      <c r="B41" s="30" t="s">
        <v>283</v>
      </c>
      <c r="C41" s="35" t="s">
        <v>1749</v>
      </c>
      <c r="D41" s="37" t="s">
        <v>515</v>
      </c>
      <c r="E41" s="35" t="s">
        <v>1750</v>
      </c>
      <c r="F41" s="36"/>
      <c r="G41" s="35" t="s">
        <v>1749</v>
      </c>
      <c r="H41" s="37" t="s">
        <v>548</v>
      </c>
      <c r="I41" s="35" t="s">
        <v>1750</v>
      </c>
      <c r="J41" s="36"/>
      <c r="K41" s="35" t="s">
        <v>1750</v>
      </c>
      <c r="L41" s="36"/>
      <c r="M41" s="35" t="s">
        <v>1749</v>
      </c>
      <c r="N41" s="37" t="s">
        <v>641</v>
      </c>
      <c r="O41" s="35" t="s">
        <v>1750</v>
      </c>
      <c r="P41" s="36"/>
      <c r="Q41" s="35" t="s">
        <v>1750</v>
      </c>
      <c r="R41" s="36"/>
      <c r="S41" s="35" t="s">
        <v>1750</v>
      </c>
      <c r="T41" s="36"/>
      <c r="U41" s="35" t="s">
        <v>1750</v>
      </c>
      <c r="V41" s="36"/>
      <c r="W41" s="35" t="s">
        <v>1750</v>
      </c>
      <c r="X41" s="36"/>
      <c r="Y41" s="35" t="s">
        <v>1750</v>
      </c>
      <c r="Z41" s="36"/>
      <c r="AA41" s="35" t="s">
        <v>1749</v>
      </c>
      <c r="AB41" s="36" t="s">
        <v>800</v>
      </c>
      <c r="AC41" s="35" t="s">
        <v>1750</v>
      </c>
      <c r="AD41" s="36"/>
      <c r="AE41" s="35" t="s">
        <v>1750</v>
      </c>
      <c r="AF41" s="36"/>
      <c r="AG41" s="35" t="s">
        <v>1749</v>
      </c>
      <c r="AH41" s="36" t="s">
        <v>1279</v>
      </c>
      <c r="AI41" s="35" t="s">
        <v>1750</v>
      </c>
      <c r="AJ41" s="36"/>
      <c r="AK41" s="35" t="s">
        <v>1750</v>
      </c>
      <c r="AL41" s="36"/>
      <c r="AM41" s="35" t="s">
        <v>1749</v>
      </c>
      <c r="AN41" s="37" t="s">
        <v>698</v>
      </c>
      <c r="AO41" s="35" t="s">
        <v>1750</v>
      </c>
      <c r="AP41" s="36"/>
      <c r="AQ41" s="35" t="s">
        <v>1749</v>
      </c>
      <c r="AR41" s="36" t="s">
        <v>1315</v>
      </c>
      <c r="AS41" s="35" t="s">
        <v>1750</v>
      </c>
      <c r="AT41" s="36"/>
      <c r="AU41" s="35" t="s">
        <v>1750</v>
      </c>
      <c r="AV41" s="36"/>
      <c r="AW41" s="35" t="s">
        <v>1750</v>
      </c>
      <c r="AX41" s="36"/>
      <c r="AY41" s="35" t="s">
        <v>1749</v>
      </c>
      <c r="AZ41" s="36" t="s">
        <v>2215</v>
      </c>
      <c r="BA41" s="35" t="s">
        <v>1750</v>
      </c>
      <c r="BB41" s="36"/>
      <c r="BC41" s="35" t="s">
        <v>1750</v>
      </c>
      <c r="BD41" s="36"/>
      <c r="BE41" s="35" t="s">
        <v>1750</v>
      </c>
      <c r="BF41" s="36"/>
      <c r="BG41" s="35" t="s">
        <v>1750</v>
      </c>
      <c r="BH41" s="36"/>
      <c r="BI41" s="35" t="s">
        <v>1750</v>
      </c>
      <c r="BJ41" s="36"/>
      <c r="BK41" s="35" t="s">
        <v>1749</v>
      </c>
      <c r="BL41" s="36" t="s">
        <v>1588</v>
      </c>
      <c r="BM41" s="35" t="s">
        <v>1750</v>
      </c>
      <c r="BN41" s="36"/>
      <c r="BO41" s="35" t="s">
        <v>1750</v>
      </c>
      <c r="BP41" s="36"/>
      <c r="BQ41" s="35" t="s">
        <v>1750</v>
      </c>
      <c r="BR41" s="36"/>
      <c r="BS41" s="35" t="s">
        <v>1749</v>
      </c>
      <c r="BT41" s="36" t="s">
        <v>2350</v>
      </c>
      <c r="BU41" s="35" t="s">
        <v>1750</v>
      </c>
      <c r="BV41" s="36"/>
      <c r="BW41" s="35" t="s">
        <v>1750</v>
      </c>
      <c r="BX41" s="36"/>
      <c r="BY41" s="35" t="s">
        <v>1749</v>
      </c>
      <c r="BZ41" s="36" t="s">
        <v>1059</v>
      </c>
      <c r="CA41" s="35" t="s">
        <v>1750</v>
      </c>
      <c r="CB41" s="36"/>
      <c r="CC41" s="35" t="s">
        <v>1749</v>
      </c>
      <c r="CD41" s="36" t="s">
        <v>1644</v>
      </c>
      <c r="CE41" s="35" t="s">
        <v>1750</v>
      </c>
      <c r="CF41" s="36"/>
      <c r="CG41" s="35" t="s">
        <v>1750</v>
      </c>
      <c r="CH41" s="36"/>
      <c r="CI41" s="35" t="s">
        <v>1749</v>
      </c>
      <c r="CJ41" s="36" t="s">
        <v>1690</v>
      </c>
      <c r="CK41" s="35" t="s">
        <v>1750</v>
      </c>
      <c r="CL41" s="36"/>
      <c r="CM41" s="35" t="s">
        <v>1749</v>
      </c>
      <c r="CN41" s="36" t="s">
        <v>978</v>
      </c>
      <c r="CO41" s="35" t="s">
        <v>1750</v>
      </c>
      <c r="CP41" s="36"/>
      <c r="CQ41" s="35" t="s">
        <v>1750</v>
      </c>
      <c r="CR41" s="36"/>
      <c r="CS41" s="35" t="s">
        <v>1750</v>
      </c>
      <c r="CT41" s="36"/>
      <c r="CU41" s="35" t="s">
        <v>1749</v>
      </c>
      <c r="CV41" s="36" t="s">
        <v>933</v>
      </c>
      <c r="CW41" s="35" t="s">
        <v>1749</v>
      </c>
      <c r="CX41" s="36" t="s">
        <v>932</v>
      </c>
    </row>
    <row r="42" spans="1:102" ht="75" x14ac:dyDescent="0.25">
      <c r="A42" t="s">
        <v>344</v>
      </c>
      <c r="B42" s="30" t="s">
        <v>299</v>
      </c>
      <c r="C42" s="35" t="s">
        <v>1749</v>
      </c>
      <c r="D42" s="37" t="s">
        <v>515</v>
      </c>
      <c r="E42" s="35" t="s">
        <v>1750</v>
      </c>
      <c r="F42" s="36"/>
      <c r="G42" s="35" t="s">
        <v>1749</v>
      </c>
      <c r="H42" s="37" t="s">
        <v>548</v>
      </c>
      <c r="I42" s="35" t="s">
        <v>1750</v>
      </c>
      <c r="J42" s="36"/>
      <c r="K42" s="35" t="s">
        <v>1750</v>
      </c>
      <c r="L42" s="36"/>
      <c r="M42" s="35" t="s">
        <v>1752</v>
      </c>
      <c r="N42" s="36" t="s">
        <v>1907</v>
      </c>
      <c r="O42" s="35" t="s">
        <v>1749</v>
      </c>
      <c r="P42" s="36" t="s">
        <v>1168</v>
      </c>
      <c r="Q42" s="35" t="s">
        <v>1750</v>
      </c>
      <c r="R42" s="36"/>
      <c r="S42" s="35" t="s">
        <v>1750</v>
      </c>
      <c r="T42" s="36"/>
      <c r="U42" s="35" t="s">
        <v>1749</v>
      </c>
      <c r="V42" s="37" t="s">
        <v>604</v>
      </c>
      <c r="W42" s="35" t="s">
        <v>1749</v>
      </c>
      <c r="X42" s="36" t="s">
        <v>888</v>
      </c>
      <c r="Y42" s="35" t="s">
        <v>1750</v>
      </c>
      <c r="Z42" s="36"/>
      <c r="AA42" s="35" t="s">
        <v>1750</v>
      </c>
      <c r="AB42" s="36"/>
      <c r="AC42" s="35" t="s">
        <v>1750</v>
      </c>
      <c r="AD42" s="36"/>
      <c r="AE42" s="35" t="s">
        <v>1750</v>
      </c>
      <c r="AF42" s="36"/>
      <c r="AG42" s="35" t="s">
        <v>1749</v>
      </c>
      <c r="AH42" s="36" t="s">
        <v>1279</v>
      </c>
      <c r="AI42" s="35" t="s">
        <v>1750</v>
      </c>
      <c r="AJ42" s="36"/>
      <c r="AK42" s="35" t="s">
        <v>1750</v>
      </c>
      <c r="AL42" s="36"/>
      <c r="AM42" s="35" t="s">
        <v>1750</v>
      </c>
      <c r="AN42" s="36"/>
      <c r="AO42" s="35" t="s">
        <v>1750</v>
      </c>
      <c r="AP42" s="36"/>
      <c r="AQ42" s="35" t="s">
        <v>1749</v>
      </c>
      <c r="AR42" s="36" t="s">
        <v>1315</v>
      </c>
      <c r="AS42" s="35" t="s">
        <v>1750</v>
      </c>
      <c r="AT42" s="36"/>
      <c r="AU42" s="35" t="s">
        <v>1750</v>
      </c>
      <c r="AV42" s="36"/>
      <c r="AW42" s="35" t="s">
        <v>1750</v>
      </c>
      <c r="AX42" s="36"/>
      <c r="AY42" s="35" t="s">
        <v>1749</v>
      </c>
      <c r="AZ42" s="36" t="s">
        <v>1504</v>
      </c>
      <c r="BA42" s="35" t="s">
        <v>1750</v>
      </c>
      <c r="BB42" s="36"/>
      <c r="BC42" s="35" t="s">
        <v>1750</v>
      </c>
      <c r="BD42" s="36"/>
      <c r="BE42" s="35" t="s">
        <v>1750</v>
      </c>
      <c r="BF42" s="36"/>
      <c r="BG42" s="35" t="s">
        <v>1750</v>
      </c>
      <c r="BH42" s="36"/>
      <c r="BI42" s="35" t="s">
        <v>1750</v>
      </c>
      <c r="BJ42" s="36"/>
      <c r="BK42" s="35" t="s">
        <v>1750</v>
      </c>
      <c r="BL42" s="36"/>
      <c r="BM42" s="35" t="s">
        <v>1750</v>
      </c>
      <c r="BN42" s="36"/>
      <c r="BO42" s="35" t="s">
        <v>1750</v>
      </c>
      <c r="BP42" s="36"/>
      <c r="BQ42" s="35" t="s">
        <v>1750</v>
      </c>
      <c r="BR42" s="36"/>
      <c r="BS42" s="35" t="s">
        <v>1750</v>
      </c>
      <c r="BT42" s="36"/>
      <c r="BU42" s="35" t="s">
        <v>1750</v>
      </c>
      <c r="BV42" s="36"/>
      <c r="BW42" s="35" t="s">
        <v>1750</v>
      </c>
      <c r="BX42" s="36"/>
      <c r="BY42" s="35" t="s">
        <v>1749</v>
      </c>
      <c r="BZ42" s="36" t="s">
        <v>1060</v>
      </c>
      <c r="CA42" s="35" t="s">
        <v>1750</v>
      </c>
      <c r="CB42" s="36"/>
      <c r="CC42" s="35" t="s">
        <v>1749</v>
      </c>
      <c r="CD42" s="36" t="s">
        <v>1644</v>
      </c>
      <c r="CE42" s="35" t="s">
        <v>1750</v>
      </c>
      <c r="CF42" s="36"/>
      <c r="CG42" s="35" t="s">
        <v>1750</v>
      </c>
      <c r="CH42" s="36"/>
      <c r="CI42" s="35" t="s">
        <v>1749</v>
      </c>
      <c r="CJ42" s="36" t="s">
        <v>1690</v>
      </c>
      <c r="CK42" s="35" t="s">
        <v>1750</v>
      </c>
      <c r="CL42" s="36"/>
      <c r="CM42" s="35" t="s">
        <v>1749</v>
      </c>
      <c r="CN42" s="36" t="s">
        <v>978</v>
      </c>
      <c r="CO42" s="35" t="s">
        <v>1750</v>
      </c>
      <c r="CP42" s="36"/>
      <c r="CQ42" s="35" t="s">
        <v>1750</v>
      </c>
      <c r="CR42" s="36"/>
      <c r="CS42" s="35" t="s">
        <v>1750</v>
      </c>
      <c r="CT42" s="36"/>
      <c r="CU42" s="35" t="s">
        <v>1749</v>
      </c>
      <c r="CV42" s="36" t="s">
        <v>933</v>
      </c>
      <c r="CW42" s="35" t="s">
        <v>1750</v>
      </c>
      <c r="CX42" s="36"/>
    </row>
    <row r="43" spans="1:102" ht="75" x14ac:dyDescent="0.25">
      <c r="A43" t="s">
        <v>345</v>
      </c>
      <c r="B43" s="30" t="s">
        <v>145</v>
      </c>
      <c r="C43" s="35" t="s">
        <v>1749</v>
      </c>
      <c r="D43" s="37" t="s">
        <v>516</v>
      </c>
      <c r="E43" s="35" t="s">
        <v>1750</v>
      </c>
      <c r="F43" s="36"/>
      <c r="G43" s="35" t="s">
        <v>1749</v>
      </c>
      <c r="H43" s="36" t="s">
        <v>549</v>
      </c>
      <c r="I43" s="35" t="s">
        <v>1750</v>
      </c>
      <c r="J43" s="36"/>
      <c r="K43" s="35" t="s">
        <v>1749</v>
      </c>
      <c r="L43" s="36" t="s">
        <v>1899</v>
      </c>
      <c r="M43" s="35" t="s">
        <v>1749</v>
      </c>
      <c r="N43" s="37" t="s">
        <v>636</v>
      </c>
      <c r="O43" s="35" t="s">
        <v>1749</v>
      </c>
      <c r="P43" s="36" t="s">
        <v>1169</v>
      </c>
      <c r="Q43" s="35" t="s">
        <v>1749</v>
      </c>
      <c r="R43" s="37" t="s">
        <v>665</v>
      </c>
      <c r="S43" s="35" t="s">
        <v>1752</v>
      </c>
      <c r="T43" s="36" t="s">
        <v>1202</v>
      </c>
      <c r="U43" s="35" t="s">
        <v>1749</v>
      </c>
      <c r="V43" s="36" t="s">
        <v>1948</v>
      </c>
      <c r="W43" s="35" t="s">
        <v>1749</v>
      </c>
      <c r="X43" s="36" t="s">
        <v>888</v>
      </c>
      <c r="Y43" s="35" t="s">
        <v>1750</v>
      </c>
      <c r="Z43" s="36"/>
      <c r="AA43" s="35" t="s">
        <v>1749</v>
      </c>
      <c r="AB43" s="36" t="s">
        <v>801</v>
      </c>
      <c r="AC43" s="35" t="s">
        <v>1749</v>
      </c>
      <c r="AD43" s="36" t="s">
        <v>1231</v>
      </c>
      <c r="AE43" s="35" t="s">
        <v>1750</v>
      </c>
      <c r="AF43" s="36"/>
      <c r="AG43" s="35" t="s">
        <v>1749</v>
      </c>
      <c r="AH43" s="36" t="s">
        <v>1280</v>
      </c>
      <c r="AI43" s="35" t="s">
        <v>1749</v>
      </c>
      <c r="AJ43" s="36" t="s">
        <v>1281</v>
      </c>
      <c r="AK43" s="35" t="s">
        <v>1750</v>
      </c>
      <c r="AL43" s="36"/>
      <c r="AM43" s="35" t="s">
        <v>1749</v>
      </c>
      <c r="AN43" s="37" t="s">
        <v>698</v>
      </c>
      <c r="AO43" s="35" t="s">
        <v>1750</v>
      </c>
      <c r="AP43" s="36"/>
      <c r="AQ43" s="35" t="s">
        <v>1749</v>
      </c>
      <c r="AR43" s="36" t="s">
        <v>1316</v>
      </c>
      <c r="AS43" s="35" t="s">
        <v>1750</v>
      </c>
      <c r="AT43" s="36"/>
      <c r="AU43" s="35" t="s">
        <v>1749</v>
      </c>
      <c r="AV43" s="36" t="s">
        <v>2365</v>
      </c>
      <c r="AW43" s="35" t="s">
        <v>1749</v>
      </c>
      <c r="AX43" s="36" t="s">
        <v>1340</v>
      </c>
      <c r="AY43" s="35" t="s">
        <v>1749</v>
      </c>
      <c r="AZ43" s="36" t="s">
        <v>1513</v>
      </c>
      <c r="BA43" s="35" t="s">
        <v>1749</v>
      </c>
      <c r="BB43" s="36" t="s">
        <v>1532</v>
      </c>
      <c r="BC43" s="35" t="s">
        <v>1750</v>
      </c>
      <c r="BD43" s="36"/>
      <c r="BE43" s="35" t="s">
        <v>1749</v>
      </c>
      <c r="BF43" s="36" t="s">
        <v>730</v>
      </c>
      <c r="BG43" s="35" t="s">
        <v>1750</v>
      </c>
      <c r="BH43" s="36"/>
      <c r="BI43" s="35" t="s">
        <v>1749</v>
      </c>
      <c r="BJ43" s="36" t="s">
        <v>1389</v>
      </c>
      <c r="BK43" s="35" t="s">
        <v>1750</v>
      </c>
      <c r="BL43" s="36"/>
      <c r="BM43" s="35" t="s">
        <v>1750</v>
      </c>
      <c r="BN43" s="36"/>
      <c r="BO43" s="35" t="s">
        <v>1749</v>
      </c>
      <c r="BP43" s="36" t="s">
        <v>1611</v>
      </c>
      <c r="BQ43" s="35" t="s">
        <v>1749</v>
      </c>
      <c r="BR43" s="36" t="s">
        <v>1122</v>
      </c>
      <c r="BS43" s="35" t="s">
        <v>1749</v>
      </c>
      <c r="BT43" s="36" t="s">
        <v>2351</v>
      </c>
      <c r="BU43" s="35" t="s">
        <v>1749</v>
      </c>
      <c r="BV43" s="36" t="s">
        <v>1123</v>
      </c>
      <c r="BW43" s="35" t="s">
        <v>1750</v>
      </c>
      <c r="BX43" s="36"/>
      <c r="BY43" s="35" t="s">
        <v>1749</v>
      </c>
      <c r="BZ43" s="36" t="s">
        <v>1060</v>
      </c>
      <c r="CA43" s="35" t="s">
        <v>1749</v>
      </c>
      <c r="CB43" s="36" t="s">
        <v>1061</v>
      </c>
      <c r="CC43" s="35" t="s">
        <v>1749</v>
      </c>
      <c r="CD43" s="36" t="s">
        <v>1636</v>
      </c>
      <c r="CE43" s="35" t="s">
        <v>1749</v>
      </c>
      <c r="CF43" s="36" t="s">
        <v>2289</v>
      </c>
      <c r="CG43" s="35" t="s">
        <v>1750</v>
      </c>
      <c r="CH43" s="36"/>
      <c r="CI43" s="35" t="s">
        <v>1749</v>
      </c>
      <c r="CJ43" s="36" t="s">
        <v>1690</v>
      </c>
      <c r="CK43" s="35" t="s">
        <v>1749</v>
      </c>
      <c r="CL43" s="36" t="s">
        <v>2336</v>
      </c>
      <c r="CM43" s="35" t="s">
        <v>1750</v>
      </c>
      <c r="CN43" s="36"/>
      <c r="CO43" s="35" t="s">
        <v>1749</v>
      </c>
      <c r="CP43" s="36" t="s">
        <v>979</v>
      </c>
      <c r="CQ43" s="35" t="s">
        <v>1749</v>
      </c>
      <c r="CR43" s="36" t="s">
        <v>824</v>
      </c>
      <c r="CS43" s="35" t="s">
        <v>1749</v>
      </c>
      <c r="CT43" s="36" t="s">
        <v>1729</v>
      </c>
      <c r="CU43" s="35" t="s">
        <v>1749</v>
      </c>
      <c r="CV43" s="36" t="s">
        <v>934</v>
      </c>
      <c r="CW43" s="35" t="s">
        <v>1749</v>
      </c>
      <c r="CX43" s="36" t="s">
        <v>935</v>
      </c>
    </row>
    <row r="44" spans="1:102" ht="75" x14ac:dyDescent="0.25">
      <c r="A44" t="s">
        <v>346</v>
      </c>
      <c r="B44" s="30" t="s">
        <v>146</v>
      </c>
      <c r="C44" s="35" t="s">
        <v>1749</v>
      </c>
      <c r="D44" s="37" t="s">
        <v>516</v>
      </c>
      <c r="E44" s="35" t="s">
        <v>1750</v>
      </c>
      <c r="F44" s="36"/>
      <c r="G44" s="35" t="s">
        <v>1750</v>
      </c>
      <c r="H44" s="36"/>
      <c r="I44" s="35" t="s">
        <v>1750</v>
      </c>
      <c r="J44" s="36"/>
      <c r="K44" s="35" t="s">
        <v>1750</v>
      </c>
      <c r="L44" s="36"/>
      <c r="M44" s="35" t="s">
        <v>1750</v>
      </c>
      <c r="N44" s="36"/>
      <c r="O44" s="35" t="s">
        <v>1749</v>
      </c>
      <c r="P44" s="36" t="s">
        <v>1169</v>
      </c>
      <c r="Q44" s="35" t="s">
        <v>1750</v>
      </c>
      <c r="R44" s="36"/>
      <c r="S44" s="35" t="s">
        <v>1750</v>
      </c>
      <c r="T44" s="36"/>
      <c r="U44" s="35" t="s">
        <v>1749</v>
      </c>
      <c r="V44" s="37" t="s">
        <v>604</v>
      </c>
      <c r="W44" s="35" t="s">
        <v>1750</v>
      </c>
      <c r="X44" s="36"/>
      <c r="Y44" s="35" t="s">
        <v>1750</v>
      </c>
      <c r="Z44" s="36"/>
      <c r="AA44" s="35" t="s">
        <v>1750</v>
      </c>
      <c r="AB44" s="36"/>
      <c r="AC44" s="35" t="s">
        <v>1750</v>
      </c>
      <c r="AD44" s="36"/>
      <c r="AE44" s="35" t="s">
        <v>1750</v>
      </c>
      <c r="AF44" s="36"/>
      <c r="AG44" s="35" t="s">
        <v>1750</v>
      </c>
      <c r="AH44" s="36"/>
      <c r="AI44" s="35" t="s">
        <v>1750</v>
      </c>
      <c r="AJ44" s="36"/>
      <c r="AK44" s="35" t="s">
        <v>1750</v>
      </c>
      <c r="AL44" s="36"/>
      <c r="AM44" s="35" t="s">
        <v>1750</v>
      </c>
      <c r="AN44" s="36"/>
      <c r="AO44" s="35" t="s">
        <v>1752</v>
      </c>
      <c r="AP44" s="36" t="s">
        <v>1446</v>
      </c>
      <c r="AQ44" s="35" t="s">
        <v>1750</v>
      </c>
      <c r="AR44" s="36"/>
      <c r="AS44" s="35" t="s">
        <v>1750</v>
      </c>
      <c r="AT44" s="36"/>
      <c r="AU44" s="35" t="s">
        <v>1750</v>
      </c>
      <c r="AV44" s="36"/>
      <c r="AW44" s="35" t="s">
        <v>1750</v>
      </c>
      <c r="AX44" s="36"/>
      <c r="AY44" s="35" t="s">
        <v>1749</v>
      </c>
      <c r="AZ44" s="36" t="s">
        <v>1504</v>
      </c>
      <c r="BA44" s="35" t="s">
        <v>1750</v>
      </c>
      <c r="BB44" s="36"/>
      <c r="BC44" s="35" t="s">
        <v>1750</v>
      </c>
      <c r="BD44" s="36"/>
      <c r="BE44" s="35" t="s">
        <v>1750</v>
      </c>
      <c r="BF44" s="36"/>
      <c r="BG44" s="35" t="s">
        <v>1750</v>
      </c>
      <c r="BH44" s="36"/>
      <c r="BI44" s="35" t="s">
        <v>1749</v>
      </c>
      <c r="BJ44" s="36" t="s">
        <v>1390</v>
      </c>
      <c r="BK44" s="35" t="s">
        <v>1750</v>
      </c>
      <c r="BL44" s="36"/>
      <c r="BM44" s="35" t="s">
        <v>1750</v>
      </c>
      <c r="BN44" s="36"/>
      <c r="BO44" s="35" t="s">
        <v>1750</v>
      </c>
      <c r="BP44" s="36"/>
      <c r="BQ44" s="35" t="s">
        <v>1750</v>
      </c>
      <c r="BR44" s="36"/>
      <c r="BS44" s="35" t="s">
        <v>1750</v>
      </c>
      <c r="BT44" s="36"/>
      <c r="BU44" s="35" t="s">
        <v>1749</v>
      </c>
      <c r="BV44" s="36" t="s">
        <v>1124</v>
      </c>
      <c r="BW44" s="35" t="s">
        <v>1750</v>
      </c>
      <c r="BX44" s="36"/>
      <c r="BY44" s="35" t="s">
        <v>1750</v>
      </c>
      <c r="BZ44" s="36"/>
      <c r="CA44" s="35" t="s">
        <v>1750</v>
      </c>
      <c r="CB44" s="36"/>
      <c r="CC44" s="35" t="s">
        <v>1749</v>
      </c>
      <c r="CD44" s="84" t="s">
        <v>2237</v>
      </c>
      <c r="CE44" s="35" t="s">
        <v>1749</v>
      </c>
      <c r="CF44" s="36" t="s">
        <v>2290</v>
      </c>
      <c r="CG44" s="35" t="s">
        <v>1750</v>
      </c>
      <c r="CH44" s="36"/>
      <c r="CI44" s="35" t="s">
        <v>1749</v>
      </c>
      <c r="CJ44" s="36" t="s">
        <v>1693</v>
      </c>
      <c r="CK44" s="35" t="s">
        <v>1750</v>
      </c>
      <c r="CL44" s="36"/>
      <c r="CM44" s="35" t="s">
        <v>1750</v>
      </c>
      <c r="CN44" s="36"/>
      <c r="CO44" s="35" t="s">
        <v>1750</v>
      </c>
      <c r="CP44" s="36"/>
      <c r="CQ44" s="35" t="s">
        <v>1749</v>
      </c>
      <c r="CR44" s="37" t="s">
        <v>836</v>
      </c>
      <c r="CS44" s="35" t="s">
        <v>1749</v>
      </c>
      <c r="CT44" s="36" t="s">
        <v>1730</v>
      </c>
      <c r="CU44" s="35" t="s">
        <v>1750</v>
      </c>
      <c r="CV44" s="36"/>
      <c r="CW44" s="35" t="s">
        <v>1750</v>
      </c>
      <c r="CX44" s="36"/>
    </row>
    <row r="45" spans="1:102" ht="105" x14ac:dyDescent="0.25">
      <c r="A45" t="s">
        <v>347</v>
      </c>
      <c r="B45" s="30" t="s">
        <v>147</v>
      </c>
      <c r="C45" s="35" t="s">
        <v>1750</v>
      </c>
      <c r="D45" s="36"/>
      <c r="E45" s="35" t="s">
        <v>1750</v>
      </c>
      <c r="F45" s="36"/>
      <c r="G45" s="35" t="s">
        <v>1750</v>
      </c>
      <c r="H45" s="36"/>
      <c r="I45" s="35" t="s">
        <v>1750</v>
      </c>
      <c r="J45" s="36"/>
      <c r="K45" s="35" t="s">
        <v>1750</v>
      </c>
      <c r="L45" s="36"/>
      <c r="M45" s="35" t="s">
        <v>1750</v>
      </c>
      <c r="N45" s="36"/>
      <c r="O45" s="35" t="s">
        <v>1750</v>
      </c>
      <c r="P45" s="36"/>
      <c r="Q45" s="35" t="s">
        <v>1750</v>
      </c>
      <c r="R45" s="36"/>
      <c r="S45" s="35" t="s">
        <v>1750</v>
      </c>
      <c r="T45" s="36"/>
      <c r="U45" s="35" t="s">
        <v>1750</v>
      </c>
      <c r="V45" s="36"/>
      <c r="W45" s="35" t="s">
        <v>1750</v>
      </c>
      <c r="X45" s="36"/>
      <c r="Y45" s="35" t="s">
        <v>1750</v>
      </c>
      <c r="Z45" s="36"/>
      <c r="AA45" s="35" t="s">
        <v>1750</v>
      </c>
      <c r="AB45" s="36"/>
      <c r="AC45" s="35" t="s">
        <v>1750</v>
      </c>
      <c r="AD45" s="36"/>
      <c r="AE45" s="35" t="s">
        <v>1750</v>
      </c>
      <c r="AF45" s="36"/>
      <c r="AG45" s="35" t="s">
        <v>1750</v>
      </c>
      <c r="AH45" s="36"/>
      <c r="AI45" s="35" t="s">
        <v>1750</v>
      </c>
      <c r="AJ45" s="36"/>
      <c r="AK45" s="35" t="s">
        <v>1750</v>
      </c>
      <c r="AL45" s="36"/>
      <c r="AM45" s="35" t="s">
        <v>1750</v>
      </c>
      <c r="AN45" s="36"/>
      <c r="AO45" s="35" t="s">
        <v>1750</v>
      </c>
      <c r="AP45" s="36"/>
      <c r="AQ45" s="35" t="s">
        <v>1750</v>
      </c>
      <c r="AR45" s="36"/>
      <c r="AS45" s="35" t="s">
        <v>1750</v>
      </c>
      <c r="AT45" s="36"/>
      <c r="AU45" s="35" t="s">
        <v>1750</v>
      </c>
      <c r="AV45" s="36"/>
      <c r="AW45" s="35" t="s">
        <v>1750</v>
      </c>
      <c r="AX45" s="36"/>
      <c r="AY45" s="35" t="s">
        <v>1750</v>
      </c>
      <c r="AZ45" s="36"/>
      <c r="BA45" s="35" t="s">
        <v>1750</v>
      </c>
      <c r="BB45" s="36"/>
      <c r="BC45" s="35" t="s">
        <v>1750</v>
      </c>
      <c r="BD45" s="36"/>
      <c r="BE45" s="35" t="s">
        <v>1750</v>
      </c>
      <c r="BF45" s="36"/>
      <c r="BG45" s="35" t="s">
        <v>1750</v>
      </c>
      <c r="BH45" s="36"/>
      <c r="BI45" s="35" t="s">
        <v>1750</v>
      </c>
      <c r="BJ45" s="36"/>
      <c r="BK45" s="35" t="s">
        <v>1750</v>
      </c>
      <c r="BL45" s="36"/>
      <c r="BM45" s="35" t="s">
        <v>1750</v>
      </c>
      <c r="BN45" s="36"/>
      <c r="BO45" s="35" t="s">
        <v>1750</v>
      </c>
      <c r="BP45" s="36"/>
      <c r="BQ45" s="35" t="s">
        <v>1750</v>
      </c>
      <c r="BR45" s="36"/>
      <c r="BS45" s="35" t="s">
        <v>1750</v>
      </c>
      <c r="BT45" s="36"/>
      <c r="BU45" s="35" t="s">
        <v>1750</v>
      </c>
      <c r="BV45" s="36"/>
      <c r="BW45" s="35" t="s">
        <v>1750</v>
      </c>
      <c r="BX45" s="36"/>
      <c r="BY45" s="35" t="s">
        <v>1750</v>
      </c>
      <c r="BZ45" s="36"/>
      <c r="CA45" s="35" t="s">
        <v>1750</v>
      </c>
      <c r="CB45" s="36"/>
      <c r="CC45" s="35" t="s">
        <v>1750</v>
      </c>
      <c r="CD45" s="36"/>
      <c r="CE45" s="35" t="s">
        <v>1750</v>
      </c>
      <c r="CF45" s="36"/>
      <c r="CG45" s="35" t="s">
        <v>1750</v>
      </c>
      <c r="CH45" s="36"/>
      <c r="CI45" s="35" t="s">
        <v>1749</v>
      </c>
      <c r="CJ45" s="36" t="s">
        <v>1690</v>
      </c>
      <c r="CK45" s="35" t="s">
        <v>1750</v>
      </c>
      <c r="CL45" s="36"/>
      <c r="CM45" s="35" t="s">
        <v>1750</v>
      </c>
      <c r="CN45" s="36"/>
      <c r="CO45" s="35" t="s">
        <v>1750</v>
      </c>
      <c r="CP45" s="36"/>
      <c r="CQ45" s="35" t="s">
        <v>1750</v>
      </c>
      <c r="CR45" s="37"/>
      <c r="CS45" s="35" t="s">
        <v>1750</v>
      </c>
      <c r="CT45" s="36"/>
      <c r="CU45" s="35" t="s">
        <v>1752</v>
      </c>
      <c r="CV45" s="36" t="s">
        <v>936</v>
      </c>
      <c r="CW45" s="35" t="s">
        <v>1750</v>
      </c>
      <c r="CX45" s="36"/>
    </row>
    <row r="46" spans="1:102" ht="60" x14ac:dyDescent="0.25">
      <c r="A46" t="s">
        <v>348</v>
      </c>
      <c r="B46" s="30" t="s">
        <v>148</v>
      </c>
      <c r="C46" s="35" t="s">
        <v>1750</v>
      </c>
      <c r="D46" s="36"/>
      <c r="E46" s="35" t="s">
        <v>1750</v>
      </c>
      <c r="F46" s="36"/>
      <c r="G46" s="35" t="s">
        <v>1750</v>
      </c>
      <c r="H46" s="36"/>
      <c r="I46" s="35" t="s">
        <v>1750</v>
      </c>
      <c r="J46" s="36"/>
      <c r="K46" s="35" t="s">
        <v>1750</v>
      </c>
      <c r="L46" s="36"/>
      <c r="M46" s="35" t="s">
        <v>1750</v>
      </c>
      <c r="N46" s="36"/>
      <c r="O46" s="35" t="s">
        <v>1749</v>
      </c>
      <c r="P46" s="36" t="s">
        <v>1169</v>
      </c>
      <c r="Q46" s="35" t="s">
        <v>1750</v>
      </c>
      <c r="R46" s="36"/>
      <c r="S46" s="35" t="s">
        <v>1750</v>
      </c>
      <c r="T46" s="36"/>
      <c r="U46" s="35" t="s">
        <v>1749</v>
      </c>
      <c r="V46" s="37" t="s">
        <v>604</v>
      </c>
      <c r="W46" s="35" t="s">
        <v>1750</v>
      </c>
      <c r="X46" s="36"/>
      <c r="Y46" s="35" t="s">
        <v>1750</v>
      </c>
      <c r="Z46" s="36"/>
      <c r="AA46" s="35" t="s">
        <v>1750</v>
      </c>
      <c r="AB46" s="36"/>
      <c r="AC46" s="35" t="s">
        <v>1750</v>
      </c>
      <c r="AD46" s="36"/>
      <c r="AE46" s="35" t="s">
        <v>1750</v>
      </c>
      <c r="AF46" s="36"/>
      <c r="AG46" s="35" t="s">
        <v>1750</v>
      </c>
      <c r="AH46" s="36"/>
      <c r="AI46" s="35" t="s">
        <v>1750</v>
      </c>
      <c r="AJ46" s="36"/>
      <c r="AK46" s="35" t="s">
        <v>1750</v>
      </c>
      <c r="AL46" s="36"/>
      <c r="AM46" s="35" t="s">
        <v>1750</v>
      </c>
      <c r="AN46" s="36"/>
      <c r="AO46" s="35" t="s">
        <v>1750</v>
      </c>
      <c r="AP46" s="36"/>
      <c r="AQ46" s="35" t="s">
        <v>1750</v>
      </c>
      <c r="AR46" s="36"/>
      <c r="AS46" s="35" t="s">
        <v>1750</v>
      </c>
      <c r="AT46" s="36"/>
      <c r="AU46" s="35" t="s">
        <v>1750</v>
      </c>
      <c r="AV46" s="36"/>
      <c r="AW46" s="35" t="s">
        <v>1750</v>
      </c>
      <c r="AX46" s="36"/>
      <c r="AY46" s="35" t="s">
        <v>1750</v>
      </c>
      <c r="AZ46" s="36"/>
      <c r="BA46" s="35" t="s">
        <v>1750</v>
      </c>
      <c r="BB46" s="36"/>
      <c r="BC46" s="35" t="s">
        <v>1750</v>
      </c>
      <c r="BD46" s="36"/>
      <c r="BE46" s="35" t="s">
        <v>1750</v>
      </c>
      <c r="BF46" s="36"/>
      <c r="BG46" s="35" t="s">
        <v>1750</v>
      </c>
      <c r="BH46" s="36"/>
      <c r="BI46" s="35" t="s">
        <v>1749</v>
      </c>
      <c r="BJ46" s="36" t="s">
        <v>1390</v>
      </c>
      <c r="BK46" s="35" t="s">
        <v>1750</v>
      </c>
      <c r="BL46" s="36"/>
      <c r="BM46" s="35" t="s">
        <v>1750</v>
      </c>
      <c r="BN46" s="36"/>
      <c r="BO46" s="35" t="s">
        <v>1750</v>
      </c>
      <c r="BP46" s="36"/>
      <c r="BQ46" s="35" t="s">
        <v>1750</v>
      </c>
      <c r="BR46" s="36"/>
      <c r="BS46" s="35" t="s">
        <v>1750</v>
      </c>
      <c r="BT46" s="36"/>
      <c r="BU46" s="35" t="s">
        <v>1750</v>
      </c>
      <c r="BV46" s="36"/>
      <c r="BW46" s="35" t="s">
        <v>1750</v>
      </c>
      <c r="BX46" s="36"/>
      <c r="BY46" s="35" t="s">
        <v>1750</v>
      </c>
      <c r="BZ46" s="36"/>
      <c r="CA46" s="35" t="s">
        <v>1750</v>
      </c>
      <c r="CB46" s="36"/>
      <c r="CC46" s="35" t="s">
        <v>1749</v>
      </c>
      <c r="CD46" s="36" t="s">
        <v>1644</v>
      </c>
      <c r="CE46" s="35" t="s">
        <v>1750</v>
      </c>
      <c r="CF46" s="36"/>
      <c r="CG46" s="35" t="s">
        <v>1750</v>
      </c>
      <c r="CH46" s="36"/>
      <c r="CI46" s="35" t="s">
        <v>1750</v>
      </c>
      <c r="CJ46" s="36"/>
      <c r="CK46" s="35" t="s">
        <v>1749</v>
      </c>
      <c r="CL46" s="36" t="s">
        <v>2335</v>
      </c>
      <c r="CM46" s="35" t="s">
        <v>1750</v>
      </c>
      <c r="CN46" s="36"/>
      <c r="CO46" s="35" t="s">
        <v>1750</v>
      </c>
      <c r="CP46" s="36"/>
      <c r="CQ46" s="35" t="s">
        <v>1749</v>
      </c>
      <c r="CR46" s="37" t="s">
        <v>837</v>
      </c>
      <c r="CS46" s="35" t="s">
        <v>1750</v>
      </c>
      <c r="CT46" s="36"/>
      <c r="CU46" s="35" t="s">
        <v>1749</v>
      </c>
      <c r="CV46" s="36" t="s">
        <v>937</v>
      </c>
      <c r="CW46" s="35" t="s">
        <v>1750</v>
      </c>
      <c r="CX46" s="36"/>
    </row>
    <row r="47" spans="1:102" ht="90" x14ac:dyDescent="0.25">
      <c r="A47" t="s">
        <v>349</v>
      </c>
      <c r="B47" s="30" t="s">
        <v>149</v>
      </c>
      <c r="C47" s="35" t="s">
        <v>1750</v>
      </c>
      <c r="D47" s="36"/>
      <c r="E47" s="35" t="s">
        <v>1752</v>
      </c>
      <c r="F47" s="37" t="s">
        <v>527</v>
      </c>
      <c r="G47" s="35" t="s">
        <v>1750</v>
      </c>
      <c r="H47" s="36"/>
      <c r="I47" s="35" t="s">
        <v>1750</v>
      </c>
      <c r="J47" s="36"/>
      <c r="K47" s="35" t="s">
        <v>1750</v>
      </c>
      <c r="L47" s="36"/>
      <c r="M47" s="35" t="s">
        <v>1750</v>
      </c>
      <c r="N47" s="36"/>
      <c r="O47" s="35" t="s">
        <v>1750</v>
      </c>
      <c r="P47" s="36"/>
      <c r="Q47" s="35" t="s">
        <v>1750</v>
      </c>
      <c r="R47" s="36"/>
      <c r="S47" s="35" t="s">
        <v>1750</v>
      </c>
      <c r="T47" s="36"/>
      <c r="U47" s="77" t="s">
        <v>1752</v>
      </c>
      <c r="V47" s="36" t="s">
        <v>2198</v>
      </c>
      <c r="W47" s="35" t="s">
        <v>1750</v>
      </c>
      <c r="X47" s="36"/>
      <c r="Y47" s="35" t="s">
        <v>1750</v>
      </c>
      <c r="Z47" s="36"/>
      <c r="AA47" s="35" t="s">
        <v>1750</v>
      </c>
      <c r="AB47" s="36"/>
      <c r="AC47" s="35" t="s">
        <v>1750</v>
      </c>
      <c r="AD47" s="36"/>
      <c r="AE47" s="35" t="s">
        <v>1752</v>
      </c>
      <c r="AF47" s="36" t="s">
        <v>856</v>
      </c>
      <c r="AG47" s="35" t="s">
        <v>1750</v>
      </c>
      <c r="AH47" s="36"/>
      <c r="AI47" s="35" t="s">
        <v>1750</v>
      </c>
      <c r="AJ47" s="36"/>
      <c r="AK47" s="35" t="s">
        <v>1750</v>
      </c>
      <c r="AL47" s="36"/>
      <c r="AM47" s="35" t="s">
        <v>1750</v>
      </c>
      <c r="AN47" s="36"/>
      <c r="AO47" s="35" t="s">
        <v>1750</v>
      </c>
      <c r="AP47" s="36"/>
      <c r="AQ47" s="35" t="s">
        <v>1750</v>
      </c>
      <c r="AR47" s="36"/>
      <c r="AS47" s="35" t="s">
        <v>1750</v>
      </c>
      <c r="AT47" s="36"/>
      <c r="AU47" s="35" t="s">
        <v>1750</v>
      </c>
      <c r="AV47" s="36"/>
      <c r="AW47" s="35" t="s">
        <v>1752</v>
      </c>
      <c r="AX47" s="36" t="s">
        <v>2010</v>
      </c>
      <c r="AY47" s="35" t="s">
        <v>1750</v>
      </c>
      <c r="AZ47" s="36"/>
      <c r="BA47" s="35" t="s">
        <v>1750</v>
      </c>
      <c r="BB47" s="36"/>
      <c r="BC47" s="35" t="s">
        <v>1750</v>
      </c>
      <c r="BD47" s="36"/>
      <c r="BE47" s="35" t="s">
        <v>1752</v>
      </c>
      <c r="BF47" s="37" t="s">
        <v>731</v>
      </c>
      <c r="BG47" s="35" t="s">
        <v>1750</v>
      </c>
      <c r="BH47" s="36"/>
      <c r="BI47" s="35" t="s">
        <v>1750</v>
      </c>
      <c r="BJ47" s="36"/>
      <c r="BK47" s="35" t="s">
        <v>1749</v>
      </c>
      <c r="BL47" s="36" t="s">
        <v>1589</v>
      </c>
      <c r="BM47" s="35" t="s">
        <v>1750</v>
      </c>
      <c r="BN47" s="36"/>
      <c r="BO47" s="35" t="s">
        <v>1750</v>
      </c>
      <c r="BP47" s="36"/>
      <c r="BQ47" s="35" t="s">
        <v>1750</v>
      </c>
      <c r="BR47" s="36"/>
      <c r="BS47" s="35" t="s">
        <v>1750</v>
      </c>
      <c r="BT47" s="36"/>
      <c r="BU47" s="35" t="s">
        <v>1750</v>
      </c>
      <c r="BV47" s="36"/>
      <c r="BW47" s="35" t="s">
        <v>1750</v>
      </c>
      <c r="BX47" s="36"/>
      <c r="BY47" s="35" t="s">
        <v>1750</v>
      </c>
      <c r="BZ47" s="36"/>
      <c r="CA47" s="35" t="s">
        <v>1750</v>
      </c>
      <c r="CB47" s="36"/>
      <c r="CC47" s="35" t="s">
        <v>1749</v>
      </c>
      <c r="CD47" s="36" t="s">
        <v>1644</v>
      </c>
      <c r="CE47" s="35" t="s">
        <v>1752</v>
      </c>
      <c r="CF47" s="36" t="s">
        <v>2290</v>
      </c>
      <c r="CG47" s="35" t="s">
        <v>1750</v>
      </c>
      <c r="CH47" s="36"/>
      <c r="CI47" s="35" t="s">
        <v>1750</v>
      </c>
      <c r="CJ47" s="36"/>
      <c r="CK47" s="35" t="s">
        <v>1750</v>
      </c>
      <c r="CL47" s="36"/>
      <c r="CM47" s="35" t="s">
        <v>1750</v>
      </c>
      <c r="CN47" s="36"/>
      <c r="CO47" s="35" t="s">
        <v>1750</v>
      </c>
      <c r="CP47" s="36"/>
      <c r="CQ47" s="35" t="s">
        <v>1752</v>
      </c>
      <c r="CR47" s="37" t="s">
        <v>838</v>
      </c>
      <c r="CS47" s="35" t="s">
        <v>1750</v>
      </c>
      <c r="CT47" s="36"/>
      <c r="CU47" s="35" t="s">
        <v>1750</v>
      </c>
      <c r="CV47" s="36"/>
      <c r="CW47" s="35" t="s">
        <v>1750</v>
      </c>
      <c r="CX47" s="36"/>
    </row>
    <row r="48" spans="1:102" ht="45" x14ac:dyDescent="0.25">
      <c r="A48" t="s">
        <v>350</v>
      </c>
      <c r="B48" s="31" t="s">
        <v>155</v>
      </c>
      <c r="C48" s="35" t="s">
        <v>1749</v>
      </c>
      <c r="D48" s="37" t="s">
        <v>517</v>
      </c>
      <c r="E48" s="35" t="s">
        <v>1750</v>
      </c>
      <c r="F48" s="36" t="s">
        <v>1883</v>
      </c>
      <c r="G48" s="35" t="s">
        <v>1749</v>
      </c>
      <c r="H48" s="37" t="s">
        <v>541</v>
      </c>
      <c r="I48" s="35" t="s">
        <v>1749</v>
      </c>
      <c r="J48" s="37" t="s">
        <v>570</v>
      </c>
      <c r="K48" s="35" t="s">
        <v>1752</v>
      </c>
      <c r="L48" s="36" t="s">
        <v>2394</v>
      </c>
      <c r="M48" s="35" t="s">
        <v>1749</v>
      </c>
      <c r="N48" s="37" t="s">
        <v>2267</v>
      </c>
      <c r="O48" s="35" t="s">
        <v>1749</v>
      </c>
      <c r="P48" s="36" t="s">
        <v>1170</v>
      </c>
      <c r="Q48" s="35" t="s">
        <v>1749</v>
      </c>
      <c r="R48" s="37" t="s">
        <v>666</v>
      </c>
      <c r="S48" s="35" t="s">
        <v>1749</v>
      </c>
      <c r="T48" s="36" t="s">
        <v>1203</v>
      </c>
      <c r="U48" s="77" t="s">
        <v>1750</v>
      </c>
      <c r="V48" s="36"/>
      <c r="W48" s="35" t="s">
        <v>1749</v>
      </c>
      <c r="X48" s="36" t="s">
        <v>889</v>
      </c>
      <c r="Y48" s="35" t="s">
        <v>1750</v>
      </c>
      <c r="Z48" s="36"/>
      <c r="AA48" s="35" t="s">
        <v>1749</v>
      </c>
      <c r="AB48" s="36" t="s">
        <v>802</v>
      </c>
      <c r="AC48" s="35" t="s">
        <v>1749</v>
      </c>
      <c r="AD48" s="36" t="s">
        <v>1232</v>
      </c>
      <c r="AE48" s="35" t="s">
        <v>1749</v>
      </c>
      <c r="AF48" s="36" t="s">
        <v>850</v>
      </c>
      <c r="AG48" s="35" t="s">
        <v>1749</v>
      </c>
      <c r="AH48" s="36" t="s">
        <v>1282</v>
      </c>
      <c r="AI48" s="35" t="s">
        <v>1749</v>
      </c>
      <c r="AJ48" s="36" t="s">
        <v>1283</v>
      </c>
      <c r="AK48" s="35" t="s">
        <v>1752</v>
      </c>
      <c r="AL48" s="36" t="s">
        <v>1425</v>
      </c>
      <c r="AM48" s="35" t="s">
        <v>1749</v>
      </c>
      <c r="AN48" s="37" t="s">
        <v>699</v>
      </c>
      <c r="AO48" s="35" t="s">
        <v>1749</v>
      </c>
      <c r="AP48" s="36" t="s">
        <v>1447</v>
      </c>
      <c r="AQ48" s="35" t="s">
        <v>1750</v>
      </c>
      <c r="AR48" s="36"/>
      <c r="AS48" s="35" t="s">
        <v>1749</v>
      </c>
      <c r="AT48" s="37" t="s">
        <v>1468</v>
      </c>
      <c r="AU48" s="35" t="s">
        <v>1749</v>
      </c>
      <c r="AV48" s="36" t="s">
        <v>1484</v>
      </c>
      <c r="AW48" s="35" t="s">
        <v>1749</v>
      </c>
      <c r="AX48" s="36" t="s">
        <v>1341</v>
      </c>
      <c r="AY48" s="35" t="s">
        <v>1749</v>
      </c>
      <c r="AZ48" s="36" t="s">
        <v>1505</v>
      </c>
      <c r="BA48" s="35" t="s">
        <v>1749</v>
      </c>
      <c r="BB48" s="36" t="s">
        <v>1530</v>
      </c>
      <c r="BC48" s="35" t="s">
        <v>1750</v>
      </c>
      <c r="BD48" s="36"/>
      <c r="BE48" s="35" t="s">
        <v>1749</v>
      </c>
      <c r="BF48" s="37" t="s">
        <v>732</v>
      </c>
      <c r="BG48" s="35" t="s">
        <v>1749</v>
      </c>
      <c r="BH48" s="36" t="s">
        <v>1564</v>
      </c>
      <c r="BI48" s="35" t="s">
        <v>1749</v>
      </c>
      <c r="BJ48" s="36" t="s">
        <v>1391</v>
      </c>
      <c r="BK48" s="35" t="s">
        <v>1750</v>
      </c>
      <c r="BL48" s="36"/>
      <c r="BM48" s="35" t="s">
        <v>1750</v>
      </c>
      <c r="BN48" s="36"/>
      <c r="BO48" s="35" t="s">
        <v>1749</v>
      </c>
      <c r="BP48" s="36" t="s">
        <v>1610</v>
      </c>
      <c r="BQ48" s="35" t="s">
        <v>1752</v>
      </c>
      <c r="BR48" s="36" t="s">
        <v>2047</v>
      </c>
      <c r="BS48" s="35" t="s">
        <v>1750</v>
      </c>
      <c r="BT48" s="36"/>
      <c r="BU48" s="35" t="s">
        <v>1752</v>
      </c>
      <c r="BV48" s="36" t="s">
        <v>2062</v>
      </c>
      <c r="BW48" s="35" t="s">
        <v>1749</v>
      </c>
      <c r="BX48" s="36" t="s">
        <v>1668</v>
      </c>
      <c r="BY48" s="35" t="s">
        <v>1749</v>
      </c>
      <c r="BZ48" s="36" t="s">
        <v>1062</v>
      </c>
      <c r="CA48" s="35" t="s">
        <v>1749</v>
      </c>
      <c r="CB48" s="36" t="s">
        <v>1063</v>
      </c>
      <c r="CC48" s="35" t="s">
        <v>1749</v>
      </c>
      <c r="CD48" s="36" t="s">
        <v>1645</v>
      </c>
      <c r="CE48" s="35" t="s">
        <v>1749</v>
      </c>
      <c r="CF48" s="36" t="s">
        <v>2291</v>
      </c>
      <c r="CG48" s="35" t="s">
        <v>1749</v>
      </c>
      <c r="CH48" s="36" t="s">
        <v>1017</v>
      </c>
      <c r="CI48" s="35" t="s">
        <v>1749</v>
      </c>
      <c r="CJ48" s="36" t="s">
        <v>1692</v>
      </c>
      <c r="CK48" s="35" t="s">
        <v>1749</v>
      </c>
      <c r="CL48" s="36" t="s">
        <v>1709</v>
      </c>
      <c r="CM48" s="35" t="s">
        <v>1749</v>
      </c>
      <c r="CN48" s="36" t="s">
        <v>2376</v>
      </c>
      <c r="CO48" s="35" t="s">
        <v>1749</v>
      </c>
      <c r="CP48" s="36" t="s">
        <v>980</v>
      </c>
      <c r="CQ48" s="35" t="s">
        <v>1749</v>
      </c>
      <c r="CR48" s="36" t="s">
        <v>825</v>
      </c>
      <c r="CS48" s="35" t="s">
        <v>1750</v>
      </c>
      <c r="CT48" s="36"/>
      <c r="CU48" s="35" t="s">
        <v>1749</v>
      </c>
      <c r="CV48" s="36" t="s">
        <v>938</v>
      </c>
      <c r="CW48" s="35" t="s">
        <v>1752</v>
      </c>
      <c r="CX48" s="36" t="s">
        <v>939</v>
      </c>
    </row>
    <row r="49" spans="1:102" ht="47.25" customHeight="1" x14ac:dyDescent="0.25">
      <c r="A49" t="s">
        <v>351</v>
      </c>
      <c r="B49" s="31" t="s">
        <v>156</v>
      </c>
      <c r="C49" s="35" t="s">
        <v>1749</v>
      </c>
      <c r="D49" s="37" t="s">
        <v>488</v>
      </c>
      <c r="E49" s="35" t="s">
        <v>1750</v>
      </c>
      <c r="F49" s="36"/>
      <c r="G49" s="35" t="s">
        <v>1750</v>
      </c>
      <c r="H49" s="36"/>
      <c r="I49" s="35" t="s">
        <v>1750</v>
      </c>
      <c r="J49" s="36"/>
      <c r="K49" s="35" t="s">
        <v>1752</v>
      </c>
      <c r="L49" s="36" t="s">
        <v>2392</v>
      </c>
      <c r="M49" s="35" t="s">
        <v>1749</v>
      </c>
      <c r="N49" s="36" t="s">
        <v>2268</v>
      </c>
      <c r="O49" s="35" t="s">
        <v>1752</v>
      </c>
      <c r="P49" s="41" t="s">
        <v>1919</v>
      </c>
      <c r="Q49" s="35" t="s">
        <v>1750</v>
      </c>
      <c r="R49" s="36"/>
      <c r="S49" s="35" t="s">
        <v>1749</v>
      </c>
      <c r="T49" s="36" t="s">
        <v>1204</v>
      </c>
      <c r="U49" s="77" t="s">
        <v>1750</v>
      </c>
      <c r="V49" s="36"/>
      <c r="W49" s="35" t="s">
        <v>1750</v>
      </c>
      <c r="X49" s="36"/>
      <c r="Y49" s="35" t="s">
        <v>1750</v>
      </c>
      <c r="Z49" s="36"/>
      <c r="AA49" s="35" t="s">
        <v>1749</v>
      </c>
      <c r="AB49" s="36" t="s">
        <v>802</v>
      </c>
      <c r="AC49" s="35" t="s">
        <v>1752</v>
      </c>
      <c r="AD49" s="36" t="s">
        <v>1970</v>
      </c>
      <c r="AE49" s="35" t="s">
        <v>1749</v>
      </c>
      <c r="AF49" s="36" t="s">
        <v>2420</v>
      </c>
      <c r="AG49" s="35" t="s">
        <v>1749</v>
      </c>
      <c r="AH49" s="36" t="s">
        <v>1282</v>
      </c>
      <c r="AI49" s="35" t="s">
        <v>1750</v>
      </c>
      <c r="AJ49" s="36"/>
      <c r="AK49" s="35" t="s">
        <v>1750</v>
      </c>
      <c r="AL49" s="36"/>
      <c r="AM49" s="35" t="s">
        <v>1749</v>
      </c>
      <c r="AN49" s="37" t="s">
        <v>700</v>
      </c>
      <c r="AO49" s="35" t="s">
        <v>1749</v>
      </c>
      <c r="AP49" s="36" t="s">
        <v>1448</v>
      </c>
      <c r="AQ49" s="35" t="s">
        <v>1750</v>
      </c>
      <c r="AR49" s="36"/>
      <c r="AS49" s="35" t="s">
        <v>1749</v>
      </c>
      <c r="AT49" s="36" t="s">
        <v>1468</v>
      </c>
      <c r="AU49" s="35" t="s">
        <v>1750</v>
      </c>
      <c r="AV49" s="36"/>
      <c r="AW49" s="35" t="s">
        <v>1749</v>
      </c>
      <c r="AX49" s="37" t="s">
        <v>2309</v>
      </c>
      <c r="AY49" s="35" t="s">
        <v>1749</v>
      </c>
      <c r="AZ49" s="36" t="s">
        <v>1506</v>
      </c>
      <c r="BA49" s="35" t="s">
        <v>1749</v>
      </c>
      <c r="BB49" s="36" t="s">
        <v>1533</v>
      </c>
      <c r="BC49" s="35" t="s">
        <v>1750</v>
      </c>
      <c r="BD49" s="36"/>
      <c r="BE49" s="35" t="s">
        <v>1750</v>
      </c>
      <c r="BF49" s="36"/>
      <c r="BG49" s="35" t="s">
        <v>1750</v>
      </c>
      <c r="BH49" s="36"/>
      <c r="BI49" s="35" t="s">
        <v>1750</v>
      </c>
      <c r="BJ49" s="36"/>
      <c r="BK49" s="35" t="s">
        <v>1750</v>
      </c>
      <c r="BL49" s="36"/>
      <c r="BM49" s="35" t="s">
        <v>1750</v>
      </c>
      <c r="BN49" s="36"/>
      <c r="BO49" s="35" t="s">
        <v>1752</v>
      </c>
      <c r="BP49" s="36" t="s">
        <v>1610</v>
      </c>
      <c r="BQ49" s="35" t="s">
        <v>1749</v>
      </c>
      <c r="BR49" s="36" t="s">
        <v>1127</v>
      </c>
      <c r="BS49" s="35" t="s">
        <v>1752</v>
      </c>
      <c r="BT49" s="36" t="s">
        <v>2061</v>
      </c>
      <c r="BU49" s="35" t="s">
        <v>1749</v>
      </c>
      <c r="BV49" s="36" t="s">
        <v>1128</v>
      </c>
      <c r="BW49" s="35" t="s">
        <v>1750</v>
      </c>
      <c r="BX49" s="36"/>
      <c r="BY49" s="35" t="s">
        <v>1752</v>
      </c>
      <c r="BZ49" s="36" t="s">
        <v>2067</v>
      </c>
      <c r="CA49" s="35" t="s">
        <v>1750</v>
      </c>
      <c r="CB49" s="36"/>
      <c r="CC49" s="35" t="s">
        <v>1750</v>
      </c>
      <c r="CD49" s="36"/>
      <c r="CE49" s="35" t="s">
        <v>1750</v>
      </c>
      <c r="CF49" s="36"/>
      <c r="CG49" s="35" t="s">
        <v>1749</v>
      </c>
      <c r="CH49" s="36" t="s">
        <v>1018</v>
      </c>
      <c r="CI49" s="35" t="s">
        <v>1752</v>
      </c>
      <c r="CJ49" s="36" t="s">
        <v>1692</v>
      </c>
      <c r="CK49" s="35" t="s">
        <v>1752</v>
      </c>
      <c r="CL49" s="36" t="s">
        <v>2337</v>
      </c>
      <c r="CM49" s="35" t="s">
        <v>1749</v>
      </c>
      <c r="CN49" s="36" t="s">
        <v>2377</v>
      </c>
      <c r="CO49" s="35" t="s">
        <v>1749</v>
      </c>
      <c r="CP49" s="36" t="s">
        <v>980</v>
      </c>
      <c r="CQ49" s="35" t="s">
        <v>1749</v>
      </c>
      <c r="CR49" s="36" t="s">
        <v>825</v>
      </c>
      <c r="CS49" s="35" t="s">
        <v>1750</v>
      </c>
      <c r="CT49" s="36"/>
      <c r="CU49" s="35" t="s">
        <v>1749</v>
      </c>
      <c r="CV49" s="36" t="s">
        <v>938</v>
      </c>
      <c r="CW49" s="35" t="s">
        <v>1752</v>
      </c>
      <c r="CX49" s="36" t="s">
        <v>940</v>
      </c>
    </row>
    <row r="50" spans="1:102" ht="75" x14ac:dyDescent="0.25">
      <c r="A50" t="s">
        <v>352</v>
      </c>
      <c r="B50" s="31" t="s">
        <v>157</v>
      </c>
      <c r="C50" s="35" t="s">
        <v>1749</v>
      </c>
      <c r="D50" s="37" t="s">
        <v>488</v>
      </c>
      <c r="E50" s="35" t="s">
        <v>1749</v>
      </c>
      <c r="F50" s="37" t="s">
        <v>518</v>
      </c>
      <c r="G50" s="35" t="s">
        <v>1749</v>
      </c>
      <c r="H50" s="37" t="s">
        <v>754</v>
      </c>
      <c r="I50" s="35" t="s">
        <v>1750</v>
      </c>
      <c r="J50" s="36"/>
      <c r="K50" s="35" t="s">
        <v>1752</v>
      </c>
      <c r="L50" s="36" t="s">
        <v>1900</v>
      </c>
      <c r="M50" s="35" t="s">
        <v>1749</v>
      </c>
      <c r="N50" s="37" t="s">
        <v>637</v>
      </c>
      <c r="O50" s="35" t="s">
        <v>1749</v>
      </c>
      <c r="P50" s="36" t="s">
        <v>1172</v>
      </c>
      <c r="Q50" s="35" t="s">
        <v>1749</v>
      </c>
      <c r="R50" s="37" t="s">
        <v>666</v>
      </c>
      <c r="S50" s="35" t="s">
        <v>1752</v>
      </c>
      <c r="T50" s="36" t="s">
        <v>1942</v>
      </c>
      <c r="U50" s="35" t="s">
        <v>1749</v>
      </c>
      <c r="V50" s="36" t="s">
        <v>1949</v>
      </c>
      <c r="W50" s="35" t="s">
        <v>1749</v>
      </c>
      <c r="X50" s="36" t="s">
        <v>889</v>
      </c>
      <c r="Y50" s="35" t="s">
        <v>1750</v>
      </c>
      <c r="Z50" s="36"/>
      <c r="AA50" s="35" t="s">
        <v>1749</v>
      </c>
      <c r="AB50" s="36" t="s">
        <v>803</v>
      </c>
      <c r="AC50" s="35" t="s">
        <v>1749</v>
      </c>
      <c r="AD50" s="36" t="s">
        <v>1234</v>
      </c>
      <c r="AE50" s="35" t="s">
        <v>1749</v>
      </c>
      <c r="AF50" s="36" t="s">
        <v>850</v>
      </c>
      <c r="AG50" s="35" t="s">
        <v>1749</v>
      </c>
      <c r="AH50" s="36" t="s">
        <v>1282</v>
      </c>
      <c r="AI50" s="35" t="s">
        <v>1752</v>
      </c>
      <c r="AJ50" s="36" t="s">
        <v>1987</v>
      </c>
      <c r="AK50" s="35" t="s">
        <v>1750</v>
      </c>
      <c r="AL50" s="36"/>
      <c r="AM50" s="35" t="s">
        <v>1749</v>
      </c>
      <c r="AN50" s="37" t="s">
        <v>699</v>
      </c>
      <c r="AO50" s="35" t="s">
        <v>1749</v>
      </c>
      <c r="AP50" s="36" t="s">
        <v>1449</v>
      </c>
      <c r="AQ50" s="35" t="s">
        <v>1752</v>
      </c>
      <c r="AR50" s="36" t="s">
        <v>2004</v>
      </c>
      <c r="AS50" s="35" t="s">
        <v>1749</v>
      </c>
      <c r="AT50" s="36" t="s">
        <v>1468</v>
      </c>
      <c r="AU50" s="35" t="s">
        <v>1749</v>
      </c>
      <c r="AV50" s="36" t="s">
        <v>1485</v>
      </c>
      <c r="AW50" s="35" t="s">
        <v>1749</v>
      </c>
      <c r="AX50" s="36" t="s">
        <v>1342</v>
      </c>
      <c r="AY50" s="35" t="s">
        <v>1749</v>
      </c>
      <c r="AZ50" s="36" t="s">
        <v>1505</v>
      </c>
      <c r="BA50" s="35" t="s">
        <v>1749</v>
      </c>
      <c r="BB50" s="37" t="s">
        <v>1535</v>
      </c>
      <c r="BC50" s="35" t="s">
        <v>1749</v>
      </c>
      <c r="BD50" s="36" t="s">
        <v>1365</v>
      </c>
      <c r="BE50" s="35" t="s">
        <v>1749</v>
      </c>
      <c r="BF50" s="37" t="s">
        <v>733</v>
      </c>
      <c r="BG50" s="35" t="s">
        <v>1749</v>
      </c>
      <c r="BH50" s="36" t="s">
        <v>1565</v>
      </c>
      <c r="BI50" s="35" t="s">
        <v>1749</v>
      </c>
      <c r="BJ50" s="36" t="s">
        <v>1392</v>
      </c>
      <c r="BK50" s="35" t="s">
        <v>1749</v>
      </c>
      <c r="BL50" s="36" t="s">
        <v>1590</v>
      </c>
      <c r="BM50" s="35" t="s">
        <v>1749</v>
      </c>
      <c r="BN50" s="36" t="s">
        <v>1408</v>
      </c>
      <c r="BO50" s="35" t="s">
        <v>1749</v>
      </c>
      <c r="BP50" s="37" t="s">
        <v>1612</v>
      </c>
      <c r="BQ50" s="35" t="s">
        <v>1752</v>
      </c>
      <c r="BR50" s="36" t="s">
        <v>2048</v>
      </c>
      <c r="BS50" s="35" t="s">
        <v>1749</v>
      </c>
      <c r="BT50" s="36" t="s">
        <v>1130</v>
      </c>
      <c r="BU50" s="35" t="s">
        <v>1749</v>
      </c>
      <c r="BV50" s="36" t="s">
        <v>1086</v>
      </c>
      <c r="BW50" s="35" t="s">
        <v>1749</v>
      </c>
      <c r="BX50" s="36" t="s">
        <v>1668</v>
      </c>
      <c r="BY50" s="35" t="s">
        <v>1749</v>
      </c>
      <c r="BZ50" s="36" t="s">
        <v>1065</v>
      </c>
      <c r="CA50" s="35" t="s">
        <v>1749</v>
      </c>
      <c r="CB50" s="36" t="s">
        <v>1066</v>
      </c>
      <c r="CC50" s="35" t="s">
        <v>1749</v>
      </c>
      <c r="CD50" s="36" t="s">
        <v>1637</v>
      </c>
      <c r="CE50" s="35" t="s">
        <v>1749</v>
      </c>
      <c r="CF50" s="36" t="s">
        <v>774</v>
      </c>
      <c r="CG50" s="35" t="s">
        <v>1749</v>
      </c>
      <c r="CH50" s="36" t="s">
        <v>1019</v>
      </c>
      <c r="CI50" s="35" t="s">
        <v>1749</v>
      </c>
      <c r="CJ50" s="36" t="s">
        <v>1692</v>
      </c>
      <c r="CK50" s="35" t="s">
        <v>1752</v>
      </c>
      <c r="CL50" s="36" t="s">
        <v>1709</v>
      </c>
      <c r="CM50" s="35" t="s">
        <v>1749</v>
      </c>
      <c r="CN50" s="36" t="s">
        <v>981</v>
      </c>
      <c r="CO50" s="35" t="s">
        <v>1749</v>
      </c>
      <c r="CP50" s="36" t="s">
        <v>980</v>
      </c>
      <c r="CQ50" s="35" t="s">
        <v>1749</v>
      </c>
      <c r="CR50" s="36" t="s">
        <v>819</v>
      </c>
      <c r="CS50" s="35" t="s">
        <v>1749</v>
      </c>
      <c r="CT50" s="36" t="s">
        <v>1733</v>
      </c>
      <c r="CU50" s="35" t="s">
        <v>1749</v>
      </c>
      <c r="CV50" s="36" t="s">
        <v>941</v>
      </c>
      <c r="CW50" s="35" t="s">
        <v>1750</v>
      </c>
      <c r="CX50" s="36"/>
    </row>
    <row r="51" spans="1:102" ht="75" x14ac:dyDescent="0.25">
      <c r="A51" t="s">
        <v>353</v>
      </c>
      <c r="B51" s="31" t="s">
        <v>158</v>
      </c>
      <c r="C51" s="35" t="s">
        <v>1749</v>
      </c>
      <c r="D51" s="36" t="s">
        <v>1875</v>
      </c>
      <c r="E51" s="77" t="s">
        <v>1750</v>
      </c>
      <c r="F51" s="36"/>
      <c r="G51" s="35" t="s">
        <v>1749</v>
      </c>
      <c r="H51" s="37" t="s">
        <v>752</v>
      </c>
      <c r="I51" s="35" t="s">
        <v>1749</v>
      </c>
      <c r="J51" s="37" t="s">
        <v>571</v>
      </c>
      <c r="K51" s="35" t="s">
        <v>1749</v>
      </c>
      <c r="L51" s="36" t="s">
        <v>1901</v>
      </c>
      <c r="M51" s="35" t="s">
        <v>1752</v>
      </c>
      <c r="N51" s="37" t="s">
        <v>2270</v>
      </c>
      <c r="O51" s="35" t="s">
        <v>1749</v>
      </c>
      <c r="P51" s="36" t="s">
        <v>1173</v>
      </c>
      <c r="Q51" s="35" t="s">
        <v>1749</v>
      </c>
      <c r="R51" s="36"/>
      <c r="S51" s="35" t="s">
        <v>1749</v>
      </c>
      <c r="T51" s="36" t="s">
        <v>1206</v>
      </c>
      <c r="U51" s="35" t="s">
        <v>1749</v>
      </c>
      <c r="V51" s="36" t="s">
        <v>1951</v>
      </c>
      <c r="W51" s="35" t="s">
        <v>1750</v>
      </c>
      <c r="X51" s="36"/>
      <c r="Y51" s="35" t="s">
        <v>1749</v>
      </c>
      <c r="Z51" s="36" t="s">
        <v>865</v>
      </c>
      <c r="AA51" s="35" t="s">
        <v>1749</v>
      </c>
      <c r="AB51" s="36" t="s">
        <v>804</v>
      </c>
      <c r="AC51" s="35" t="s">
        <v>1750</v>
      </c>
      <c r="AD51" s="36"/>
      <c r="AE51" s="35" t="s">
        <v>1749</v>
      </c>
      <c r="AF51" s="36" t="s">
        <v>850</v>
      </c>
      <c r="AG51" s="35" t="s">
        <v>1750</v>
      </c>
      <c r="AH51" s="36"/>
      <c r="AI51" s="35" t="s">
        <v>1750</v>
      </c>
      <c r="AJ51" s="36"/>
      <c r="AK51" s="35" t="s">
        <v>1750</v>
      </c>
      <c r="AL51" s="36"/>
      <c r="AM51" s="35" t="s">
        <v>1749</v>
      </c>
      <c r="AN51" s="36" t="s">
        <v>701</v>
      </c>
      <c r="AO51" s="35" t="s">
        <v>1750</v>
      </c>
      <c r="AP51" s="36"/>
      <c r="AQ51" s="35" t="s">
        <v>1750</v>
      </c>
      <c r="AR51" s="36"/>
      <c r="AS51" s="35" t="s">
        <v>1749</v>
      </c>
      <c r="AT51" s="36" t="s">
        <v>1468</v>
      </c>
      <c r="AU51" s="35" t="s">
        <v>1750</v>
      </c>
      <c r="AV51" s="36"/>
      <c r="AW51" s="35" t="s">
        <v>1749</v>
      </c>
      <c r="AX51" s="36" t="s">
        <v>2310</v>
      </c>
      <c r="AY51" s="35" t="s">
        <v>1750</v>
      </c>
      <c r="AZ51" s="36"/>
      <c r="BA51" s="35" t="s">
        <v>1749</v>
      </c>
      <c r="BB51" s="37" t="s">
        <v>1536</v>
      </c>
      <c r="BC51" s="35" t="s">
        <v>1749</v>
      </c>
      <c r="BD51" s="36" t="s">
        <v>1366</v>
      </c>
      <c r="BE51" s="35" t="s">
        <v>1749</v>
      </c>
      <c r="BF51" s="36" t="s">
        <v>734</v>
      </c>
      <c r="BG51" s="35" t="s">
        <v>1750</v>
      </c>
      <c r="BH51" s="36"/>
      <c r="BI51" s="35" t="s">
        <v>1749</v>
      </c>
      <c r="BJ51" s="36" t="s">
        <v>1391</v>
      </c>
      <c r="BK51" s="35" t="s">
        <v>1750</v>
      </c>
      <c r="BL51" s="36"/>
      <c r="BM51" s="35" t="s">
        <v>1750</v>
      </c>
      <c r="BN51" s="36"/>
      <c r="BO51" s="35" t="s">
        <v>1749</v>
      </c>
      <c r="BP51" s="37" t="s">
        <v>1613</v>
      </c>
      <c r="BQ51" s="35" t="s">
        <v>1750</v>
      </c>
      <c r="BR51" s="36"/>
      <c r="BS51" s="35" t="s">
        <v>1749</v>
      </c>
      <c r="BT51" s="36" t="s">
        <v>1131</v>
      </c>
      <c r="BU51" s="35" t="s">
        <v>1750</v>
      </c>
      <c r="BV51" s="36"/>
      <c r="BW51" s="35" t="s">
        <v>1750</v>
      </c>
      <c r="BX51" s="36"/>
      <c r="BY51" s="35" t="s">
        <v>1749</v>
      </c>
      <c r="BZ51" s="36" t="s">
        <v>1067</v>
      </c>
      <c r="CA51" s="35" t="s">
        <v>1750</v>
      </c>
      <c r="CB51" s="36"/>
      <c r="CC51" s="35" t="s">
        <v>1749</v>
      </c>
      <c r="CD51" s="36" t="s">
        <v>1638</v>
      </c>
      <c r="CE51" s="35" t="s">
        <v>1752</v>
      </c>
      <c r="CF51" s="37" t="s">
        <v>2292</v>
      </c>
      <c r="CG51" s="35" t="s">
        <v>1750</v>
      </c>
      <c r="CH51" s="36"/>
      <c r="CI51" s="35" t="s">
        <v>1750</v>
      </c>
      <c r="CJ51" s="36"/>
      <c r="CK51" s="35" t="s">
        <v>1750</v>
      </c>
      <c r="CL51" s="36"/>
      <c r="CM51" s="35" t="s">
        <v>1750</v>
      </c>
      <c r="CN51" s="36"/>
      <c r="CO51" s="35" t="s">
        <v>1749</v>
      </c>
      <c r="CP51" s="36" t="s">
        <v>980</v>
      </c>
      <c r="CQ51" s="35" t="s">
        <v>1749</v>
      </c>
      <c r="CR51" s="36" t="s">
        <v>819</v>
      </c>
      <c r="CS51" s="35" t="s">
        <v>1749</v>
      </c>
      <c r="CT51" s="36" t="s">
        <v>1732</v>
      </c>
      <c r="CU51" s="35" t="s">
        <v>1749</v>
      </c>
      <c r="CV51" s="36" t="s">
        <v>942</v>
      </c>
      <c r="CW51" s="35" t="s">
        <v>1750</v>
      </c>
      <c r="CX51" s="36"/>
    </row>
    <row r="52" spans="1:102" ht="90" x14ac:dyDescent="0.25">
      <c r="A52" t="s">
        <v>354</v>
      </c>
      <c r="B52" s="31" t="s">
        <v>297</v>
      </c>
      <c r="C52" s="35" t="s">
        <v>1749</v>
      </c>
      <c r="D52" s="36" t="s">
        <v>1876</v>
      </c>
      <c r="E52" s="35" t="s">
        <v>1750</v>
      </c>
      <c r="F52" s="36"/>
      <c r="G52" s="35" t="s">
        <v>1750</v>
      </c>
      <c r="H52" s="36"/>
      <c r="I52" s="35" t="s">
        <v>1750</v>
      </c>
      <c r="J52" s="36"/>
      <c r="K52" s="35" t="s">
        <v>1750</v>
      </c>
      <c r="L52" s="36"/>
      <c r="M52" s="35" t="s">
        <v>1749</v>
      </c>
      <c r="N52" s="37" t="s">
        <v>2271</v>
      </c>
      <c r="O52" s="35" t="s">
        <v>1750</v>
      </c>
      <c r="P52" s="36"/>
      <c r="Q52" s="35" t="s">
        <v>1749</v>
      </c>
      <c r="R52" s="37" t="s">
        <v>667</v>
      </c>
      <c r="S52" s="35" t="s">
        <v>1750</v>
      </c>
      <c r="T52" s="36"/>
      <c r="U52" s="35" t="s">
        <v>1750</v>
      </c>
      <c r="V52" s="36"/>
      <c r="W52" s="35" t="s">
        <v>1750</v>
      </c>
      <c r="X52" s="36"/>
      <c r="Y52" s="35" t="s">
        <v>1750</v>
      </c>
      <c r="Z52" s="36"/>
      <c r="AA52" s="35" t="s">
        <v>1750</v>
      </c>
      <c r="AB52" s="36"/>
      <c r="AC52" s="35" t="s">
        <v>1750</v>
      </c>
      <c r="AD52" s="36"/>
      <c r="AE52" s="35" t="s">
        <v>1750</v>
      </c>
      <c r="AF52" s="36"/>
      <c r="AG52" s="35" t="s">
        <v>1750</v>
      </c>
      <c r="AH52" s="36"/>
      <c r="AI52" s="35" t="s">
        <v>1750</v>
      </c>
      <c r="AJ52" s="36"/>
      <c r="AK52" s="35" t="s">
        <v>1750</v>
      </c>
      <c r="AL52" s="36"/>
      <c r="AM52" s="35" t="s">
        <v>1750</v>
      </c>
      <c r="AN52" s="36"/>
      <c r="AO52" s="35" t="s">
        <v>1750</v>
      </c>
      <c r="AP52" s="36"/>
      <c r="AQ52" s="35" t="s">
        <v>1750</v>
      </c>
      <c r="AR52" s="36"/>
      <c r="AS52" s="35" t="s">
        <v>1750</v>
      </c>
      <c r="AT52" s="36"/>
      <c r="AU52" s="35" t="s">
        <v>1750</v>
      </c>
      <c r="AV52" s="36"/>
      <c r="AW52" s="35" t="s">
        <v>1752</v>
      </c>
      <c r="AX52" s="36" t="s">
        <v>2313</v>
      </c>
      <c r="AY52" s="35" t="s">
        <v>1750</v>
      </c>
      <c r="AZ52" s="36"/>
      <c r="BA52" s="35" t="s">
        <v>1750</v>
      </c>
      <c r="BB52" s="36"/>
      <c r="BC52" s="35" t="s">
        <v>1749</v>
      </c>
      <c r="BD52" s="36" t="s">
        <v>1367</v>
      </c>
      <c r="BE52" s="35" t="s">
        <v>1750</v>
      </c>
      <c r="BF52" s="36"/>
      <c r="BG52" s="35" t="s">
        <v>1750</v>
      </c>
      <c r="BH52" s="36"/>
      <c r="BI52" s="35" t="s">
        <v>1750</v>
      </c>
      <c r="BJ52" s="36"/>
      <c r="BK52" s="35" t="s">
        <v>1750</v>
      </c>
      <c r="BL52" s="36"/>
      <c r="BM52" s="35" t="s">
        <v>1750</v>
      </c>
      <c r="BN52" s="36"/>
      <c r="BO52" s="35" t="s">
        <v>1750</v>
      </c>
      <c r="BP52" s="36"/>
      <c r="BQ52" s="35" t="s">
        <v>1750</v>
      </c>
      <c r="BR52" s="36"/>
      <c r="BS52" s="35" t="s">
        <v>1750</v>
      </c>
      <c r="BT52" s="36"/>
      <c r="BU52" s="35" t="s">
        <v>1750</v>
      </c>
      <c r="BV52" s="36"/>
      <c r="BW52" s="35" t="s">
        <v>1750</v>
      </c>
      <c r="BX52" s="36"/>
      <c r="BY52" s="35" t="s">
        <v>1750</v>
      </c>
      <c r="BZ52" s="36"/>
      <c r="CA52" s="35" t="s">
        <v>1750</v>
      </c>
      <c r="CB52" s="36"/>
      <c r="CC52" s="35" t="s">
        <v>1749</v>
      </c>
      <c r="CD52" s="36" t="s">
        <v>2238</v>
      </c>
      <c r="CE52" s="35" t="s">
        <v>1749</v>
      </c>
      <c r="CF52" s="36" t="s">
        <v>775</v>
      </c>
      <c r="CG52" s="35" t="s">
        <v>1750</v>
      </c>
      <c r="CH52" s="36"/>
      <c r="CI52" s="35" t="s">
        <v>1750</v>
      </c>
      <c r="CJ52" s="36"/>
      <c r="CK52" s="35" t="s">
        <v>1750</v>
      </c>
      <c r="CL52" s="36"/>
      <c r="CM52" s="35" t="s">
        <v>1750</v>
      </c>
      <c r="CN52" s="36"/>
      <c r="CO52" s="35" t="s">
        <v>1749</v>
      </c>
      <c r="CP52" s="36" t="s">
        <v>982</v>
      </c>
      <c r="CQ52" s="35" t="s">
        <v>1750</v>
      </c>
      <c r="CR52" s="36"/>
      <c r="CS52" s="35" t="s">
        <v>1749</v>
      </c>
      <c r="CT52" s="36" t="s">
        <v>1732</v>
      </c>
      <c r="CU52" s="35" t="s">
        <v>1750</v>
      </c>
      <c r="CV52" s="36"/>
      <c r="CW52" s="35" t="s">
        <v>1750</v>
      </c>
      <c r="CX52" s="36"/>
    </row>
    <row r="53" spans="1:102" ht="60" x14ac:dyDescent="0.25">
      <c r="A53" t="s">
        <v>355</v>
      </c>
      <c r="B53" s="31" t="s">
        <v>159</v>
      </c>
      <c r="C53" s="35" t="s">
        <v>1750</v>
      </c>
      <c r="D53" s="36"/>
      <c r="E53" s="35" t="s">
        <v>1750</v>
      </c>
      <c r="F53" s="36"/>
      <c r="G53" s="35" t="s">
        <v>1750</v>
      </c>
      <c r="H53" s="36"/>
      <c r="I53" s="35" t="s">
        <v>1750</v>
      </c>
      <c r="J53" s="36"/>
      <c r="K53" s="35" t="s">
        <v>1750</v>
      </c>
      <c r="L53" s="36"/>
      <c r="M53" s="35" t="s">
        <v>1749</v>
      </c>
      <c r="N53" s="37" t="s">
        <v>2272</v>
      </c>
      <c r="O53" s="35" t="s">
        <v>1750</v>
      </c>
      <c r="P53" s="36"/>
      <c r="Q53" s="35" t="s">
        <v>1750</v>
      </c>
      <c r="R53" s="36"/>
      <c r="S53" s="35" t="s">
        <v>1750</v>
      </c>
      <c r="T53" s="36"/>
      <c r="U53" s="35" t="s">
        <v>1750</v>
      </c>
      <c r="V53" s="36"/>
      <c r="W53" s="35" t="s">
        <v>1750</v>
      </c>
      <c r="X53" s="36"/>
      <c r="Y53" s="35" t="s">
        <v>1750</v>
      </c>
      <c r="Z53" s="36"/>
      <c r="AA53" s="35" t="s">
        <v>1749</v>
      </c>
      <c r="AB53" s="36" t="s">
        <v>805</v>
      </c>
      <c r="AC53" s="35" t="s">
        <v>1750</v>
      </c>
      <c r="AD53" s="36"/>
      <c r="AE53" s="35" t="s">
        <v>1750</v>
      </c>
      <c r="AF53" s="36"/>
      <c r="AG53" s="35" t="s">
        <v>1750</v>
      </c>
      <c r="AH53" s="36"/>
      <c r="AI53" s="35" t="s">
        <v>1750</v>
      </c>
      <c r="AJ53" s="36"/>
      <c r="AK53" s="35" t="s">
        <v>1750</v>
      </c>
      <c r="AL53" s="36"/>
      <c r="AM53" s="35" t="s">
        <v>1750</v>
      </c>
      <c r="AN53" s="36"/>
      <c r="AO53" s="35" t="s">
        <v>1750</v>
      </c>
      <c r="AP53" s="36"/>
      <c r="AQ53" s="35" t="s">
        <v>1750</v>
      </c>
      <c r="AR53" s="36"/>
      <c r="AS53" s="35" t="s">
        <v>1750</v>
      </c>
      <c r="AT53" s="36"/>
      <c r="AU53" s="35" t="s">
        <v>1750</v>
      </c>
      <c r="AV53" s="36"/>
      <c r="AW53" s="35" t="s">
        <v>1749</v>
      </c>
      <c r="AX53" s="36" t="s">
        <v>2311</v>
      </c>
      <c r="AY53" s="35" t="s">
        <v>1750</v>
      </c>
      <c r="AZ53" s="36"/>
      <c r="BA53" s="35" t="s">
        <v>1750</v>
      </c>
      <c r="BB53" s="36"/>
      <c r="BC53" s="35" t="s">
        <v>1750</v>
      </c>
      <c r="BD53" s="36"/>
      <c r="BE53" s="35" t="s">
        <v>1750</v>
      </c>
      <c r="BF53" s="36"/>
      <c r="BG53" s="35" t="s">
        <v>1750</v>
      </c>
      <c r="BH53" s="36"/>
      <c r="BI53" s="35" t="s">
        <v>1750</v>
      </c>
      <c r="BJ53" s="36"/>
      <c r="BK53" s="35" t="s">
        <v>1750</v>
      </c>
      <c r="BL53" s="36"/>
      <c r="BM53" s="35" t="s">
        <v>1750</v>
      </c>
      <c r="BN53" s="36"/>
      <c r="BO53" s="35" t="s">
        <v>1750</v>
      </c>
      <c r="BP53" s="36"/>
      <c r="BQ53" s="35" t="s">
        <v>1752</v>
      </c>
      <c r="BR53" s="36" t="s">
        <v>1132</v>
      </c>
      <c r="BS53" s="35" t="s">
        <v>1750</v>
      </c>
      <c r="BT53" s="36"/>
      <c r="BU53" s="35" t="s">
        <v>1750</v>
      </c>
      <c r="BV53" s="36"/>
      <c r="BW53" s="35" t="s">
        <v>1750</v>
      </c>
      <c r="BX53" s="36"/>
      <c r="BY53" s="35" t="s">
        <v>1750</v>
      </c>
      <c r="BZ53" s="36"/>
      <c r="CA53" s="35" t="s">
        <v>1750</v>
      </c>
      <c r="CB53" s="36"/>
      <c r="CC53" s="35" t="s">
        <v>1749</v>
      </c>
      <c r="CD53" s="36" t="s">
        <v>2239</v>
      </c>
      <c r="CE53" s="35" t="s">
        <v>1750</v>
      </c>
      <c r="CF53" s="37"/>
      <c r="CG53" s="35" t="s">
        <v>1750</v>
      </c>
      <c r="CH53" s="36"/>
      <c r="CI53" s="35" t="s">
        <v>1750</v>
      </c>
      <c r="CJ53" s="36"/>
      <c r="CK53" s="35" t="s">
        <v>1750</v>
      </c>
      <c r="CL53" s="36"/>
      <c r="CM53" s="35" t="s">
        <v>1749</v>
      </c>
      <c r="CN53" s="36" t="s">
        <v>2378</v>
      </c>
      <c r="CO53" s="35" t="s">
        <v>1749</v>
      </c>
      <c r="CP53" s="36" t="s">
        <v>982</v>
      </c>
      <c r="CQ53" s="35" t="s">
        <v>1750</v>
      </c>
      <c r="CR53" s="36"/>
      <c r="CS53" s="35" t="s">
        <v>1749</v>
      </c>
      <c r="CT53" s="36" t="s">
        <v>1732</v>
      </c>
      <c r="CU53" s="35" t="s">
        <v>1750</v>
      </c>
      <c r="CV53" s="36" t="s">
        <v>943</v>
      </c>
      <c r="CW53" s="35" t="s">
        <v>1750</v>
      </c>
      <c r="CX53" s="36"/>
    </row>
    <row r="54" spans="1:102" ht="90" x14ac:dyDescent="0.25">
      <c r="A54" t="s">
        <v>356</v>
      </c>
      <c r="B54" s="31" t="s">
        <v>160</v>
      </c>
      <c r="C54" s="35" t="s">
        <v>1750</v>
      </c>
      <c r="D54" s="36"/>
      <c r="E54" s="35" t="s">
        <v>1750</v>
      </c>
      <c r="F54" s="36"/>
      <c r="G54" s="35" t="s">
        <v>1750</v>
      </c>
      <c r="H54" s="36"/>
      <c r="I54" s="35" t="s">
        <v>1750</v>
      </c>
      <c r="J54" s="36"/>
      <c r="K54" s="35" t="s">
        <v>1750</v>
      </c>
      <c r="L54" s="36"/>
      <c r="M54" s="35" t="s">
        <v>1750</v>
      </c>
      <c r="N54" s="36"/>
      <c r="O54" s="35" t="s">
        <v>1750</v>
      </c>
      <c r="P54" s="36"/>
      <c r="Q54" s="35" t="s">
        <v>1750</v>
      </c>
      <c r="R54" s="36"/>
      <c r="S54" s="35" t="s">
        <v>1750</v>
      </c>
      <c r="T54" s="36"/>
      <c r="U54" s="35" t="s">
        <v>1750</v>
      </c>
      <c r="V54" s="36"/>
      <c r="W54" s="35" t="s">
        <v>1750</v>
      </c>
      <c r="X54" s="36"/>
      <c r="Y54" s="35" t="s">
        <v>1750</v>
      </c>
      <c r="Z54" s="36"/>
      <c r="AA54" s="35" t="s">
        <v>1750</v>
      </c>
      <c r="AB54" s="36"/>
      <c r="AC54" s="35" t="s">
        <v>1750</v>
      </c>
      <c r="AD54" s="36"/>
      <c r="AE54" s="35" t="s">
        <v>1749</v>
      </c>
      <c r="AF54" s="36" t="s">
        <v>2421</v>
      </c>
      <c r="AG54" s="35" t="s">
        <v>1750</v>
      </c>
      <c r="AH54" s="36"/>
      <c r="AI54" s="35" t="s">
        <v>1750</v>
      </c>
      <c r="AJ54" s="36"/>
      <c r="AK54" s="35" t="s">
        <v>1750</v>
      </c>
      <c r="AL54" s="36"/>
      <c r="AM54" s="35" t="s">
        <v>1750</v>
      </c>
      <c r="AN54" s="36"/>
      <c r="AO54" s="35" t="s">
        <v>1750</v>
      </c>
      <c r="AP54" s="36"/>
      <c r="AQ54" s="35" t="s">
        <v>1750</v>
      </c>
      <c r="AR54" s="36"/>
      <c r="AS54" s="35" t="s">
        <v>1750</v>
      </c>
      <c r="AT54" s="36"/>
      <c r="AU54" s="35" t="s">
        <v>1750</v>
      </c>
      <c r="AV54" s="36"/>
      <c r="AW54" s="35" t="s">
        <v>1750</v>
      </c>
      <c r="AX54" s="36"/>
      <c r="AY54" s="35" t="s">
        <v>1750</v>
      </c>
      <c r="AZ54" s="36"/>
      <c r="BA54" s="35" t="s">
        <v>1749</v>
      </c>
      <c r="BB54" s="36" t="s">
        <v>1534</v>
      </c>
      <c r="BC54" s="35" t="s">
        <v>1750</v>
      </c>
      <c r="BD54" s="36"/>
      <c r="BE54" s="35" t="s">
        <v>1750</v>
      </c>
      <c r="BF54" s="36"/>
      <c r="BG54" s="35" t="s">
        <v>1750</v>
      </c>
      <c r="BH54" s="36"/>
      <c r="BI54" s="35" t="s">
        <v>1750</v>
      </c>
      <c r="BJ54" s="36"/>
      <c r="BK54" s="35" t="s">
        <v>1750</v>
      </c>
      <c r="BL54" s="36"/>
      <c r="BM54" s="35" t="s">
        <v>1750</v>
      </c>
      <c r="BN54" s="36"/>
      <c r="BO54" s="35" t="s">
        <v>1750</v>
      </c>
      <c r="BP54" s="36"/>
      <c r="BQ54" s="35" t="s">
        <v>1750</v>
      </c>
      <c r="BR54" s="36"/>
      <c r="BS54" s="35" t="s">
        <v>1750</v>
      </c>
      <c r="BT54" s="36"/>
      <c r="BU54" s="35" t="s">
        <v>1750</v>
      </c>
      <c r="BV54" s="36"/>
      <c r="BW54" s="35" t="s">
        <v>1750</v>
      </c>
      <c r="BX54" s="36"/>
      <c r="BY54" s="35" t="s">
        <v>1750</v>
      </c>
      <c r="BZ54" s="36"/>
      <c r="CA54" s="35" t="s">
        <v>1750</v>
      </c>
      <c r="CB54" s="36"/>
      <c r="CC54" s="35" t="s">
        <v>1750</v>
      </c>
      <c r="CD54" s="36"/>
      <c r="CE54" s="35" t="s">
        <v>1750</v>
      </c>
      <c r="CF54" s="36"/>
      <c r="CG54" s="35" t="s">
        <v>1750</v>
      </c>
      <c r="CH54" s="36"/>
      <c r="CI54" s="35" t="s">
        <v>1750</v>
      </c>
      <c r="CJ54" s="36"/>
      <c r="CK54" s="35" t="s">
        <v>1750</v>
      </c>
      <c r="CL54" s="36"/>
      <c r="CM54" s="35" t="s">
        <v>1750</v>
      </c>
      <c r="CN54" s="36"/>
      <c r="CO54" s="35" t="s">
        <v>1750</v>
      </c>
      <c r="CP54" s="36"/>
      <c r="CQ54" s="35" t="s">
        <v>1749</v>
      </c>
      <c r="CR54" s="36" t="s">
        <v>826</v>
      </c>
      <c r="CS54" s="35" t="s">
        <v>1750</v>
      </c>
      <c r="CT54" s="36"/>
      <c r="CU54" s="35" t="s">
        <v>1750</v>
      </c>
      <c r="CV54" s="36"/>
      <c r="CW54" s="35" t="s">
        <v>1750</v>
      </c>
      <c r="CX54" s="36"/>
    </row>
    <row r="55" spans="1:102" ht="120" x14ac:dyDescent="0.25">
      <c r="A55" t="s">
        <v>357</v>
      </c>
      <c r="B55" s="32" t="s">
        <v>174</v>
      </c>
      <c r="C55" s="35" t="s">
        <v>1750</v>
      </c>
      <c r="D55" s="36"/>
      <c r="E55" s="35" t="s">
        <v>1752</v>
      </c>
      <c r="F55" s="36" t="s">
        <v>2359</v>
      </c>
      <c r="G55" s="35" t="s">
        <v>1749</v>
      </c>
      <c r="H55" s="37" t="s">
        <v>550</v>
      </c>
      <c r="I55" s="35" t="s">
        <v>1750</v>
      </c>
      <c r="J55" s="36"/>
      <c r="K55" s="35" t="s">
        <v>1750</v>
      </c>
      <c r="L55" s="36"/>
      <c r="M55" s="35" t="s">
        <v>1752</v>
      </c>
      <c r="N55" s="37" t="s">
        <v>2273</v>
      </c>
      <c r="O55" s="35" t="s">
        <v>1750</v>
      </c>
      <c r="P55" s="36"/>
      <c r="Q55" s="35" t="s">
        <v>1749</v>
      </c>
      <c r="R55" s="37" t="s">
        <v>668</v>
      </c>
      <c r="S55" s="35" t="s">
        <v>1749</v>
      </c>
      <c r="T55" s="36" t="s">
        <v>1207</v>
      </c>
      <c r="U55" s="35" t="s">
        <v>1750</v>
      </c>
      <c r="V55" s="36"/>
      <c r="W55" s="35" t="s">
        <v>1750</v>
      </c>
      <c r="X55" s="36"/>
      <c r="Y55" s="35" t="s">
        <v>1750</v>
      </c>
      <c r="Z55" s="36"/>
      <c r="AA55" s="35" t="s">
        <v>1749</v>
      </c>
      <c r="AB55" s="36" t="s">
        <v>806</v>
      </c>
      <c r="AC55" s="35" t="s">
        <v>1749</v>
      </c>
      <c r="AD55" s="36" t="s">
        <v>1235</v>
      </c>
      <c r="AE55" s="35" t="s">
        <v>1750</v>
      </c>
      <c r="AF55" s="36"/>
      <c r="AG55" s="35" t="s">
        <v>1749</v>
      </c>
      <c r="AH55" s="36" t="s">
        <v>1285</v>
      </c>
      <c r="AI55" s="35" t="s">
        <v>1752</v>
      </c>
      <c r="AJ55" s="36" t="s">
        <v>1286</v>
      </c>
      <c r="AK55" s="35" t="s">
        <v>1750</v>
      </c>
      <c r="AL55" s="36"/>
      <c r="AM55" s="35" t="s">
        <v>1749</v>
      </c>
      <c r="AN55" s="37" t="s">
        <v>684</v>
      </c>
      <c r="AO55" s="35" t="s">
        <v>1750</v>
      </c>
      <c r="AP55" s="36"/>
      <c r="AQ55" s="35" t="s">
        <v>1752</v>
      </c>
      <c r="AR55" s="36" t="s">
        <v>1318</v>
      </c>
      <c r="AS55" s="35" t="s">
        <v>1750</v>
      </c>
      <c r="AT55" s="36"/>
      <c r="AU55" s="35" t="s">
        <v>1750</v>
      </c>
      <c r="AV55" s="36"/>
      <c r="AW55" s="35" t="s">
        <v>1752</v>
      </c>
      <c r="AX55" s="36" t="s">
        <v>2314</v>
      </c>
      <c r="AY55" s="35" t="s">
        <v>1749</v>
      </c>
      <c r="AZ55" s="36" t="s">
        <v>1507</v>
      </c>
      <c r="BA55" s="35" t="s">
        <v>1752</v>
      </c>
      <c r="BB55" s="36" t="s">
        <v>1537</v>
      </c>
      <c r="BC55" s="35" t="s">
        <v>1752</v>
      </c>
      <c r="BD55" s="36" t="s">
        <v>1368</v>
      </c>
      <c r="BE55" s="35" t="s">
        <v>1750</v>
      </c>
      <c r="BF55" s="36"/>
      <c r="BG55" s="35" t="s">
        <v>1752</v>
      </c>
      <c r="BH55" s="36" t="s">
        <v>1566</v>
      </c>
      <c r="BI55" s="35" t="s">
        <v>1749</v>
      </c>
      <c r="BJ55" s="36" t="s">
        <v>1393</v>
      </c>
      <c r="BK55" s="35" t="s">
        <v>1750</v>
      </c>
      <c r="BL55" s="36"/>
      <c r="BM55" s="35" t="s">
        <v>1752</v>
      </c>
      <c r="BN55" s="36" t="s">
        <v>1409</v>
      </c>
      <c r="BO55" s="35" t="s">
        <v>1750</v>
      </c>
      <c r="BP55" s="36"/>
      <c r="BQ55" s="35" t="s">
        <v>1750</v>
      </c>
      <c r="BR55" s="36"/>
      <c r="BS55" s="35" t="s">
        <v>1750</v>
      </c>
      <c r="BT55" s="36"/>
      <c r="BU55" s="35" t="s">
        <v>1750</v>
      </c>
      <c r="BV55" s="36"/>
      <c r="BW55" s="35" t="s">
        <v>1750</v>
      </c>
      <c r="BX55" s="36"/>
      <c r="BY55" s="35" t="s">
        <v>1752</v>
      </c>
      <c r="BZ55" s="36" t="s">
        <v>1068</v>
      </c>
      <c r="CA55" s="35" t="s">
        <v>1750</v>
      </c>
      <c r="CB55" s="36"/>
      <c r="CC55" s="35" t="s">
        <v>1752</v>
      </c>
      <c r="CD55" s="36" t="s">
        <v>1646</v>
      </c>
      <c r="CE55" s="35" t="s">
        <v>1752</v>
      </c>
      <c r="CF55" s="36" t="s">
        <v>2294</v>
      </c>
      <c r="CG55" s="35" t="s">
        <v>1752</v>
      </c>
      <c r="CH55" s="36" t="s">
        <v>1020</v>
      </c>
      <c r="CI55" s="35" t="s">
        <v>1750</v>
      </c>
      <c r="CJ55" s="36"/>
      <c r="CK55" s="35" t="s">
        <v>1752</v>
      </c>
      <c r="CL55" s="36" t="s">
        <v>2338</v>
      </c>
      <c r="CM55" s="35" t="s">
        <v>1750</v>
      </c>
      <c r="CN55" s="36"/>
      <c r="CO55" s="35" t="s">
        <v>1750</v>
      </c>
      <c r="CP55" s="36"/>
      <c r="CQ55" s="35" t="s">
        <v>1750</v>
      </c>
      <c r="CR55" s="36"/>
      <c r="CS55" s="35" t="s">
        <v>1750</v>
      </c>
      <c r="CT55" s="36"/>
      <c r="CU55" s="35" t="s">
        <v>1750</v>
      </c>
      <c r="CV55" s="36" t="s">
        <v>944</v>
      </c>
      <c r="CW55" s="35" t="s">
        <v>1752</v>
      </c>
      <c r="CX55" s="36" t="s">
        <v>945</v>
      </c>
    </row>
    <row r="56" spans="1:102" ht="45" x14ac:dyDescent="0.25">
      <c r="A56" t="s">
        <v>358</v>
      </c>
      <c r="B56" s="32" t="s">
        <v>175</v>
      </c>
      <c r="C56" s="35" t="s">
        <v>1749</v>
      </c>
      <c r="D56" s="37" t="s">
        <v>519</v>
      </c>
      <c r="E56" s="35" t="s">
        <v>1750</v>
      </c>
      <c r="F56" s="36"/>
      <c r="G56" s="35" t="s">
        <v>1749</v>
      </c>
      <c r="H56" s="37" t="s">
        <v>550</v>
      </c>
      <c r="I56" s="35" t="s">
        <v>1750</v>
      </c>
      <c r="J56" s="36"/>
      <c r="K56" s="35" t="s">
        <v>1750</v>
      </c>
      <c r="L56" s="36"/>
      <c r="M56" s="35" t="s">
        <v>1749</v>
      </c>
      <c r="N56" s="37" t="s">
        <v>639</v>
      </c>
      <c r="O56" s="35" t="s">
        <v>1752</v>
      </c>
      <c r="P56" s="36" t="s">
        <v>1920</v>
      </c>
      <c r="Q56" s="35" t="s">
        <v>1750</v>
      </c>
      <c r="R56" s="36"/>
      <c r="S56" s="35" t="s">
        <v>1749</v>
      </c>
      <c r="T56" s="36" t="s">
        <v>1207</v>
      </c>
      <c r="U56" s="35" t="s">
        <v>1750</v>
      </c>
      <c r="V56" s="36"/>
      <c r="W56" s="35" t="s">
        <v>1750</v>
      </c>
      <c r="X56" s="36"/>
      <c r="Y56" s="35" t="s">
        <v>1750</v>
      </c>
      <c r="Z56" s="36"/>
      <c r="AA56" s="35" t="s">
        <v>1749</v>
      </c>
      <c r="AB56" s="36" t="s">
        <v>807</v>
      </c>
      <c r="AC56" s="35" t="s">
        <v>1749</v>
      </c>
      <c r="AD56" s="36" t="s">
        <v>1235</v>
      </c>
      <c r="AE56" s="35" t="s">
        <v>1749</v>
      </c>
      <c r="AF56" s="36" t="s">
        <v>851</v>
      </c>
      <c r="AG56" s="35" t="s">
        <v>1749</v>
      </c>
      <c r="AH56" s="36" t="s">
        <v>1285</v>
      </c>
      <c r="AI56" s="35" t="s">
        <v>1752</v>
      </c>
      <c r="AJ56" s="36" t="s">
        <v>1286</v>
      </c>
      <c r="AK56" s="35" t="s">
        <v>1752</v>
      </c>
      <c r="AL56" s="36" t="s">
        <v>1426</v>
      </c>
      <c r="AM56" s="35" t="s">
        <v>1749</v>
      </c>
      <c r="AN56" s="37" t="s">
        <v>684</v>
      </c>
      <c r="AO56" s="35" t="s">
        <v>1750</v>
      </c>
      <c r="AP56" s="36"/>
      <c r="AQ56" s="35" t="s">
        <v>1750</v>
      </c>
      <c r="AR56" s="36"/>
      <c r="AS56" s="35" t="s">
        <v>1750</v>
      </c>
      <c r="AT56" s="36"/>
      <c r="AU56" s="35" t="s">
        <v>1750</v>
      </c>
      <c r="AV56" s="36"/>
      <c r="AW56" s="35" t="s">
        <v>1749</v>
      </c>
      <c r="AX56" s="36" t="s">
        <v>1343</v>
      </c>
      <c r="AY56" s="35" t="s">
        <v>1749</v>
      </c>
      <c r="AZ56" s="36" t="s">
        <v>1507</v>
      </c>
      <c r="BA56" s="35" t="s">
        <v>1752</v>
      </c>
      <c r="BB56" s="36" t="s">
        <v>1538</v>
      </c>
      <c r="BC56" s="35" t="s">
        <v>1752</v>
      </c>
      <c r="BD56" s="36" t="s">
        <v>1368</v>
      </c>
      <c r="BE56" s="35" t="s">
        <v>1750</v>
      </c>
      <c r="BF56" s="36"/>
      <c r="BG56" s="35" t="s">
        <v>1749</v>
      </c>
      <c r="BH56" s="36" t="s">
        <v>1566</v>
      </c>
      <c r="BI56" s="35" t="s">
        <v>1749</v>
      </c>
      <c r="BJ56" s="36" t="s">
        <v>1393</v>
      </c>
      <c r="BK56" s="35" t="s">
        <v>1750</v>
      </c>
      <c r="BL56" s="36"/>
      <c r="BM56" s="35" t="s">
        <v>1752</v>
      </c>
      <c r="BN56" s="36" t="s">
        <v>1409</v>
      </c>
      <c r="BO56" s="35" t="s">
        <v>1750</v>
      </c>
      <c r="BP56" s="36"/>
      <c r="BQ56" s="35" t="s">
        <v>1750</v>
      </c>
      <c r="BR56" s="36"/>
      <c r="BS56" s="35" t="s">
        <v>1750</v>
      </c>
      <c r="BT56" s="36"/>
      <c r="BU56" s="35" t="s">
        <v>1750</v>
      </c>
      <c r="BV56" s="36"/>
      <c r="BW56" s="35" t="s">
        <v>1750</v>
      </c>
      <c r="BX56" s="36"/>
      <c r="BY56" s="35" t="s">
        <v>1750</v>
      </c>
      <c r="BZ56" s="36"/>
      <c r="CA56" s="35" t="s">
        <v>1750</v>
      </c>
      <c r="CB56" s="36"/>
      <c r="CC56" s="35" t="s">
        <v>1752</v>
      </c>
      <c r="CD56" s="36" t="s">
        <v>1646</v>
      </c>
      <c r="CE56" s="35" t="s">
        <v>1750</v>
      </c>
      <c r="CF56" s="36"/>
      <c r="CG56" s="35" t="s">
        <v>1750</v>
      </c>
      <c r="CH56" s="36"/>
      <c r="CI56" s="35" t="s">
        <v>1750</v>
      </c>
      <c r="CJ56" s="36"/>
      <c r="CK56" s="35" t="s">
        <v>1750</v>
      </c>
      <c r="CL56" s="36"/>
      <c r="CM56" s="35" t="s">
        <v>1749</v>
      </c>
      <c r="CN56" s="36" t="s">
        <v>983</v>
      </c>
      <c r="CO56" s="35" t="s">
        <v>1749</v>
      </c>
      <c r="CP56" s="36" t="s">
        <v>984</v>
      </c>
      <c r="CQ56" s="35" t="s">
        <v>1752</v>
      </c>
      <c r="CR56" s="36" t="s">
        <v>827</v>
      </c>
      <c r="CS56" s="35" t="s">
        <v>1750</v>
      </c>
      <c r="CT56" s="36"/>
      <c r="CU56" s="35" t="s">
        <v>1749</v>
      </c>
      <c r="CV56" s="36" t="s">
        <v>946</v>
      </c>
      <c r="CW56" s="35" t="s">
        <v>1750</v>
      </c>
      <c r="CX56" s="36"/>
    </row>
    <row r="57" spans="1:102" ht="102.75" customHeight="1" x14ac:dyDescent="0.25">
      <c r="A57" t="s">
        <v>359</v>
      </c>
      <c r="B57" s="32" t="s">
        <v>161</v>
      </c>
      <c r="C57" s="35" t="s">
        <v>1749</v>
      </c>
      <c r="D57" s="37" t="s">
        <v>521</v>
      </c>
      <c r="E57" s="35" t="s">
        <v>1752</v>
      </c>
      <c r="F57" s="37" t="s">
        <v>520</v>
      </c>
      <c r="G57" s="35" t="s">
        <v>1750</v>
      </c>
      <c r="H57" s="36"/>
      <c r="I57" s="35" t="s">
        <v>1749</v>
      </c>
      <c r="J57" s="37" t="s">
        <v>582</v>
      </c>
      <c r="K57" s="35" t="s">
        <v>1749</v>
      </c>
      <c r="L57" s="37" t="s">
        <v>623</v>
      </c>
      <c r="M57" s="35" t="s">
        <v>1752</v>
      </c>
      <c r="N57" s="37" t="s">
        <v>640</v>
      </c>
      <c r="O57" s="35" t="s">
        <v>1750</v>
      </c>
      <c r="P57" s="36"/>
      <c r="Q57" s="35" t="s">
        <v>1750</v>
      </c>
      <c r="R57" s="36"/>
      <c r="S57" s="35" t="s">
        <v>1750</v>
      </c>
      <c r="T57" s="36"/>
      <c r="U57" s="35" t="s">
        <v>1750</v>
      </c>
      <c r="V57" s="36"/>
      <c r="W57" s="35" t="s">
        <v>1749</v>
      </c>
      <c r="X57" s="36" t="s">
        <v>890</v>
      </c>
      <c r="Y57" s="35" t="s">
        <v>1749</v>
      </c>
      <c r="Z57" s="36" t="s">
        <v>866</v>
      </c>
      <c r="AA57" s="35" t="s">
        <v>1750</v>
      </c>
      <c r="AB57" s="36"/>
      <c r="AC57" s="35" t="s">
        <v>1750</v>
      </c>
      <c r="AD57" s="36"/>
      <c r="AE57" s="35" t="s">
        <v>1750</v>
      </c>
      <c r="AF57" s="36"/>
      <c r="AG57" s="35" t="s">
        <v>1752</v>
      </c>
      <c r="AH57" s="36" t="s">
        <v>1287</v>
      </c>
      <c r="AI57" s="35" t="s">
        <v>1750</v>
      </c>
      <c r="AJ57" s="36"/>
      <c r="AK57" s="35" t="s">
        <v>1752</v>
      </c>
      <c r="AL57" s="36" t="s">
        <v>1427</v>
      </c>
      <c r="AM57" s="35" t="s">
        <v>1749</v>
      </c>
      <c r="AN57" s="37" t="s">
        <v>702</v>
      </c>
      <c r="AO57" s="35" t="s">
        <v>1750</v>
      </c>
      <c r="AP57" s="36"/>
      <c r="AQ57" s="35" t="s">
        <v>1752</v>
      </c>
      <c r="AR57" s="36" t="s">
        <v>1319</v>
      </c>
      <c r="AS57" s="35" t="s">
        <v>1750</v>
      </c>
      <c r="AT57" s="36"/>
      <c r="AU57" s="35" t="s">
        <v>1750</v>
      </c>
      <c r="AV57" s="36"/>
      <c r="AW57" s="35" t="s">
        <v>1752</v>
      </c>
      <c r="AX57" s="36" t="s">
        <v>2011</v>
      </c>
      <c r="AY57" s="35" t="s">
        <v>1750</v>
      </c>
      <c r="AZ57" s="36"/>
      <c r="BA57" s="35" t="s">
        <v>1749</v>
      </c>
      <c r="BB57" s="37" t="s">
        <v>1545</v>
      </c>
      <c r="BC57" s="35" t="s">
        <v>1750</v>
      </c>
      <c r="BD57" s="36"/>
      <c r="BE57" s="35" t="s">
        <v>1749</v>
      </c>
      <c r="BF57" s="37" t="s">
        <v>735</v>
      </c>
      <c r="BG57" s="35" t="s">
        <v>1750</v>
      </c>
      <c r="BH57" s="36"/>
      <c r="BI57" s="35" t="s">
        <v>1750</v>
      </c>
      <c r="BJ57" s="36"/>
      <c r="BK57" s="35" t="s">
        <v>1750</v>
      </c>
      <c r="BL57" s="36"/>
      <c r="BM57" s="35" t="s">
        <v>1750</v>
      </c>
      <c r="BN57" s="36"/>
      <c r="BO57" s="35" t="s">
        <v>1749</v>
      </c>
      <c r="BP57" s="36" t="s">
        <v>1614</v>
      </c>
      <c r="BQ57" s="35" t="s">
        <v>1752</v>
      </c>
      <c r="BR57" s="36" t="s">
        <v>2049</v>
      </c>
      <c r="BS57" s="35" t="s">
        <v>1752</v>
      </c>
      <c r="BT57" s="36" t="s">
        <v>2060</v>
      </c>
      <c r="BU57" s="35" t="s">
        <v>1750</v>
      </c>
      <c r="BV57" s="36"/>
      <c r="BW57" s="35" t="s">
        <v>1750</v>
      </c>
      <c r="BX57" s="36"/>
      <c r="BY57" s="35" t="s">
        <v>1750</v>
      </c>
      <c r="BZ57" s="36"/>
      <c r="CA57" s="35" t="s">
        <v>1750</v>
      </c>
      <c r="CB57" s="36"/>
      <c r="CC57" s="35" t="s">
        <v>1752</v>
      </c>
      <c r="CD57" s="36" t="s">
        <v>1647</v>
      </c>
      <c r="CE57" s="35" t="s">
        <v>1752</v>
      </c>
      <c r="CF57" s="36" t="s">
        <v>2296</v>
      </c>
      <c r="CG57" s="35" t="s">
        <v>1750</v>
      </c>
      <c r="CH57" s="36"/>
      <c r="CI57" s="35" t="s">
        <v>1750</v>
      </c>
      <c r="CJ57" s="36"/>
      <c r="CK57" s="35" t="s">
        <v>1752</v>
      </c>
      <c r="CL57" s="36" t="s">
        <v>2339</v>
      </c>
      <c r="CM57" s="35" t="s">
        <v>1750</v>
      </c>
      <c r="CN57" s="36"/>
      <c r="CO57" s="35" t="s">
        <v>1750</v>
      </c>
      <c r="CP57" s="36"/>
      <c r="CQ57" s="35" t="s">
        <v>1750</v>
      </c>
      <c r="CR57" s="36"/>
      <c r="CS57" s="35" t="s">
        <v>1749</v>
      </c>
      <c r="CT57" s="36" t="s">
        <v>1736</v>
      </c>
      <c r="CU57" s="35" t="s">
        <v>1750</v>
      </c>
      <c r="CV57" s="36"/>
      <c r="CW57" s="35" t="s">
        <v>1750</v>
      </c>
      <c r="CX57" s="36"/>
    </row>
    <row r="58" spans="1:102" ht="89.25" customHeight="1" x14ac:dyDescent="0.25">
      <c r="A58" t="s">
        <v>360</v>
      </c>
      <c r="B58" s="32" t="s">
        <v>176</v>
      </c>
      <c r="C58" s="35" t="s">
        <v>1749</v>
      </c>
      <c r="D58" s="37" t="s">
        <v>490</v>
      </c>
      <c r="E58" s="35" t="s">
        <v>1749</v>
      </c>
      <c r="F58" s="37" t="s">
        <v>522</v>
      </c>
      <c r="G58" s="35" t="s">
        <v>1750</v>
      </c>
      <c r="H58" s="36"/>
      <c r="I58" s="35" t="s">
        <v>1750</v>
      </c>
      <c r="J58" s="36" t="s">
        <v>1894</v>
      </c>
      <c r="K58" s="35" t="s">
        <v>1749</v>
      </c>
      <c r="L58" s="37" t="s">
        <v>619</v>
      </c>
      <c r="M58" s="35" t="s">
        <v>1749</v>
      </c>
      <c r="N58" s="37" t="s">
        <v>2274</v>
      </c>
      <c r="O58" s="35" t="s">
        <v>1752</v>
      </c>
      <c r="P58" s="41" t="s">
        <v>1921</v>
      </c>
      <c r="Q58" s="35" t="s">
        <v>1749</v>
      </c>
      <c r="R58" s="37" t="s">
        <v>669</v>
      </c>
      <c r="S58" s="35" t="s">
        <v>1749</v>
      </c>
      <c r="T58" s="36" t="s">
        <v>1208</v>
      </c>
      <c r="U58" s="35" t="s">
        <v>1750</v>
      </c>
      <c r="V58" s="36"/>
      <c r="W58" s="35" t="s">
        <v>1749</v>
      </c>
      <c r="X58" s="36" t="s">
        <v>891</v>
      </c>
      <c r="Y58" s="35" t="s">
        <v>1749</v>
      </c>
      <c r="Z58" s="36" t="s">
        <v>867</v>
      </c>
      <c r="AA58" s="35" t="s">
        <v>1749</v>
      </c>
      <c r="AB58" s="37" t="s">
        <v>808</v>
      </c>
      <c r="AC58" s="35" t="s">
        <v>1749</v>
      </c>
      <c r="AD58" s="36" t="s">
        <v>1236</v>
      </c>
      <c r="AE58" s="35" t="s">
        <v>1750</v>
      </c>
      <c r="AF58" s="36"/>
      <c r="AG58" s="35" t="s">
        <v>1749</v>
      </c>
      <c r="AH58" s="36" t="s">
        <v>1288</v>
      </c>
      <c r="AI58" s="35" t="s">
        <v>1749</v>
      </c>
      <c r="AJ58" s="36" t="s">
        <v>1289</v>
      </c>
      <c r="AK58" s="35" t="s">
        <v>1749</v>
      </c>
      <c r="AL58" s="36" t="s">
        <v>1428</v>
      </c>
      <c r="AM58" s="35" t="s">
        <v>1749</v>
      </c>
      <c r="AN58" s="37" t="s">
        <v>703</v>
      </c>
      <c r="AO58" s="35" t="s">
        <v>1749</v>
      </c>
      <c r="AP58" s="36" t="s">
        <v>1450</v>
      </c>
      <c r="AQ58" s="35" t="s">
        <v>1749</v>
      </c>
      <c r="AR58" s="36" t="s">
        <v>1320</v>
      </c>
      <c r="AS58" s="35" t="s">
        <v>1750</v>
      </c>
      <c r="AT58" s="36"/>
      <c r="AU58" s="35" t="s">
        <v>1749</v>
      </c>
      <c r="AV58" s="36" t="s">
        <v>1490</v>
      </c>
      <c r="AW58" s="35" t="s">
        <v>1749</v>
      </c>
      <c r="AX58" s="36" t="s">
        <v>1344</v>
      </c>
      <c r="AY58" s="35" t="s">
        <v>1749</v>
      </c>
      <c r="AZ58" s="36" t="s">
        <v>1508</v>
      </c>
      <c r="BA58" s="35" t="s">
        <v>1749</v>
      </c>
      <c r="BB58" s="36" t="s">
        <v>1539</v>
      </c>
      <c r="BC58" s="35" t="s">
        <v>1749</v>
      </c>
      <c r="BD58" s="36" t="s">
        <v>1369</v>
      </c>
      <c r="BE58" s="35" t="s">
        <v>1749</v>
      </c>
      <c r="BF58" s="37" t="s">
        <v>736</v>
      </c>
      <c r="BG58" s="35" t="s">
        <v>1749</v>
      </c>
      <c r="BH58" s="36" t="s">
        <v>1567</v>
      </c>
      <c r="BI58" s="35" t="s">
        <v>1749</v>
      </c>
      <c r="BJ58" s="36" t="s">
        <v>1394</v>
      </c>
      <c r="BK58" s="35" t="s">
        <v>1749</v>
      </c>
      <c r="BL58" s="36" t="s">
        <v>1591</v>
      </c>
      <c r="BM58" s="35" t="s">
        <v>1749</v>
      </c>
      <c r="BN58" s="36" t="s">
        <v>1410</v>
      </c>
      <c r="BO58" s="35" t="s">
        <v>1749</v>
      </c>
      <c r="BP58" s="36" t="s">
        <v>1615</v>
      </c>
      <c r="BQ58" s="35" t="s">
        <v>1749</v>
      </c>
      <c r="BR58" s="36" t="s">
        <v>1134</v>
      </c>
      <c r="BS58" s="35" t="s">
        <v>1749</v>
      </c>
      <c r="BT58" s="36" t="s">
        <v>1135</v>
      </c>
      <c r="BU58" s="35" t="s">
        <v>1752</v>
      </c>
      <c r="BV58" s="36" t="s">
        <v>2058</v>
      </c>
      <c r="BW58" s="35" t="s">
        <v>1749</v>
      </c>
      <c r="BX58" s="36" t="s">
        <v>1673</v>
      </c>
      <c r="BY58" s="35" t="s">
        <v>1749</v>
      </c>
      <c r="BZ58" s="36" t="s">
        <v>1069</v>
      </c>
      <c r="CA58" s="35" t="s">
        <v>1749</v>
      </c>
      <c r="CB58" s="36" t="s">
        <v>1070</v>
      </c>
      <c r="CC58" s="35" t="s">
        <v>1749</v>
      </c>
      <c r="CD58" s="36" t="s">
        <v>1648</v>
      </c>
      <c r="CE58" s="35" t="s">
        <v>1752</v>
      </c>
      <c r="CF58" s="36" t="s">
        <v>780</v>
      </c>
      <c r="CG58" s="35" t="s">
        <v>1749</v>
      </c>
      <c r="CH58" s="36" t="s">
        <v>1021</v>
      </c>
      <c r="CI58" s="35" t="s">
        <v>1749</v>
      </c>
      <c r="CJ58" s="36" t="s">
        <v>1694</v>
      </c>
      <c r="CK58" s="35" t="s">
        <v>1749</v>
      </c>
      <c r="CL58" s="36" t="s">
        <v>1710</v>
      </c>
      <c r="CM58" s="35" t="s">
        <v>1752</v>
      </c>
      <c r="CN58" s="36" t="s">
        <v>985</v>
      </c>
      <c r="CO58" s="35" t="s">
        <v>1750</v>
      </c>
      <c r="CP58" s="36"/>
      <c r="CQ58" s="35" t="s">
        <v>1749</v>
      </c>
      <c r="CR58" s="36" t="s">
        <v>828</v>
      </c>
      <c r="CS58" s="35" t="s">
        <v>1749</v>
      </c>
      <c r="CT58" s="36" t="s">
        <v>1734</v>
      </c>
      <c r="CU58" s="35" t="s">
        <v>1749</v>
      </c>
      <c r="CV58" s="36" t="s">
        <v>947</v>
      </c>
      <c r="CW58" s="35" t="s">
        <v>1749</v>
      </c>
      <c r="CX58" s="36" t="s">
        <v>948</v>
      </c>
    </row>
    <row r="59" spans="1:102" ht="105" x14ac:dyDescent="0.25">
      <c r="A59" t="s">
        <v>361</v>
      </c>
      <c r="B59" s="32" t="s">
        <v>177</v>
      </c>
      <c r="C59" s="35" t="s">
        <v>1749</v>
      </c>
      <c r="D59" s="37" t="s">
        <v>489</v>
      </c>
      <c r="E59" s="35" t="s">
        <v>1749</v>
      </c>
      <c r="F59" s="37" t="s">
        <v>520</v>
      </c>
      <c r="G59" s="35" t="s">
        <v>1750</v>
      </c>
      <c r="H59" s="36"/>
      <c r="I59" s="35" t="s">
        <v>1750</v>
      </c>
      <c r="J59" s="36"/>
      <c r="K59" s="35" t="s">
        <v>1750</v>
      </c>
      <c r="L59" s="36"/>
      <c r="M59" s="35" t="s">
        <v>1749</v>
      </c>
      <c r="N59" s="37" t="s">
        <v>643</v>
      </c>
      <c r="O59" s="35" t="s">
        <v>1752</v>
      </c>
      <c r="P59" s="41" t="s">
        <v>1922</v>
      </c>
      <c r="Q59" s="35" t="s">
        <v>1749</v>
      </c>
      <c r="R59" s="37" t="s">
        <v>673</v>
      </c>
      <c r="S59" s="35" t="s">
        <v>1749</v>
      </c>
      <c r="T59" s="36" t="s">
        <v>1209</v>
      </c>
      <c r="U59" s="35" t="s">
        <v>1749</v>
      </c>
      <c r="V59" s="37" t="s">
        <v>605</v>
      </c>
      <c r="W59" s="35" t="s">
        <v>1749</v>
      </c>
      <c r="X59" s="36" t="s">
        <v>892</v>
      </c>
      <c r="Y59" s="35" t="s">
        <v>1752</v>
      </c>
      <c r="Z59" s="36" t="s">
        <v>2325</v>
      </c>
      <c r="AA59" s="35" t="s">
        <v>1749</v>
      </c>
      <c r="AB59" s="36" t="s">
        <v>809</v>
      </c>
      <c r="AC59" s="35" t="s">
        <v>1749</v>
      </c>
      <c r="AD59" s="36" t="s">
        <v>1237</v>
      </c>
      <c r="AE59" s="35" t="s">
        <v>1752</v>
      </c>
      <c r="AF59" s="37" t="s">
        <v>2422</v>
      </c>
      <c r="AG59" s="35" t="s">
        <v>1750</v>
      </c>
      <c r="AH59" s="36"/>
      <c r="AI59" s="35" t="s">
        <v>1750</v>
      </c>
      <c r="AJ59" s="36"/>
      <c r="AK59" s="35" t="s">
        <v>1750</v>
      </c>
      <c r="AL59" s="36"/>
      <c r="AM59" s="35" t="s">
        <v>1749</v>
      </c>
      <c r="AN59" s="37" t="s">
        <v>704</v>
      </c>
      <c r="AO59" s="35" t="s">
        <v>1750</v>
      </c>
      <c r="AP59" s="36"/>
      <c r="AQ59" s="35" t="s">
        <v>1750</v>
      </c>
      <c r="AR59" s="36"/>
      <c r="AS59" s="35" t="s">
        <v>1752</v>
      </c>
      <c r="AT59" s="36" t="s">
        <v>1469</v>
      </c>
      <c r="AU59" s="35" t="s">
        <v>1752</v>
      </c>
      <c r="AV59" s="36" t="s">
        <v>1486</v>
      </c>
      <c r="AW59" s="35" t="s">
        <v>1752</v>
      </c>
      <c r="AX59" s="36" t="s">
        <v>1345</v>
      </c>
      <c r="AY59" s="35" t="s">
        <v>1752</v>
      </c>
      <c r="AZ59" s="36" t="s">
        <v>1510</v>
      </c>
      <c r="BA59" s="35" t="s">
        <v>1750</v>
      </c>
      <c r="BB59" s="36"/>
      <c r="BC59" s="35" t="s">
        <v>1750</v>
      </c>
      <c r="BD59" s="36"/>
      <c r="BE59" s="35" t="s">
        <v>1750</v>
      </c>
      <c r="BF59" s="36"/>
      <c r="BG59" s="35" t="s">
        <v>1752</v>
      </c>
      <c r="BH59" s="36" t="s">
        <v>1568</v>
      </c>
      <c r="BI59" s="35" t="s">
        <v>1750</v>
      </c>
      <c r="BJ59" s="36"/>
      <c r="BK59" s="35" t="s">
        <v>1750</v>
      </c>
      <c r="BL59" s="36"/>
      <c r="BM59" s="35" t="s">
        <v>1750</v>
      </c>
      <c r="BN59" s="36"/>
      <c r="BO59" s="35" t="s">
        <v>1750</v>
      </c>
      <c r="BP59" s="36"/>
      <c r="BQ59" s="35" t="s">
        <v>1750</v>
      </c>
      <c r="BR59" s="36"/>
      <c r="BS59" s="35" t="s">
        <v>1750</v>
      </c>
      <c r="BT59" s="36"/>
      <c r="BU59" s="35" t="s">
        <v>1749</v>
      </c>
      <c r="BV59" s="36" t="s">
        <v>1137</v>
      </c>
      <c r="BW59" s="35" t="s">
        <v>1750</v>
      </c>
      <c r="BX59" s="36"/>
      <c r="BY59" s="35" t="s">
        <v>1749</v>
      </c>
      <c r="BZ59" s="36" t="s">
        <v>1071</v>
      </c>
      <c r="CA59" s="35" t="s">
        <v>1750</v>
      </c>
      <c r="CB59" s="36"/>
      <c r="CC59" s="35" t="s">
        <v>1749</v>
      </c>
      <c r="CD59" s="36" t="s">
        <v>1649</v>
      </c>
      <c r="CE59" s="35" t="s">
        <v>1749</v>
      </c>
      <c r="CF59" s="36" t="s">
        <v>776</v>
      </c>
      <c r="CG59" s="35" t="s">
        <v>1750</v>
      </c>
      <c r="CH59" s="36"/>
      <c r="CI59" s="35" t="s">
        <v>1752</v>
      </c>
      <c r="CJ59" s="36" t="s">
        <v>1695</v>
      </c>
      <c r="CK59" s="35" t="s">
        <v>1752</v>
      </c>
      <c r="CL59" s="36" t="s">
        <v>1714</v>
      </c>
      <c r="CM59" s="35" t="s">
        <v>1750</v>
      </c>
      <c r="CN59" s="36"/>
      <c r="CO59" s="35" t="s">
        <v>1749</v>
      </c>
      <c r="CP59" s="36" t="s">
        <v>986</v>
      </c>
      <c r="CQ59" s="35" t="s">
        <v>1749</v>
      </c>
      <c r="CR59" s="36" t="s">
        <v>829</v>
      </c>
      <c r="CS59" s="35" t="s">
        <v>1750</v>
      </c>
      <c r="CT59" s="36"/>
      <c r="CU59" s="35" t="s">
        <v>1749</v>
      </c>
      <c r="CV59" s="36" t="s">
        <v>949</v>
      </c>
      <c r="CW59" s="35" t="s">
        <v>1749</v>
      </c>
      <c r="CX59" s="36" t="s">
        <v>950</v>
      </c>
    </row>
    <row r="60" spans="1:102" ht="78.75" customHeight="1" x14ac:dyDescent="0.25">
      <c r="A60" t="s">
        <v>362</v>
      </c>
      <c r="B60" s="32" t="s">
        <v>295</v>
      </c>
      <c r="C60" s="35" t="s">
        <v>1750</v>
      </c>
      <c r="D60" s="36"/>
      <c r="E60" s="35" t="s">
        <v>1750</v>
      </c>
      <c r="F60" s="36"/>
      <c r="G60" s="35" t="s">
        <v>1749</v>
      </c>
      <c r="H60" s="37" t="s">
        <v>755</v>
      </c>
      <c r="I60" s="35" t="s">
        <v>1750</v>
      </c>
      <c r="J60" s="36"/>
      <c r="K60" s="35" t="s">
        <v>1750</v>
      </c>
      <c r="L60" s="36"/>
      <c r="M60" s="35" t="s">
        <v>1750</v>
      </c>
      <c r="N60" s="36"/>
      <c r="O60" s="35" t="s">
        <v>1750</v>
      </c>
      <c r="P60" s="36"/>
      <c r="Q60" s="35" t="s">
        <v>1750</v>
      </c>
      <c r="R60" s="36"/>
      <c r="S60" s="35" t="s">
        <v>1750</v>
      </c>
      <c r="T60" s="36"/>
      <c r="U60" s="35" t="s">
        <v>1749</v>
      </c>
      <c r="V60" s="36" t="s">
        <v>1952</v>
      </c>
      <c r="W60" s="35" t="s">
        <v>1749</v>
      </c>
      <c r="X60" s="36" t="s">
        <v>893</v>
      </c>
      <c r="Y60" s="35" t="s">
        <v>1750</v>
      </c>
      <c r="Z60" s="36"/>
      <c r="AA60" s="35" t="s">
        <v>1752</v>
      </c>
      <c r="AB60" s="36" t="s">
        <v>810</v>
      </c>
      <c r="AC60" s="35" t="s">
        <v>1750</v>
      </c>
      <c r="AD60" s="36"/>
      <c r="AE60" s="35" t="s">
        <v>1750</v>
      </c>
      <c r="AF60" s="36"/>
      <c r="AG60" s="35" t="s">
        <v>1750</v>
      </c>
      <c r="AH60" s="36"/>
      <c r="AI60" s="35" t="s">
        <v>1749</v>
      </c>
      <c r="AJ60" s="36" t="s">
        <v>1290</v>
      </c>
      <c r="AK60" s="35" t="s">
        <v>1750</v>
      </c>
      <c r="AL60" s="36"/>
      <c r="AM60" s="35" t="s">
        <v>1750</v>
      </c>
      <c r="AN60" s="36"/>
      <c r="AO60" s="35" t="s">
        <v>1750</v>
      </c>
      <c r="AP60" s="36"/>
      <c r="AQ60" s="35" t="s">
        <v>1750</v>
      </c>
      <c r="AR60" s="36"/>
      <c r="AS60" s="35" t="s">
        <v>1750</v>
      </c>
      <c r="AT60" s="36"/>
      <c r="AU60" s="35" t="s">
        <v>1750</v>
      </c>
      <c r="AV60" s="36"/>
      <c r="AW60" s="35" t="s">
        <v>1750</v>
      </c>
      <c r="AX60" s="36"/>
      <c r="AY60" s="35" t="s">
        <v>1750</v>
      </c>
      <c r="AZ60" s="36"/>
      <c r="BA60" s="35" t="s">
        <v>1750</v>
      </c>
      <c r="BB60" s="36"/>
      <c r="BC60" s="35" t="s">
        <v>1750</v>
      </c>
      <c r="BD60" s="36"/>
      <c r="BE60" s="35" t="s">
        <v>1750</v>
      </c>
      <c r="BF60" s="36"/>
      <c r="BG60" s="35" t="s">
        <v>1750</v>
      </c>
      <c r="BH60" s="36"/>
      <c r="BI60" s="35" t="s">
        <v>1750</v>
      </c>
      <c r="BJ60" s="36"/>
      <c r="BK60" s="35" t="s">
        <v>1750</v>
      </c>
      <c r="BL60" s="36"/>
      <c r="BM60" s="35" t="s">
        <v>1750</v>
      </c>
      <c r="BN60" s="36"/>
      <c r="BO60" s="35" t="s">
        <v>1749</v>
      </c>
      <c r="BP60" s="37" t="s">
        <v>1616</v>
      </c>
      <c r="BQ60" s="35" t="s">
        <v>1749</v>
      </c>
      <c r="BR60" s="36" t="s">
        <v>1138</v>
      </c>
      <c r="BS60" s="35" t="s">
        <v>1750</v>
      </c>
      <c r="BT60" s="36"/>
      <c r="BU60" s="35" t="s">
        <v>1750</v>
      </c>
      <c r="BV60" s="36"/>
      <c r="BW60" s="35" t="s">
        <v>1749</v>
      </c>
      <c r="BX60" s="36" t="s">
        <v>1669</v>
      </c>
      <c r="BY60" s="35" t="s">
        <v>1749</v>
      </c>
      <c r="BZ60" s="36" t="s">
        <v>1072</v>
      </c>
      <c r="CA60" s="35" t="s">
        <v>1750</v>
      </c>
      <c r="CB60" s="36"/>
      <c r="CC60" s="35" t="s">
        <v>1750</v>
      </c>
      <c r="CD60" s="36"/>
      <c r="CE60" s="35" t="s">
        <v>1750</v>
      </c>
      <c r="CF60" s="36"/>
      <c r="CG60" s="35" t="s">
        <v>1750</v>
      </c>
      <c r="CH60" s="36"/>
      <c r="CI60" s="35" t="s">
        <v>1750</v>
      </c>
      <c r="CJ60" s="36"/>
      <c r="CK60" s="35" t="s">
        <v>1750</v>
      </c>
      <c r="CL60" s="36"/>
      <c r="CM60" s="35" t="s">
        <v>1750</v>
      </c>
      <c r="CN60" s="36"/>
      <c r="CO60" s="35" t="s">
        <v>1749</v>
      </c>
      <c r="CP60" s="41" t="s">
        <v>2087</v>
      </c>
      <c r="CQ60" s="35" t="s">
        <v>1750</v>
      </c>
      <c r="CR60" s="36"/>
      <c r="CS60" s="35" t="s">
        <v>1750</v>
      </c>
      <c r="CT60" s="36"/>
      <c r="CU60" s="35" t="s">
        <v>1750</v>
      </c>
      <c r="CV60" s="36"/>
      <c r="CW60" s="35" t="s">
        <v>1750</v>
      </c>
      <c r="CX60" s="36"/>
    </row>
    <row r="61" spans="1:102" ht="60" x14ac:dyDescent="0.25">
      <c r="A61" t="s">
        <v>363</v>
      </c>
      <c r="B61" s="33" t="s">
        <v>162</v>
      </c>
      <c r="C61" s="35" t="s">
        <v>1749</v>
      </c>
      <c r="D61" s="37" t="s">
        <v>523</v>
      </c>
      <c r="E61" s="35" t="s">
        <v>1750</v>
      </c>
      <c r="F61" s="36"/>
      <c r="G61" s="35" t="s">
        <v>1749</v>
      </c>
      <c r="H61" s="37" t="s">
        <v>554</v>
      </c>
      <c r="I61" s="35" t="s">
        <v>1749</v>
      </c>
      <c r="J61" s="37" t="s">
        <v>572</v>
      </c>
      <c r="K61" s="35" t="s">
        <v>1750</v>
      </c>
      <c r="L61" s="36"/>
      <c r="M61" s="35" t="s">
        <v>1749</v>
      </c>
      <c r="N61" s="37" t="s">
        <v>642</v>
      </c>
      <c r="O61" s="35" t="s">
        <v>1749</v>
      </c>
      <c r="P61" s="36" t="s">
        <v>1177</v>
      </c>
      <c r="Q61" s="35" t="s">
        <v>1749</v>
      </c>
      <c r="R61" s="37" t="s">
        <v>671</v>
      </c>
      <c r="S61" s="35" t="s">
        <v>1749</v>
      </c>
      <c r="T61" s="36" t="s">
        <v>1210</v>
      </c>
      <c r="U61" s="35" t="s">
        <v>1749</v>
      </c>
      <c r="V61" s="37" t="s">
        <v>606</v>
      </c>
      <c r="W61" s="35" t="s">
        <v>1749</v>
      </c>
      <c r="X61" s="36" t="s">
        <v>894</v>
      </c>
      <c r="Y61" s="35" t="s">
        <v>1749</v>
      </c>
      <c r="Z61" s="36" t="s">
        <v>868</v>
      </c>
      <c r="AA61" s="35" t="s">
        <v>1749</v>
      </c>
      <c r="AB61" s="36" t="s">
        <v>811</v>
      </c>
      <c r="AC61" s="35" t="s">
        <v>1749</v>
      </c>
      <c r="AD61" s="36" t="s">
        <v>1238</v>
      </c>
      <c r="AE61" s="35" t="s">
        <v>1749</v>
      </c>
      <c r="AF61" s="36" t="s">
        <v>852</v>
      </c>
      <c r="AG61" s="35" t="s">
        <v>1750</v>
      </c>
      <c r="AH61" s="36"/>
      <c r="AI61" s="35" t="s">
        <v>1749</v>
      </c>
      <c r="AJ61" s="36" t="s">
        <v>1291</v>
      </c>
      <c r="AK61" s="35" t="s">
        <v>1749</v>
      </c>
      <c r="AL61" s="36" t="s">
        <v>1429</v>
      </c>
      <c r="AM61" s="35" t="s">
        <v>1749</v>
      </c>
      <c r="AN61" s="37" t="s">
        <v>705</v>
      </c>
      <c r="AO61" s="35" t="s">
        <v>1749</v>
      </c>
      <c r="AP61" s="36" t="s">
        <v>1451</v>
      </c>
      <c r="AQ61" s="35" t="s">
        <v>1749</v>
      </c>
      <c r="AR61" s="36" t="s">
        <v>1321</v>
      </c>
      <c r="AS61" s="35" t="s">
        <v>1749</v>
      </c>
      <c r="AT61" s="36" t="s">
        <v>1470</v>
      </c>
      <c r="AU61" s="35" t="s">
        <v>1752</v>
      </c>
      <c r="AV61" s="36" t="s">
        <v>1487</v>
      </c>
      <c r="AW61" s="35" t="s">
        <v>1749</v>
      </c>
      <c r="AX61" s="36" t="s">
        <v>1347</v>
      </c>
      <c r="AY61" s="35" t="s">
        <v>1749</v>
      </c>
      <c r="AZ61" s="36" t="s">
        <v>1509</v>
      </c>
      <c r="BA61" s="35" t="s">
        <v>1749</v>
      </c>
      <c r="BB61" s="36" t="s">
        <v>1540</v>
      </c>
      <c r="BC61" s="35" t="s">
        <v>1749</v>
      </c>
      <c r="BD61" s="36" t="s">
        <v>1370</v>
      </c>
      <c r="BE61" s="35" t="s">
        <v>1749</v>
      </c>
      <c r="BF61" s="37" t="s">
        <v>738</v>
      </c>
      <c r="BG61" s="35" t="s">
        <v>1750</v>
      </c>
      <c r="BH61" s="36"/>
      <c r="BI61" s="35" t="s">
        <v>1749</v>
      </c>
      <c r="BJ61" s="36" t="s">
        <v>1395</v>
      </c>
      <c r="BK61" s="35" t="s">
        <v>1749</v>
      </c>
      <c r="BL61" s="36" t="s">
        <v>1592</v>
      </c>
      <c r="BM61" s="35" t="s">
        <v>1749</v>
      </c>
      <c r="BN61" s="36" t="s">
        <v>1411</v>
      </c>
      <c r="BO61" s="35" t="s">
        <v>1752</v>
      </c>
      <c r="BP61" s="36" t="s">
        <v>2038</v>
      </c>
      <c r="BQ61" s="35" t="s">
        <v>1749</v>
      </c>
      <c r="BR61" s="36" t="s">
        <v>1139</v>
      </c>
      <c r="BS61" s="35" t="s">
        <v>1749</v>
      </c>
      <c r="BT61" s="36" t="s">
        <v>1140</v>
      </c>
      <c r="BU61" s="35" t="s">
        <v>1749</v>
      </c>
      <c r="BV61" s="36" t="s">
        <v>1141</v>
      </c>
      <c r="BW61" s="35" t="s">
        <v>1750</v>
      </c>
      <c r="BX61" s="36"/>
      <c r="BY61" s="35" t="s">
        <v>1749</v>
      </c>
      <c r="BZ61" s="36" t="s">
        <v>1073</v>
      </c>
      <c r="CA61" s="35" t="s">
        <v>1749</v>
      </c>
      <c r="CB61" s="36" t="s">
        <v>1074</v>
      </c>
      <c r="CC61" s="35" t="s">
        <v>1749</v>
      </c>
      <c r="CD61" s="36" t="s">
        <v>1639</v>
      </c>
      <c r="CE61" s="35" t="s">
        <v>1749</v>
      </c>
      <c r="CF61" s="36" t="s">
        <v>777</v>
      </c>
      <c r="CG61" s="35" t="s">
        <v>1750</v>
      </c>
      <c r="CH61" s="36"/>
      <c r="CI61" s="35" t="s">
        <v>1749</v>
      </c>
      <c r="CJ61" s="36" t="s">
        <v>1696</v>
      </c>
      <c r="CK61" s="35" t="s">
        <v>1749</v>
      </c>
      <c r="CL61" s="36" t="s">
        <v>1711</v>
      </c>
      <c r="CM61" s="35" t="s">
        <v>1749</v>
      </c>
      <c r="CN61" s="36" t="s">
        <v>988</v>
      </c>
      <c r="CO61" s="35" t="s">
        <v>1749</v>
      </c>
      <c r="CP61" s="36" t="s">
        <v>989</v>
      </c>
      <c r="CQ61" s="35" t="s">
        <v>1750</v>
      </c>
      <c r="CR61" s="36"/>
      <c r="CS61" s="35" t="s">
        <v>1749</v>
      </c>
      <c r="CT61" s="36" t="s">
        <v>1735</v>
      </c>
      <c r="CU61" s="35" t="s">
        <v>1749</v>
      </c>
      <c r="CV61" s="36" t="s">
        <v>951</v>
      </c>
      <c r="CW61" s="35" t="s">
        <v>1749</v>
      </c>
      <c r="CX61" s="36" t="s">
        <v>952</v>
      </c>
    </row>
    <row r="62" spans="1:102" s="24" customFormat="1" ht="60" x14ac:dyDescent="0.25">
      <c r="A62" t="s">
        <v>364</v>
      </c>
      <c r="B62" s="33" t="s">
        <v>293</v>
      </c>
      <c r="C62" s="35" t="s">
        <v>1750</v>
      </c>
      <c r="D62" s="36"/>
      <c r="E62" s="35" t="s">
        <v>1750</v>
      </c>
      <c r="F62" s="36"/>
      <c r="G62" s="35" t="s">
        <v>1750</v>
      </c>
      <c r="H62" s="36"/>
      <c r="I62" s="35" t="s">
        <v>1749</v>
      </c>
      <c r="J62" s="36" t="s">
        <v>575</v>
      </c>
      <c r="K62" s="35" t="s">
        <v>1750</v>
      </c>
      <c r="L62" s="36"/>
      <c r="M62" s="35" t="s">
        <v>1750</v>
      </c>
      <c r="N62" s="36"/>
      <c r="O62" s="35" t="s">
        <v>1750</v>
      </c>
      <c r="P62" s="36"/>
      <c r="Q62" s="35" t="s">
        <v>1750</v>
      </c>
      <c r="R62" s="36"/>
      <c r="S62" s="35" t="s">
        <v>1750</v>
      </c>
      <c r="T62" s="36"/>
      <c r="U62" s="35" t="s">
        <v>1749</v>
      </c>
      <c r="V62" s="37" t="s">
        <v>606</v>
      </c>
      <c r="W62" s="35" t="s">
        <v>1749</v>
      </c>
      <c r="X62" s="36" t="s">
        <v>894</v>
      </c>
      <c r="Y62" s="35" t="s">
        <v>1749</v>
      </c>
      <c r="Z62" s="36" t="s">
        <v>2326</v>
      </c>
      <c r="AA62" s="35" t="s">
        <v>1750</v>
      </c>
      <c r="AB62" s="36"/>
      <c r="AC62" s="35" t="s">
        <v>1749</v>
      </c>
      <c r="AD62" s="36" t="s">
        <v>1239</v>
      </c>
      <c r="AE62" s="35" t="s">
        <v>1749</v>
      </c>
      <c r="AF62" s="36" t="s">
        <v>853</v>
      </c>
      <c r="AG62" s="35" t="s">
        <v>1750</v>
      </c>
      <c r="AH62" s="36"/>
      <c r="AI62" s="35" t="s">
        <v>1750</v>
      </c>
      <c r="AJ62" s="36"/>
      <c r="AK62" s="35" t="s">
        <v>1750</v>
      </c>
      <c r="AL62" s="36"/>
      <c r="AM62" s="35" t="s">
        <v>1750</v>
      </c>
      <c r="AN62" s="36"/>
      <c r="AO62" s="35" t="s">
        <v>1749</v>
      </c>
      <c r="AP62" s="36" t="s">
        <v>1451</v>
      </c>
      <c r="AQ62" s="35" t="s">
        <v>1750</v>
      </c>
      <c r="AR62" s="36"/>
      <c r="AS62" s="35" t="s">
        <v>1749</v>
      </c>
      <c r="AT62" s="36" t="s">
        <v>1470</v>
      </c>
      <c r="AU62" s="35" t="s">
        <v>1750</v>
      </c>
      <c r="AV62" s="36"/>
      <c r="AW62" s="35" t="s">
        <v>1749</v>
      </c>
      <c r="AX62" s="36" t="s">
        <v>1346</v>
      </c>
      <c r="AY62" s="35" t="s">
        <v>1750</v>
      </c>
      <c r="AZ62" s="36"/>
      <c r="BA62" s="35" t="s">
        <v>1749</v>
      </c>
      <c r="BB62" s="36" t="s">
        <v>1540</v>
      </c>
      <c r="BC62" s="35" t="s">
        <v>1750</v>
      </c>
      <c r="BD62" s="36"/>
      <c r="BE62" s="35" t="s">
        <v>1750</v>
      </c>
      <c r="BF62" s="36"/>
      <c r="BG62" s="35" t="s">
        <v>1750</v>
      </c>
      <c r="BH62" s="36"/>
      <c r="BI62" s="35" t="s">
        <v>1750</v>
      </c>
      <c r="BJ62" s="36"/>
      <c r="BK62" s="35" t="s">
        <v>1750</v>
      </c>
      <c r="BL62" s="36"/>
      <c r="BM62" s="35" t="s">
        <v>1750</v>
      </c>
      <c r="BN62" s="36"/>
      <c r="BO62" s="35" t="s">
        <v>1750</v>
      </c>
      <c r="BP62" s="36"/>
      <c r="BQ62" s="35" t="s">
        <v>1750</v>
      </c>
      <c r="BR62" s="36"/>
      <c r="BS62" s="35" t="s">
        <v>1750</v>
      </c>
      <c r="BT62" s="36"/>
      <c r="BU62" s="35" t="s">
        <v>1749</v>
      </c>
      <c r="BV62" s="36" t="s">
        <v>1141</v>
      </c>
      <c r="BW62" s="35" t="s">
        <v>1750</v>
      </c>
      <c r="BX62" s="36"/>
      <c r="BY62" s="35" t="s">
        <v>1750</v>
      </c>
      <c r="BZ62" s="36"/>
      <c r="CA62" s="35" t="s">
        <v>1750</v>
      </c>
      <c r="CB62" s="36"/>
      <c r="CC62" s="35" t="s">
        <v>1749</v>
      </c>
      <c r="CD62" s="36" t="s">
        <v>2240</v>
      </c>
      <c r="CE62" s="35" t="s">
        <v>1750</v>
      </c>
      <c r="CF62" s="36"/>
      <c r="CG62" s="35" t="s">
        <v>1750</v>
      </c>
      <c r="CH62" s="36"/>
      <c r="CI62" s="35" t="s">
        <v>1749</v>
      </c>
      <c r="CJ62" s="36" t="s">
        <v>1697</v>
      </c>
      <c r="CK62" s="35" t="s">
        <v>1750</v>
      </c>
      <c r="CL62" s="36"/>
      <c r="CM62" s="35" t="s">
        <v>1750</v>
      </c>
      <c r="CN62" s="36"/>
      <c r="CO62" s="35" t="s">
        <v>1750</v>
      </c>
      <c r="CP62" s="36"/>
      <c r="CQ62" s="35" t="s">
        <v>1750</v>
      </c>
      <c r="CR62" s="36"/>
      <c r="CS62" s="35" t="s">
        <v>1750</v>
      </c>
      <c r="CT62" s="36"/>
      <c r="CU62" s="35" t="s">
        <v>1750</v>
      </c>
      <c r="CV62" s="36"/>
      <c r="CW62" s="35" t="s">
        <v>1749</v>
      </c>
      <c r="CX62" s="36" t="s">
        <v>952</v>
      </c>
    </row>
    <row r="63" spans="1:102" ht="105" x14ac:dyDescent="0.25">
      <c r="A63" t="s">
        <v>365</v>
      </c>
      <c r="B63" s="33" t="s">
        <v>163</v>
      </c>
      <c r="C63" s="35" t="s">
        <v>1749</v>
      </c>
      <c r="D63" s="37" t="s">
        <v>523</v>
      </c>
      <c r="E63" s="35" t="s">
        <v>1750</v>
      </c>
      <c r="F63" s="36"/>
      <c r="G63" s="35" t="s">
        <v>1749</v>
      </c>
      <c r="H63" s="37" t="s">
        <v>554</v>
      </c>
      <c r="I63" s="35" t="s">
        <v>1749</v>
      </c>
      <c r="J63" s="36" t="s">
        <v>1895</v>
      </c>
      <c r="K63" s="35" t="s">
        <v>1749</v>
      </c>
      <c r="L63" s="41" t="s">
        <v>1903</v>
      </c>
      <c r="M63" s="35" t="s">
        <v>1749</v>
      </c>
      <c r="N63" s="37" t="s">
        <v>642</v>
      </c>
      <c r="O63" s="35" t="s">
        <v>1749</v>
      </c>
      <c r="P63" s="36" t="s">
        <v>1177</v>
      </c>
      <c r="Q63" s="35" t="s">
        <v>1749</v>
      </c>
      <c r="R63" s="37" t="s">
        <v>671</v>
      </c>
      <c r="S63" s="35" t="s">
        <v>1749</v>
      </c>
      <c r="T63" s="36" t="s">
        <v>1210</v>
      </c>
      <c r="U63" s="35" t="s">
        <v>1749</v>
      </c>
      <c r="V63" s="36" t="s">
        <v>1953</v>
      </c>
      <c r="W63" s="35" t="s">
        <v>1749</v>
      </c>
      <c r="X63" s="36" t="s">
        <v>894</v>
      </c>
      <c r="Y63" s="35" t="s">
        <v>1749</v>
      </c>
      <c r="Z63" s="36" t="s">
        <v>2328</v>
      </c>
      <c r="AA63" s="35" t="s">
        <v>1749</v>
      </c>
      <c r="AB63" s="36" t="s">
        <v>811</v>
      </c>
      <c r="AC63" s="35" t="s">
        <v>1749</v>
      </c>
      <c r="AD63" s="36" t="s">
        <v>1240</v>
      </c>
      <c r="AE63" s="35" t="s">
        <v>1749</v>
      </c>
      <c r="AF63" s="36" t="s">
        <v>852</v>
      </c>
      <c r="AG63" s="35" t="s">
        <v>1750</v>
      </c>
      <c r="AH63" s="36"/>
      <c r="AI63" s="35" t="s">
        <v>1749</v>
      </c>
      <c r="AJ63" s="36" t="s">
        <v>1291</v>
      </c>
      <c r="AK63" s="35" t="s">
        <v>1750</v>
      </c>
      <c r="AL63" s="36"/>
      <c r="AM63" s="35" t="s">
        <v>1749</v>
      </c>
      <c r="AN63" s="37" t="s">
        <v>705</v>
      </c>
      <c r="AO63" s="35" t="s">
        <v>1749</v>
      </c>
      <c r="AP63" s="36" t="s">
        <v>1451</v>
      </c>
      <c r="AQ63" s="35" t="s">
        <v>1750</v>
      </c>
      <c r="AR63" s="36"/>
      <c r="AS63" s="35" t="s">
        <v>1749</v>
      </c>
      <c r="AT63" s="36" t="s">
        <v>1470</v>
      </c>
      <c r="AU63" s="35" t="s">
        <v>1749</v>
      </c>
      <c r="AV63" s="36" t="s">
        <v>2366</v>
      </c>
      <c r="AW63" s="35" t="s">
        <v>1749</v>
      </c>
      <c r="AX63" s="36" t="s">
        <v>1347</v>
      </c>
      <c r="AY63" s="83" t="s">
        <v>2116</v>
      </c>
      <c r="AZ63" s="86" t="s">
        <v>2412</v>
      </c>
      <c r="BA63" s="35" t="s">
        <v>1749</v>
      </c>
      <c r="BB63" s="37" t="s">
        <v>1540</v>
      </c>
      <c r="BC63" s="35" t="s">
        <v>1749</v>
      </c>
      <c r="BD63" s="36" t="s">
        <v>1370</v>
      </c>
      <c r="BE63" s="35" t="s">
        <v>1749</v>
      </c>
      <c r="BF63" s="37" t="s">
        <v>738</v>
      </c>
      <c r="BG63" s="35" t="s">
        <v>1750</v>
      </c>
      <c r="BH63" s="36"/>
      <c r="BI63" s="35" t="s">
        <v>1750</v>
      </c>
      <c r="BJ63" s="36"/>
      <c r="BK63" s="35" t="s">
        <v>1749</v>
      </c>
      <c r="BL63" s="36" t="s">
        <v>1592</v>
      </c>
      <c r="BM63" s="35" t="s">
        <v>1752</v>
      </c>
      <c r="BN63" s="36" t="s">
        <v>2402</v>
      </c>
      <c r="BO63" s="35" t="s">
        <v>1749</v>
      </c>
      <c r="BP63" s="36" t="s">
        <v>2038</v>
      </c>
      <c r="BQ63" s="35" t="s">
        <v>1749</v>
      </c>
      <c r="BR63" s="36" t="s">
        <v>1139</v>
      </c>
      <c r="BS63" s="35" t="s">
        <v>1749</v>
      </c>
      <c r="BT63" s="36" t="s">
        <v>1140</v>
      </c>
      <c r="BU63" s="35" t="s">
        <v>1749</v>
      </c>
      <c r="BV63" s="36" t="s">
        <v>1141</v>
      </c>
      <c r="BW63" s="35" t="s">
        <v>1749</v>
      </c>
      <c r="BX63" s="36" t="s">
        <v>1671</v>
      </c>
      <c r="BY63" s="35" t="s">
        <v>1749</v>
      </c>
      <c r="BZ63" s="36" t="s">
        <v>1073</v>
      </c>
      <c r="CA63" s="35" t="s">
        <v>1749</v>
      </c>
      <c r="CB63" s="36" t="s">
        <v>1074</v>
      </c>
      <c r="CC63" s="35" t="s">
        <v>1749</v>
      </c>
      <c r="CD63" s="36" t="s">
        <v>1639</v>
      </c>
      <c r="CE63" s="35" t="s">
        <v>1749</v>
      </c>
      <c r="CF63" s="36" t="s">
        <v>777</v>
      </c>
      <c r="CG63" s="35" t="s">
        <v>1749</v>
      </c>
      <c r="CH63" s="36" t="s">
        <v>2079</v>
      </c>
      <c r="CI63" s="35" t="s">
        <v>1749</v>
      </c>
      <c r="CJ63" s="36" t="s">
        <v>1697</v>
      </c>
      <c r="CK63" s="35" t="s">
        <v>1749</v>
      </c>
      <c r="CL63" s="36" t="s">
        <v>1711</v>
      </c>
      <c r="CM63" s="35" t="s">
        <v>1749</v>
      </c>
      <c r="CN63" s="36" t="s">
        <v>990</v>
      </c>
      <c r="CO63" s="35" t="s">
        <v>1749</v>
      </c>
      <c r="CP63" s="36" t="s">
        <v>991</v>
      </c>
      <c r="CQ63" s="35" t="s">
        <v>1749</v>
      </c>
      <c r="CR63" s="36" t="s">
        <v>830</v>
      </c>
      <c r="CS63" s="35" t="s">
        <v>1749</v>
      </c>
      <c r="CT63" s="36" t="s">
        <v>1735</v>
      </c>
      <c r="CU63" s="35" t="s">
        <v>1749</v>
      </c>
      <c r="CV63" s="36" t="s">
        <v>951</v>
      </c>
      <c r="CW63" s="35" t="s">
        <v>1749</v>
      </c>
      <c r="CX63" s="36" t="s">
        <v>952</v>
      </c>
    </row>
    <row r="64" spans="1:102" ht="75" x14ac:dyDescent="0.25">
      <c r="A64" t="s">
        <v>366</v>
      </c>
      <c r="B64" s="33" t="s">
        <v>164</v>
      </c>
      <c r="C64" s="35" t="s">
        <v>1750</v>
      </c>
      <c r="D64" s="36"/>
      <c r="E64" s="35" t="s">
        <v>1750</v>
      </c>
      <c r="F64" s="36"/>
      <c r="G64" s="35" t="s">
        <v>1750</v>
      </c>
      <c r="H64" s="36"/>
      <c r="I64" s="35" t="s">
        <v>1749</v>
      </c>
      <c r="J64" s="36" t="s">
        <v>576</v>
      </c>
      <c r="K64" s="35" t="s">
        <v>1750</v>
      </c>
      <c r="L64" s="36"/>
      <c r="M64" s="35" t="s">
        <v>1750</v>
      </c>
      <c r="N64" s="36"/>
      <c r="O64" s="35" t="s">
        <v>1750</v>
      </c>
      <c r="P64" s="36"/>
      <c r="Q64" s="35" t="s">
        <v>1750</v>
      </c>
      <c r="R64" s="36"/>
      <c r="S64" s="35" t="s">
        <v>1750</v>
      </c>
      <c r="T64" s="36"/>
      <c r="U64" s="35" t="s">
        <v>1750</v>
      </c>
      <c r="V64" s="36"/>
      <c r="W64" s="35" t="s">
        <v>1750</v>
      </c>
      <c r="X64" s="36"/>
      <c r="Y64" s="35" t="s">
        <v>1750</v>
      </c>
      <c r="Z64" s="36"/>
      <c r="AA64" s="35" t="s">
        <v>1750</v>
      </c>
      <c r="AB64" s="36"/>
      <c r="AC64" s="35" t="s">
        <v>1750</v>
      </c>
      <c r="AD64" s="36"/>
      <c r="AE64" s="35" t="s">
        <v>1750</v>
      </c>
      <c r="AF64" s="36"/>
      <c r="AG64" s="35" t="s">
        <v>1750</v>
      </c>
      <c r="AH64" s="36"/>
      <c r="AI64" s="35" t="s">
        <v>1750</v>
      </c>
      <c r="AJ64" s="36"/>
      <c r="AK64" s="35" t="s">
        <v>1750</v>
      </c>
      <c r="AL64" s="36"/>
      <c r="AM64" s="35" t="s">
        <v>1750</v>
      </c>
      <c r="AN64" s="36"/>
      <c r="AO64" s="35" t="s">
        <v>1750</v>
      </c>
      <c r="AP64" s="36"/>
      <c r="AQ64" s="35" t="s">
        <v>1750</v>
      </c>
      <c r="AR64" s="36"/>
      <c r="AS64" s="35" t="s">
        <v>1750</v>
      </c>
      <c r="AT64" s="36"/>
      <c r="AU64" s="35" t="s">
        <v>1750</v>
      </c>
      <c r="AV64" s="36"/>
      <c r="AW64" s="35" t="s">
        <v>1750</v>
      </c>
      <c r="AX64" s="36"/>
      <c r="AY64" s="35" t="s">
        <v>1750</v>
      </c>
      <c r="AZ64" s="36"/>
      <c r="BA64" s="35" t="s">
        <v>1750</v>
      </c>
      <c r="BB64" s="36"/>
      <c r="BC64" s="35" t="s">
        <v>1750</v>
      </c>
      <c r="BD64" s="36"/>
      <c r="BE64" s="35" t="s">
        <v>1750</v>
      </c>
      <c r="BF64" s="36"/>
      <c r="BG64" s="35" t="s">
        <v>1750</v>
      </c>
      <c r="BH64" s="36"/>
      <c r="BI64" s="35" t="s">
        <v>1750</v>
      </c>
      <c r="BJ64" s="36"/>
      <c r="BK64" s="35" t="s">
        <v>1750</v>
      </c>
      <c r="BL64" s="36"/>
      <c r="BM64" s="35" t="s">
        <v>1750</v>
      </c>
      <c r="BN64" s="36"/>
      <c r="BO64" s="35" t="s">
        <v>1750</v>
      </c>
      <c r="BP64" s="36"/>
      <c r="BQ64" s="35" t="s">
        <v>1750</v>
      </c>
      <c r="BR64" s="36"/>
      <c r="BS64" s="35" t="s">
        <v>1750</v>
      </c>
      <c r="BT64" s="36"/>
      <c r="BU64" s="35" t="s">
        <v>1750</v>
      </c>
      <c r="BV64" s="36"/>
      <c r="BW64" s="35" t="s">
        <v>1750</v>
      </c>
      <c r="BX64" s="36"/>
      <c r="BY64" s="35" t="s">
        <v>1750</v>
      </c>
      <c r="BZ64" s="36"/>
      <c r="CA64" s="35" t="s">
        <v>1750</v>
      </c>
      <c r="CB64" s="36"/>
      <c r="CC64" s="35" t="s">
        <v>1750</v>
      </c>
      <c r="CD64" s="36"/>
      <c r="CE64" s="35" t="s">
        <v>1750</v>
      </c>
      <c r="CF64" s="36"/>
      <c r="CG64" s="35" t="s">
        <v>1750</v>
      </c>
      <c r="CH64" s="36"/>
      <c r="CI64" s="35" t="s">
        <v>1750</v>
      </c>
      <c r="CJ64" s="36"/>
      <c r="CK64" s="35" t="s">
        <v>1750</v>
      </c>
      <c r="CL64" s="36"/>
      <c r="CM64" s="35" t="s">
        <v>1750</v>
      </c>
      <c r="CN64" s="36"/>
      <c r="CO64" s="35" t="s">
        <v>1750</v>
      </c>
      <c r="CP64" s="36"/>
      <c r="CQ64" s="35" t="s">
        <v>1750</v>
      </c>
      <c r="CR64" s="36"/>
      <c r="CS64" s="35" t="s">
        <v>1750</v>
      </c>
      <c r="CT64" s="36"/>
      <c r="CU64" s="35" t="s">
        <v>1750</v>
      </c>
      <c r="CV64" s="36"/>
      <c r="CW64" s="35" t="s">
        <v>1750</v>
      </c>
      <c r="CX64" s="36"/>
    </row>
    <row r="65" spans="1:102" ht="120" x14ac:dyDescent="0.25">
      <c r="A65" t="s">
        <v>367</v>
      </c>
      <c r="B65" s="33" t="s">
        <v>165</v>
      </c>
      <c r="C65" s="35" t="s">
        <v>1750</v>
      </c>
      <c r="D65" s="36"/>
      <c r="E65" s="35" t="s">
        <v>1750</v>
      </c>
      <c r="F65" s="36"/>
      <c r="G65" s="35" t="s">
        <v>1750</v>
      </c>
      <c r="H65" s="36"/>
      <c r="I65" s="35" t="s">
        <v>1749</v>
      </c>
      <c r="J65" s="37" t="s">
        <v>572</v>
      </c>
      <c r="K65" s="35" t="s">
        <v>1750</v>
      </c>
      <c r="L65" s="36"/>
      <c r="M65" s="35" t="s">
        <v>1750</v>
      </c>
      <c r="N65" s="36"/>
      <c r="O65" s="35" t="s">
        <v>1750</v>
      </c>
      <c r="P65" s="36"/>
      <c r="Q65" s="35" t="s">
        <v>1750</v>
      </c>
      <c r="R65" s="36"/>
      <c r="S65" s="35" t="s">
        <v>1750</v>
      </c>
      <c r="T65" s="36"/>
      <c r="U65" s="35" t="s">
        <v>1750</v>
      </c>
      <c r="V65" s="36"/>
      <c r="W65" s="35" t="s">
        <v>1750</v>
      </c>
      <c r="X65" s="36"/>
      <c r="Y65" s="35" t="s">
        <v>1750</v>
      </c>
      <c r="Z65" s="36"/>
      <c r="AA65" s="35" t="s">
        <v>1750</v>
      </c>
      <c r="AB65" s="36"/>
      <c r="AC65" s="35" t="s">
        <v>1750</v>
      </c>
      <c r="AD65" s="36"/>
      <c r="AE65" s="35" t="s">
        <v>1750</v>
      </c>
      <c r="AF65" s="36"/>
      <c r="AG65" s="35" t="s">
        <v>1750</v>
      </c>
      <c r="AH65" s="36"/>
      <c r="AI65" s="35" t="s">
        <v>1750</v>
      </c>
      <c r="AJ65" s="36"/>
      <c r="AK65" s="35" t="s">
        <v>1750</v>
      </c>
      <c r="AL65" s="36"/>
      <c r="AM65" s="35" t="s">
        <v>1750</v>
      </c>
      <c r="AN65" s="36"/>
      <c r="AO65" s="35" t="s">
        <v>1750</v>
      </c>
      <c r="AP65" s="36"/>
      <c r="AQ65" s="35" t="s">
        <v>1750</v>
      </c>
      <c r="AR65" s="36"/>
      <c r="AS65" s="35" t="s">
        <v>1750</v>
      </c>
      <c r="AT65" s="36"/>
      <c r="AU65" s="35" t="s">
        <v>1750</v>
      </c>
      <c r="AV65" s="36"/>
      <c r="AW65" s="35" t="s">
        <v>1750</v>
      </c>
      <c r="AX65" s="36"/>
      <c r="AY65" s="35" t="s">
        <v>1750</v>
      </c>
      <c r="AZ65" s="36"/>
      <c r="BA65" s="35" t="s">
        <v>1750</v>
      </c>
      <c r="BB65" s="36"/>
      <c r="BC65" s="35" t="s">
        <v>1750</v>
      </c>
      <c r="BD65" s="36"/>
      <c r="BE65" s="35" t="s">
        <v>1750</v>
      </c>
      <c r="BF65" s="36"/>
      <c r="BG65" s="35" t="s">
        <v>1750</v>
      </c>
      <c r="BH65" s="36"/>
      <c r="BI65" s="35" t="s">
        <v>1750</v>
      </c>
      <c r="BJ65" s="36"/>
      <c r="BK65" s="35" t="s">
        <v>1750</v>
      </c>
      <c r="BL65" s="36"/>
      <c r="BM65" s="35" t="s">
        <v>1750</v>
      </c>
      <c r="BN65" s="36"/>
      <c r="BO65" s="35" t="s">
        <v>1750</v>
      </c>
      <c r="BP65" s="36"/>
      <c r="BQ65" s="35" t="s">
        <v>1750</v>
      </c>
      <c r="BR65" s="36"/>
      <c r="BS65" s="35" t="s">
        <v>1750</v>
      </c>
      <c r="BT65" s="36"/>
      <c r="BU65" s="35" t="s">
        <v>1750</v>
      </c>
      <c r="BV65" s="36"/>
      <c r="BW65" s="35" t="s">
        <v>1750</v>
      </c>
      <c r="BX65" s="36"/>
      <c r="BY65" s="35" t="s">
        <v>1750</v>
      </c>
      <c r="BZ65" s="36"/>
      <c r="CA65" s="35" t="s">
        <v>1750</v>
      </c>
      <c r="CB65" s="36"/>
      <c r="CC65" s="35" t="s">
        <v>1750</v>
      </c>
      <c r="CD65" s="36"/>
      <c r="CE65" s="35" t="s">
        <v>1750</v>
      </c>
      <c r="CF65" s="36"/>
      <c r="CG65" s="35" t="s">
        <v>1750</v>
      </c>
      <c r="CH65" s="36"/>
      <c r="CI65" s="35" t="s">
        <v>1750</v>
      </c>
      <c r="CJ65" s="36"/>
      <c r="CK65" s="35" t="s">
        <v>1750</v>
      </c>
      <c r="CL65" s="36"/>
      <c r="CM65" s="35" t="s">
        <v>1750</v>
      </c>
      <c r="CN65" s="36"/>
      <c r="CO65" s="35" t="s">
        <v>1750</v>
      </c>
      <c r="CP65" s="36"/>
      <c r="CQ65" s="35" t="s">
        <v>1750</v>
      </c>
      <c r="CR65" s="36"/>
      <c r="CS65" s="35" t="s">
        <v>1750</v>
      </c>
      <c r="CT65" s="36"/>
      <c r="CU65" s="35" t="s">
        <v>1750</v>
      </c>
      <c r="CV65" s="36"/>
      <c r="CW65" s="35" t="s">
        <v>1750</v>
      </c>
      <c r="CX65" s="36"/>
    </row>
    <row r="66" spans="1:102" ht="60" x14ac:dyDescent="0.25">
      <c r="A66" t="s">
        <v>368</v>
      </c>
      <c r="B66" s="30" t="s">
        <v>302</v>
      </c>
      <c r="C66" s="35" t="s">
        <v>1750</v>
      </c>
      <c r="D66" s="36"/>
      <c r="E66" s="35" t="s">
        <v>1750</v>
      </c>
      <c r="F66" s="36"/>
      <c r="G66" s="35" t="s">
        <v>1750</v>
      </c>
      <c r="H66" s="36"/>
      <c r="I66" s="35" t="s">
        <v>1750</v>
      </c>
      <c r="J66" s="36"/>
      <c r="K66" s="35" t="s">
        <v>1750</v>
      </c>
      <c r="L66" s="36"/>
      <c r="M66" s="35" t="s">
        <v>1750</v>
      </c>
      <c r="N66" s="36"/>
      <c r="O66" s="35" t="s">
        <v>1750</v>
      </c>
      <c r="P66" s="36"/>
      <c r="Q66" s="35" t="s">
        <v>1750</v>
      </c>
      <c r="R66" s="36"/>
      <c r="S66" s="35" t="s">
        <v>1750</v>
      </c>
      <c r="T66" s="36"/>
      <c r="U66" s="35" t="s">
        <v>1750</v>
      </c>
      <c r="V66" s="36"/>
      <c r="W66" s="35" t="s">
        <v>1750</v>
      </c>
      <c r="X66" s="36"/>
      <c r="Y66" s="35" t="s">
        <v>1750</v>
      </c>
      <c r="Z66" s="36"/>
      <c r="AA66" s="35" t="s">
        <v>1750</v>
      </c>
      <c r="AB66" s="36"/>
      <c r="AC66" s="35" t="s">
        <v>1750</v>
      </c>
      <c r="AD66" s="36"/>
      <c r="AE66" s="35" t="s">
        <v>1752</v>
      </c>
      <c r="AF66" s="36" t="s">
        <v>2418</v>
      </c>
      <c r="AG66" s="35" t="s">
        <v>1750</v>
      </c>
      <c r="AH66" s="36"/>
      <c r="AI66" s="35" t="s">
        <v>1750</v>
      </c>
      <c r="AJ66" s="36"/>
      <c r="AK66" s="35" t="s">
        <v>1750</v>
      </c>
      <c r="AL66" s="36"/>
      <c r="AM66" s="35" t="s">
        <v>1750</v>
      </c>
      <c r="AN66" s="36"/>
      <c r="AO66" s="35" t="s">
        <v>1749</v>
      </c>
      <c r="AP66" s="36" t="s">
        <v>1452</v>
      </c>
      <c r="AQ66" s="35" t="s">
        <v>1750</v>
      </c>
      <c r="AR66" s="36"/>
      <c r="AS66" s="35" t="s">
        <v>1749</v>
      </c>
      <c r="AT66" s="36" t="s">
        <v>1471</v>
      </c>
      <c r="AU66" s="35" t="s">
        <v>1750</v>
      </c>
      <c r="AV66" s="36"/>
      <c r="AW66" s="35" t="s">
        <v>1750</v>
      </c>
      <c r="AX66" s="36"/>
      <c r="AY66" s="35" t="s">
        <v>1750</v>
      </c>
      <c r="AZ66" s="36"/>
      <c r="BA66" s="35" t="s">
        <v>1750</v>
      </c>
      <c r="BB66" s="36"/>
      <c r="BC66" s="35" t="s">
        <v>1750</v>
      </c>
      <c r="BD66" s="36"/>
      <c r="BE66" s="35" t="s">
        <v>1749</v>
      </c>
      <c r="BF66" s="37" t="s">
        <v>739</v>
      </c>
      <c r="BG66" s="35" t="s">
        <v>1750</v>
      </c>
      <c r="BH66" s="36"/>
      <c r="BI66" s="35" t="s">
        <v>1750</v>
      </c>
      <c r="BJ66" s="36"/>
      <c r="BK66" s="35" t="s">
        <v>1750</v>
      </c>
      <c r="BL66" s="36"/>
      <c r="BM66" s="35" t="s">
        <v>1750</v>
      </c>
      <c r="BN66" s="36"/>
      <c r="BO66" s="35" t="s">
        <v>1750</v>
      </c>
      <c r="BP66" s="36"/>
      <c r="BQ66" s="35" t="s">
        <v>1750</v>
      </c>
      <c r="BR66" s="36"/>
      <c r="BS66" s="35" t="s">
        <v>1750</v>
      </c>
      <c r="BT66" s="36"/>
      <c r="BU66" s="35" t="s">
        <v>1750</v>
      </c>
      <c r="BV66" s="36"/>
      <c r="BW66" s="35" t="s">
        <v>1750</v>
      </c>
      <c r="BX66" s="36"/>
      <c r="BY66" s="35" t="s">
        <v>1750</v>
      </c>
      <c r="BZ66" s="36"/>
      <c r="CA66" s="35" t="s">
        <v>1749</v>
      </c>
      <c r="CB66" s="36" t="s">
        <v>1075</v>
      </c>
      <c r="CC66" s="35" t="s">
        <v>1750</v>
      </c>
      <c r="CD66" s="36"/>
      <c r="CE66" s="35" t="s">
        <v>1750</v>
      </c>
      <c r="CF66" s="36"/>
      <c r="CG66" s="35" t="s">
        <v>1750</v>
      </c>
      <c r="CH66" s="36"/>
      <c r="CI66" s="35" t="s">
        <v>1750</v>
      </c>
      <c r="CJ66" s="36"/>
      <c r="CK66" s="35" t="s">
        <v>1750</v>
      </c>
      <c r="CL66" s="36"/>
      <c r="CM66" s="35" t="s">
        <v>1749</v>
      </c>
      <c r="CN66" s="36" t="s">
        <v>992</v>
      </c>
      <c r="CO66" s="35" t="s">
        <v>1750</v>
      </c>
      <c r="CP66" s="36"/>
      <c r="CQ66" s="35" t="s">
        <v>1750</v>
      </c>
      <c r="CR66" s="36"/>
      <c r="CS66" s="35" t="s">
        <v>1750</v>
      </c>
      <c r="CT66" s="36"/>
      <c r="CU66" s="35" t="s">
        <v>1750</v>
      </c>
      <c r="CV66" s="36"/>
      <c r="CW66" s="35" t="s">
        <v>1750</v>
      </c>
      <c r="CX66" s="36"/>
    </row>
    <row r="67" spans="1:102" ht="79.5" customHeight="1" x14ac:dyDescent="0.25">
      <c r="A67" t="s">
        <v>369</v>
      </c>
      <c r="B67" s="30" t="s">
        <v>166</v>
      </c>
      <c r="C67" s="35" t="s">
        <v>1749</v>
      </c>
      <c r="D67" s="37" t="s">
        <v>496</v>
      </c>
      <c r="E67" s="35" t="s">
        <v>1752</v>
      </c>
      <c r="F67" s="36" t="s">
        <v>1884</v>
      </c>
      <c r="G67" s="35" t="s">
        <v>1752</v>
      </c>
      <c r="H67" s="37" t="s">
        <v>555</v>
      </c>
      <c r="I67" s="35" t="s">
        <v>1750</v>
      </c>
      <c r="J67" s="36"/>
      <c r="K67" s="35" t="s">
        <v>1750</v>
      </c>
      <c r="L67" s="36"/>
      <c r="M67" s="35" t="s">
        <v>1750</v>
      </c>
      <c r="N67" s="36"/>
      <c r="O67" s="35" t="s">
        <v>1752</v>
      </c>
      <c r="P67" s="41" t="s">
        <v>1923</v>
      </c>
      <c r="Q67" s="35" t="s">
        <v>1752</v>
      </c>
      <c r="R67" s="37" t="s">
        <v>1929</v>
      </c>
      <c r="S67" s="35" t="s">
        <v>1749</v>
      </c>
      <c r="T67" s="36" t="s">
        <v>1211</v>
      </c>
      <c r="U67" s="35" t="s">
        <v>1749</v>
      </c>
      <c r="V67" s="37" t="s">
        <v>607</v>
      </c>
      <c r="W67" s="35" t="s">
        <v>1750</v>
      </c>
      <c r="X67" s="36"/>
      <c r="Y67" s="35" t="s">
        <v>1749</v>
      </c>
      <c r="Z67" s="36" t="s">
        <v>2327</v>
      </c>
      <c r="AA67" s="35" t="s">
        <v>1750</v>
      </c>
      <c r="AB67" s="36"/>
      <c r="AC67" s="35" t="s">
        <v>1752</v>
      </c>
      <c r="AD67" s="36" t="s">
        <v>1241</v>
      </c>
      <c r="AE67" s="35" t="s">
        <v>1749</v>
      </c>
      <c r="AF67" s="36" t="s">
        <v>2423</v>
      </c>
      <c r="AG67" s="35" t="s">
        <v>1749</v>
      </c>
      <c r="AH67" s="36" t="s">
        <v>1292</v>
      </c>
      <c r="AI67" s="35" t="s">
        <v>1750</v>
      </c>
      <c r="AJ67" s="36"/>
      <c r="AK67" s="35" t="s">
        <v>1749</v>
      </c>
      <c r="AL67" s="36" t="s">
        <v>1430</v>
      </c>
      <c r="AM67" s="35" t="s">
        <v>1750</v>
      </c>
      <c r="AN67" s="36"/>
      <c r="AO67" s="35" t="s">
        <v>1752</v>
      </c>
      <c r="AP67" s="36" t="s">
        <v>1453</v>
      </c>
      <c r="AQ67" s="35" t="s">
        <v>1750</v>
      </c>
      <c r="AR67" s="36"/>
      <c r="AS67" s="35" t="s">
        <v>1752</v>
      </c>
      <c r="AT67" s="36" t="s">
        <v>1472</v>
      </c>
      <c r="AU67" s="35" t="s">
        <v>1752</v>
      </c>
      <c r="AV67" s="36" t="s">
        <v>1488</v>
      </c>
      <c r="AW67" s="35" t="s">
        <v>1752</v>
      </c>
      <c r="AX67" s="41" t="s">
        <v>2012</v>
      </c>
      <c r="AY67" s="35" t="s">
        <v>1749</v>
      </c>
      <c r="AZ67" s="36" t="s">
        <v>2216</v>
      </c>
      <c r="BA67" s="35" t="s">
        <v>1750</v>
      </c>
      <c r="BB67" s="36"/>
      <c r="BC67" s="35" t="s">
        <v>1749</v>
      </c>
      <c r="BD67" s="36" t="s">
        <v>1371</v>
      </c>
      <c r="BE67" s="35" t="s">
        <v>1750</v>
      </c>
      <c r="BF67" s="36"/>
      <c r="BG67" s="35" t="s">
        <v>1752</v>
      </c>
      <c r="BH67" s="36" t="s">
        <v>1570</v>
      </c>
      <c r="BI67" s="35" t="s">
        <v>1752</v>
      </c>
      <c r="BJ67" s="36" t="s">
        <v>2029</v>
      </c>
      <c r="BK67" s="35" t="s">
        <v>1752</v>
      </c>
      <c r="BL67" s="36" t="s">
        <v>1593</v>
      </c>
      <c r="BM67" s="35" t="s">
        <v>1752</v>
      </c>
      <c r="BN67" s="36" t="s">
        <v>2035</v>
      </c>
      <c r="BO67" s="35" t="s">
        <v>1749</v>
      </c>
      <c r="BP67" s="36" t="s">
        <v>1627</v>
      </c>
      <c r="BQ67" s="35" t="s">
        <v>1750</v>
      </c>
      <c r="BR67" s="36"/>
      <c r="BS67" s="35" t="s">
        <v>1752</v>
      </c>
      <c r="BT67" s="36" t="s">
        <v>2354</v>
      </c>
      <c r="BU67" s="35" t="s">
        <v>1750</v>
      </c>
      <c r="BV67" s="36"/>
      <c r="BW67" s="35" t="s">
        <v>1752</v>
      </c>
      <c r="BX67" s="36" t="s">
        <v>1672</v>
      </c>
      <c r="BY67" s="35" t="s">
        <v>1750</v>
      </c>
      <c r="BZ67" s="36"/>
      <c r="CA67" s="35" t="s">
        <v>1752</v>
      </c>
      <c r="CB67" s="41" t="s">
        <v>2070</v>
      </c>
      <c r="CC67" s="35" t="s">
        <v>1752</v>
      </c>
      <c r="CD67" s="36" t="s">
        <v>2241</v>
      </c>
      <c r="CE67" s="35" t="s">
        <v>1749</v>
      </c>
      <c r="CF67" s="36" t="s">
        <v>2297</v>
      </c>
      <c r="CG67" s="35" t="s">
        <v>1750</v>
      </c>
      <c r="CH67" s="36"/>
      <c r="CI67" s="35" t="s">
        <v>1752</v>
      </c>
      <c r="CJ67" s="36" t="s">
        <v>1698</v>
      </c>
      <c r="CK67" s="35" t="s">
        <v>1752</v>
      </c>
      <c r="CL67" s="36" t="s">
        <v>1712</v>
      </c>
      <c r="CM67" s="35" t="s">
        <v>1752</v>
      </c>
      <c r="CN67" s="36" t="s">
        <v>2380</v>
      </c>
      <c r="CO67" s="35" t="s">
        <v>1750</v>
      </c>
      <c r="CP67" s="36"/>
      <c r="CQ67" s="35" t="s">
        <v>1749</v>
      </c>
      <c r="CR67" s="36" t="s">
        <v>831</v>
      </c>
      <c r="CS67" s="35" t="s">
        <v>1749</v>
      </c>
      <c r="CT67" s="36" t="s">
        <v>1737</v>
      </c>
      <c r="CU67" s="35" t="s">
        <v>1752</v>
      </c>
      <c r="CV67" s="36" t="s">
        <v>2096</v>
      </c>
      <c r="CW67" s="35" t="s">
        <v>1750</v>
      </c>
      <c r="CX67" s="36"/>
    </row>
    <row r="68" spans="1:102" ht="47.25" customHeight="1" x14ac:dyDescent="0.25">
      <c r="A68" t="s">
        <v>370</v>
      </c>
      <c r="B68" s="30" t="s">
        <v>285</v>
      </c>
      <c r="C68" s="35" t="s">
        <v>1750</v>
      </c>
      <c r="D68" s="36"/>
      <c r="E68" s="35" t="s">
        <v>1750</v>
      </c>
      <c r="F68" s="36"/>
      <c r="G68" s="35" t="s">
        <v>1750</v>
      </c>
      <c r="H68" s="36"/>
      <c r="I68" s="35" t="s">
        <v>1750</v>
      </c>
      <c r="J68" s="36"/>
      <c r="K68" s="35" t="s">
        <v>1750</v>
      </c>
      <c r="L68" s="36"/>
      <c r="M68" s="35" t="s">
        <v>1750</v>
      </c>
      <c r="N68" s="36"/>
      <c r="O68" s="35" t="s">
        <v>1750</v>
      </c>
      <c r="P68" s="36"/>
      <c r="Q68" s="35" t="s">
        <v>1750</v>
      </c>
      <c r="R68" s="36"/>
      <c r="S68" s="35" t="s">
        <v>1750</v>
      </c>
      <c r="T68" s="36"/>
      <c r="U68" s="35" t="s">
        <v>1750</v>
      </c>
      <c r="V68" s="36"/>
      <c r="W68" s="35" t="s">
        <v>1750</v>
      </c>
      <c r="X68" s="36"/>
      <c r="Y68" s="35" t="s">
        <v>1750</v>
      </c>
      <c r="Z68" s="36"/>
      <c r="AA68" s="35" t="s">
        <v>1750</v>
      </c>
      <c r="AB68" s="36"/>
      <c r="AC68" s="35" t="s">
        <v>1749</v>
      </c>
      <c r="AD68" s="36" t="s">
        <v>1242</v>
      </c>
      <c r="AE68" s="35" t="s">
        <v>1752</v>
      </c>
      <c r="AF68" s="36" t="s">
        <v>2418</v>
      </c>
      <c r="AG68" s="35" t="s">
        <v>1750</v>
      </c>
      <c r="AH68" s="36"/>
      <c r="AI68" s="35" t="s">
        <v>1750</v>
      </c>
      <c r="AJ68" s="36"/>
      <c r="AK68" s="35" t="s">
        <v>1750</v>
      </c>
      <c r="AL68" s="36"/>
      <c r="AM68" s="35" t="s">
        <v>1750</v>
      </c>
      <c r="AN68" s="36"/>
      <c r="AO68" s="35" t="s">
        <v>1750</v>
      </c>
      <c r="AP68" s="36"/>
      <c r="AQ68" s="35" t="s">
        <v>1750</v>
      </c>
      <c r="AR68" s="36"/>
      <c r="AS68" s="35" t="s">
        <v>1750</v>
      </c>
      <c r="AT68" s="36"/>
      <c r="AU68" s="35" t="s">
        <v>1750</v>
      </c>
      <c r="AV68" s="36"/>
      <c r="AW68" s="35" t="s">
        <v>1750</v>
      </c>
      <c r="AX68" s="36"/>
      <c r="AY68" s="35" t="s">
        <v>1750</v>
      </c>
      <c r="AZ68" s="36"/>
      <c r="BA68" s="35" t="s">
        <v>1749</v>
      </c>
      <c r="BB68" s="36" t="s">
        <v>1541</v>
      </c>
      <c r="BC68" s="35" t="s">
        <v>1750</v>
      </c>
      <c r="BD68" s="36"/>
      <c r="BE68" s="35" t="s">
        <v>1750</v>
      </c>
      <c r="BF68" s="36"/>
      <c r="BG68" s="35" t="s">
        <v>1750</v>
      </c>
      <c r="BH68" s="36"/>
      <c r="BI68" s="35" t="s">
        <v>1750</v>
      </c>
      <c r="BJ68" s="36"/>
      <c r="BK68" s="35" t="s">
        <v>1750</v>
      </c>
      <c r="BL68" s="36"/>
      <c r="BM68" s="35" t="s">
        <v>1750</v>
      </c>
      <c r="BN68" s="36"/>
      <c r="BO68" s="35" t="s">
        <v>1750</v>
      </c>
      <c r="BP68" s="36"/>
      <c r="BQ68" s="35" t="s">
        <v>1750</v>
      </c>
      <c r="BR68" s="36"/>
      <c r="BS68" s="35" t="s">
        <v>1750</v>
      </c>
      <c r="BT68" s="36"/>
      <c r="BU68" s="35" t="s">
        <v>1750</v>
      </c>
      <c r="BV68" s="36"/>
      <c r="BW68" s="35" t="s">
        <v>1750</v>
      </c>
      <c r="BX68" s="36"/>
      <c r="BY68" s="35" t="s">
        <v>1750</v>
      </c>
      <c r="BZ68" s="36"/>
      <c r="CA68" s="35" t="s">
        <v>1750</v>
      </c>
      <c r="CB68" s="36"/>
      <c r="CC68" s="35" t="s">
        <v>1749</v>
      </c>
      <c r="CD68" s="36" t="s">
        <v>1651</v>
      </c>
      <c r="CE68" s="35" t="s">
        <v>1750</v>
      </c>
      <c r="CF68" s="36"/>
      <c r="CG68" s="35" t="s">
        <v>1750</v>
      </c>
      <c r="CH68" s="36"/>
      <c r="CI68" s="35" t="s">
        <v>1750</v>
      </c>
      <c r="CJ68" s="36"/>
      <c r="CK68" s="35" t="s">
        <v>1750</v>
      </c>
      <c r="CL68" s="36"/>
      <c r="CM68" s="35" t="s">
        <v>1750</v>
      </c>
      <c r="CN68" s="36"/>
      <c r="CO68" s="35" t="s">
        <v>1750</v>
      </c>
      <c r="CP68" s="36"/>
      <c r="CQ68" s="35" t="s">
        <v>1750</v>
      </c>
      <c r="CR68" s="36"/>
      <c r="CS68" s="35" t="s">
        <v>1750</v>
      </c>
      <c r="CT68" s="36"/>
      <c r="CU68" s="35" t="s">
        <v>1749</v>
      </c>
      <c r="CV68" s="36" t="s">
        <v>954</v>
      </c>
      <c r="CW68" s="35" t="s">
        <v>1750</v>
      </c>
      <c r="CX68" s="36"/>
    </row>
    <row r="69" spans="1:102" ht="105" customHeight="1" x14ac:dyDescent="0.25">
      <c r="A69" t="s">
        <v>371</v>
      </c>
      <c r="B69" s="30" t="s">
        <v>167</v>
      </c>
      <c r="C69" s="35" t="s">
        <v>1749</v>
      </c>
      <c r="D69" s="37" t="s">
        <v>524</v>
      </c>
      <c r="E69" s="35" t="s">
        <v>1750</v>
      </c>
      <c r="F69" s="36"/>
      <c r="G69" s="35" t="s">
        <v>1750</v>
      </c>
      <c r="H69" s="36"/>
      <c r="I69" s="35" t="s">
        <v>1750</v>
      </c>
      <c r="J69" s="36"/>
      <c r="K69" s="35" t="s">
        <v>1750</v>
      </c>
      <c r="L69" s="36"/>
      <c r="M69" s="35" t="s">
        <v>1749</v>
      </c>
      <c r="N69" s="37" t="s">
        <v>645</v>
      </c>
      <c r="O69" s="35" t="s">
        <v>1750</v>
      </c>
      <c r="P69" s="36"/>
      <c r="Q69" s="35" t="s">
        <v>1750</v>
      </c>
      <c r="R69" s="36"/>
      <c r="S69" s="35" t="s">
        <v>1750</v>
      </c>
      <c r="T69" s="36"/>
      <c r="U69" s="35" t="s">
        <v>1750</v>
      </c>
      <c r="V69" s="36"/>
      <c r="W69" s="35" t="s">
        <v>1750</v>
      </c>
      <c r="X69" s="36"/>
      <c r="Y69" s="35" t="s">
        <v>1750</v>
      </c>
      <c r="Z69" s="36"/>
      <c r="AA69" s="35" t="s">
        <v>1750</v>
      </c>
      <c r="AB69" s="36"/>
      <c r="AC69" s="35" t="s">
        <v>1749</v>
      </c>
      <c r="AD69" s="36" t="s">
        <v>1243</v>
      </c>
      <c r="AE69" s="35" t="s">
        <v>1750</v>
      </c>
      <c r="AF69" s="36"/>
      <c r="AG69" s="35" t="s">
        <v>1750</v>
      </c>
      <c r="AH69" s="36"/>
      <c r="AI69" s="35" t="s">
        <v>1750</v>
      </c>
      <c r="AJ69" s="36"/>
      <c r="AK69" s="35" t="s">
        <v>1750</v>
      </c>
      <c r="AL69" s="36"/>
      <c r="AM69" s="35" t="s">
        <v>1750</v>
      </c>
      <c r="AN69" s="36"/>
      <c r="AO69" s="35" t="s">
        <v>1750</v>
      </c>
      <c r="AP69" s="36"/>
      <c r="AQ69" s="35" t="s">
        <v>1750</v>
      </c>
      <c r="AR69" s="36"/>
      <c r="AS69" s="35" t="s">
        <v>1750</v>
      </c>
      <c r="AT69" s="36"/>
      <c r="AU69" s="35" t="s">
        <v>1750</v>
      </c>
      <c r="AV69" s="36"/>
      <c r="AW69" s="35" t="s">
        <v>1750</v>
      </c>
      <c r="AX69" s="41"/>
      <c r="AY69" s="35" t="s">
        <v>1750</v>
      </c>
      <c r="AZ69" s="36"/>
      <c r="BA69" s="35" t="s">
        <v>1750</v>
      </c>
      <c r="BB69" s="36"/>
      <c r="BC69" s="35" t="s">
        <v>1750</v>
      </c>
      <c r="BD69" s="36"/>
      <c r="BE69" s="35" t="s">
        <v>1750</v>
      </c>
      <c r="BF69" s="36"/>
      <c r="BG69" s="35" t="s">
        <v>1750</v>
      </c>
      <c r="BH69" s="36"/>
      <c r="BI69" s="35" t="s">
        <v>1750</v>
      </c>
      <c r="BJ69" s="36"/>
      <c r="BK69" s="35" t="s">
        <v>1750</v>
      </c>
      <c r="BL69" s="36"/>
      <c r="BM69" s="35" t="s">
        <v>1750</v>
      </c>
      <c r="BN69" s="36"/>
      <c r="BO69" s="35" t="s">
        <v>1750</v>
      </c>
      <c r="BP69" s="36"/>
      <c r="BQ69" s="35" t="s">
        <v>1750</v>
      </c>
      <c r="BR69" s="36"/>
      <c r="BS69" s="35" t="s">
        <v>1752</v>
      </c>
      <c r="BT69" s="36" t="s">
        <v>1142</v>
      </c>
      <c r="BU69" s="35" t="s">
        <v>1750</v>
      </c>
      <c r="BV69" s="36"/>
      <c r="BW69" s="35" t="s">
        <v>1750</v>
      </c>
      <c r="BX69" s="36"/>
      <c r="BY69" s="35" t="s">
        <v>1750</v>
      </c>
      <c r="BZ69" s="36"/>
      <c r="CA69" s="35" t="s">
        <v>1750</v>
      </c>
      <c r="CB69" s="36"/>
      <c r="CC69" s="35" t="s">
        <v>1749</v>
      </c>
      <c r="CD69" s="36" t="s">
        <v>1650</v>
      </c>
      <c r="CE69" s="35" t="s">
        <v>1750</v>
      </c>
      <c r="CF69" s="36"/>
      <c r="CG69" s="35" t="s">
        <v>1750</v>
      </c>
      <c r="CH69" s="36"/>
      <c r="CI69" s="35" t="s">
        <v>1750</v>
      </c>
      <c r="CJ69" s="36"/>
      <c r="CK69" s="35" t="s">
        <v>1750</v>
      </c>
      <c r="CL69" s="36"/>
      <c r="CM69" s="35" t="s">
        <v>1750</v>
      </c>
      <c r="CN69" s="36"/>
      <c r="CO69" s="35" t="s">
        <v>1750</v>
      </c>
      <c r="CP69" s="36"/>
      <c r="CQ69" s="35" t="s">
        <v>1750</v>
      </c>
      <c r="CR69" s="36"/>
      <c r="CS69" s="35" t="s">
        <v>1750</v>
      </c>
      <c r="CT69" s="36"/>
      <c r="CU69" s="35" t="s">
        <v>1750</v>
      </c>
      <c r="CV69" s="36"/>
      <c r="CW69" s="35" t="s">
        <v>1750</v>
      </c>
      <c r="CX69" s="36"/>
    </row>
    <row r="70" spans="1:102" ht="88.5" customHeight="1" x14ac:dyDescent="0.25">
      <c r="A70" t="s">
        <v>372</v>
      </c>
      <c r="B70" s="30" t="s">
        <v>168</v>
      </c>
      <c r="C70" s="35" t="s">
        <v>1750</v>
      </c>
      <c r="D70" s="36"/>
      <c r="E70" s="35" t="s">
        <v>1750</v>
      </c>
      <c r="F70" s="36"/>
      <c r="G70" s="35" t="s">
        <v>1750</v>
      </c>
      <c r="H70" s="36"/>
      <c r="I70" s="35" t="s">
        <v>1749</v>
      </c>
      <c r="J70" s="36" t="s">
        <v>1896</v>
      </c>
      <c r="K70" s="35" t="s">
        <v>1750</v>
      </c>
      <c r="L70" s="36"/>
      <c r="M70" s="35" t="s">
        <v>1752</v>
      </c>
      <c r="N70" s="37" t="s">
        <v>644</v>
      </c>
      <c r="O70" s="35" t="s">
        <v>1750</v>
      </c>
      <c r="P70" s="36"/>
      <c r="Q70" s="35" t="s">
        <v>1750</v>
      </c>
      <c r="R70" s="36"/>
      <c r="S70" s="35" t="s">
        <v>1750</v>
      </c>
      <c r="T70" s="36"/>
      <c r="U70" s="35" t="s">
        <v>1750</v>
      </c>
      <c r="V70" s="36"/>
      <c r="W70" s="35" t="s">
        <v>1750</v>
      </c>
      <c r="X70" s="36"/>
      <c r="Y70" s="35" t="s">
        <v>1750</v>
      </c>
      <c r="Z70" s="36"/>
      <c r="AA70" s="35" t="s">
        <v>1750</v>
      </c>
      <c r="AB70" s="36"/>
      <c r="AC70" s="35" t="s">
        <v>1752</v>
      </c>
      <c r="AD70" s="36" t="s">
        <v>1244</v>
      </c>
      <c r="AE70" s="35" t="s">
        <v>1752</v>
      </c>
      <c r="AF70" s="36" t="s">
        <v>2424</v>
      </c>
      <c r="AG70" s="35" t="s">
        <v>1750</v>
      </c>
      <c r="AH70" s="36"/>
      <c r="AI70" s="35" t="s">
        <v>1750</v>
      </c>
      <c r="AJ70" s="36"/>
      <c r="AK70" s="35" t="s">
        <v>1749</v>
      </c>
      <c r="AL70" s="36" t="s">
        <v>1431</v>
      </c>
      <c r="AM70" s="35" t="s">
        <v>1750</v>
      </c>
      <c r="AN70" s="36"/>
      <c r="AO70" s="35" t="s">
        <v>1750</v>
      </c>
      <c r="AP70" s="36"/>
      <c r="AQ70" s="35" t="s">
        <v>1750</v>
      </c>
      <c r="AR70" s="36"/>
      <c r="AS70" s="35" t="s">
        <v>1750</v>
      </c>
      <c r="AT70" s="36"/>
      <c r="AU70" s="35" t="s">
        <v>1750</v>
      </c>
      <c r="AV70" s="36"/>
      <c r="AW70" s="35" t="s">
        <v>1752</v>
      </c>
      <c r="AX70" s="41" t="s">
        <v>2013</v>
      </c>
      <c r="AY70" s="35" t="s">
        <v>1750</v>
      </c>
      <c r="AZ70" s="36"/>
      <c r="BA70" s="35" t="s">
        <v>1749</v>
      </c>
      <c r="BB70" s="36" t="s">
        <v>1542</v>
      </c>
      <c r="BC70" s="35" t="s">
        <v>1750</v>
      </c>
      <c r="BD70" s="36"/>
      <c r="BE70" s="35" t="s">
        <v>1750</v>
      </c>
      <c r="BF70" s="36"/>
      <c r="BG70" s="35" t="s">
        <v>1750</v>
      </c>
      <c r="BH70" s="36"/>
      <c r="BI70" s="35" t="s">
        <v>1750</v>
      </c>
      <c r="BJ70" s="36"/>
      <c r="BK70" s="35" t="s">
        <v>1750</v>
      </c>
      <c r="BL70" s="36"/>
      <c r="BM70" s="35" t="s">
        <v>1750</v>
      </c>
      <c r="BN70" s="36"/>
      <c r="BO70" s="35" t="s">
        <v>1750</v>
      </c>
      <c r="BP70" s="36"/>
      <c r="BQ70" s="35" t="s">
        <v>1750</v>
      </c>
      <c r="BR70" s="36"/>
      <c r="BS70" s="35" t="s">
        <v>1750</v>
      </c>
      <c r="BT70" s="36"/>
      <c r="BU70" s="35" t="s">
        <v>1750</v>
      </c>
      <c r="BV70" s="36"/>
      <c r="BW70" s="35" t="s">
        <v>1750</v>
      </c>
      <c r="BX70" s="36"/>
      <c r="BY70" s="35" t="s">
        <v>1749</v>
      </c>
      <c r="BZ70" s="36" t="s">
        <v>1077</v>
      </c>
      <c r="CA70" s="35" t="s">
        <v>1750</v>
      </c>
      <c r="CB70" s="36"/>
      <c r="CC70" s="35" t="s">
        <v>1750</v>
      </c>
      <c r="CD70" s="36"/>
      <c r="CE70" s="35" t="s">
        <v>1749</v>
      </c>
      <c r="CF70" s="36" t="s">
        <v>778</v>
      </c>
      <c r="CG70" s="35" t="s">
        <v>1750</v>
      </c>
      <c r="CH70" s="36"/>
      <c r="CI70" s="35" t="s">
        <v>1750</v>
      </c>
      <c r="CJ70" s="36"/>
      <c r="CK70" s="35" t="s">
        <v>1750</v>
      </c>
      <c r="CL70" s="36"/>
      <c r="CM70" s="35" t="s">
        <v>1752</v>
      </c>
      <c r="CN70" s="36" t="s">
        <v>993</v>
      </c>
      <c r="CO70" s="35" t="s">
        <v>1750</v>
      </c>
      <c r="CP70" s="36"/>
      <c r="CQ70" s="35" t="s">
        <v>1750</v>
      </c>
      <c r="CR70" s="36"/>
      <c r="CS70" s="35" t="s">
        <v>1750</v>
      </c>
      <c r="CT70" s="36"/>
      <c r="CU70" s="35" t="s">
        <v>1750</v>
      </c>
      <c r="CV70" s="36"/>
      <c r="CW70" s="35" t="s">
        <v>1750</v>
      </c>
      <c r="CX70" s="36"/>
    </row>
    <row r="71" spans="1:102" ht="105" x14ac:dyDescent="0.25">
      <c r="A71" t="s">
        <v>373</v>
      </c>
      <c r="B71" s="30" t="s">
        <v>169</v>
      </c>
      <c r="C71" s="35" t="s">
        <v>1750</v>
      </c>
      <c r="D71" s="36"/>
      <c r="E71" s="35" t="s">
        <v>1749</v>
      </c>
      <c r="F71" s="37" t="s">
        <v>743</v>
      </c>
      <c r="G71" s="35" t="s">
        <v>1750</v>
      </c>
      <c r="H71" s="36"/>
      <c r="I71" s="35" t="s">
        <v>1750</v>
      </c>
      <c r="J71" s="36"/>
      <c r="K71" s="35" t="s">
        <v>1750</v>
      </c>
      <c r="L71" s="36"/>
      <c r="M71" s="35" t="s">
        <v>1749</v>
      </c>
      <c r="N71" s="37" t="s">
        <v>646</v>
      </c>
      <c r="O71" s="35" t="s">
        <v>1750</v>
      </c>
      <c r="P71" s="36"/>
      <c r="Q71" s="35" t="s">
        <v>1750</v>
      </c>
      <c r="R71" s="36"/>
      <c r="S71" s="35" t="s">
        <v>1750</v>
      </c>
      <c r="T71" s="36"/>
      <c r="U71" s="35" t="s">
        <v>1750</v>
      </c>
      <c r="V71" s="36"/>
      <c r="W71" s="35" t="s">
        <v>1750</v>
      </c>
      <c r="X71" s="36"/>
      <c r="Y71" s="35" t="s">
        <v>1750</v>
      </c>
      <c r="Z71" s="36"/>
      <c r="AA71" s="35" t="s">
        <v>1750</v>
      </c>
      <c r="AB71" s="36"/>
      <c r="AC71" s="35" t="s">
        <v>1750</v>
      </c>
      <c r="AD71" s="36"/>
      <c r="AE71" s="35" t="s">
        <v>1752</v>
      </c>
      <c r="AF71" s="36" t="s">
        <v>854</v>
      </c>
      <c r="AG71" s="35" t="s">
        <v>1750</v>
      </c>
      <c r="AH71" s="36"/>
      <c r="AI71" s="35" t="s">
        <v>1750</v>
      </c>
      <c r="AJ71" s="36"/>
      <c r="AK71" s="35" t="s">
        <v>1749</v>
      </c>
      <c r="AL71" s="36" t="s">
        <v>1431</v>
      </c>
      <c r="AM71" s="35" t="s">
        <v>1750</v>
      </c>
      <c r="AN71" s="36"/>
      <c r="AO71" s="35" t="s">
        <v>1750</v>
      </c>
      <c r="AP71" s="36"/>
      <c r="AQ71" s="35" t="s">
        <v>1750</v>
      </c>
      <c r="AR71" s="36"/>
      <c r="AS71" s="35" t="s">
        <v>1750</v>
      </c>
      <c r="AT71" s="36"/>
      <c r="AU71" s="35" t="s">
        <v>1750</v>
      </c>
      <c r="AV71" s="36"/>
      <c r="AW71" s="35" t="s">
        <v>1750</v>
      </c>
      <c r="AX71" s="36"/>
      <c r="AY71" s="35" t="s">
        <v>1750</v>
      </c>
      <c r="AZ71" s="36"/>
      <c r="BA71" s="35" t="s">
        <v>1749</v>
      </c>
      <c r="BB71" s="36" t="s">
        <v>1542</v>
      </c>
      <c r="BC71" s="35" t="s">
        <v>1750</v>
      </c>
      <c r="BD71" s="36"/>
      <c r="BE71" s="35" t="s">
        <v>1750</v>
      </c>
      <c r="BF71" s="36"/>
      <c r="BG71" s="35" t="s">
        <v>1750</v>
      </c>
      <c r="BH71" s="36"/>
      <c r="BI71" s="35" t="s">
        <v>1750</v>
      </c>
      <c r="BJ71" s="36"/>
      <c r="BK71" s="35" t="s">
        <v>1750</v>
      </c>
      <c r="BL71" s="36"/>
      <c r="BM71" s="35" t="s">
        <v>1750</v>
      </c>
      <c r="BN71" s="36"/>
      <c r="BO71" s="35" t="s">
        <v>1750</v>
      </c>
      <c r="BP71" s="36"/>
      <c r="BQ71" s="35" t="s">
        <v>1750</v>
      </c>
      <c r="BR71" s="36"/>
      <c r="BS71" s="35" t="s">
        <v>1750</v>
      </c>
      <c r="BT71" s="36"/>
      <c r="BU71" s="35" t="s">
        <v>1750</v>
      </c>
      <c r="BV71" s="36"/>
      <c r="BW71" s="35" t="s">
        <v>1750</v>
      </c>
      <c r="BX71" s="36"/>
      <c r="BY71" s="35" t="s">
        <v>1750</v>
      </c>
      <c r="BZ71" s="36"/>
      <c r="CA71" s="35" t="s">
        <v>1750</v>
      </c>
      <c r="CB71" s="36"/>
      <c r="CC71" s="35" t="s">
        <v>1750</v>
      </c>
      <c r="CD71" s="36"/>
      <c r="CE71" s="35" t="s">
        <v>1750</v>
      </c>
      <c r="CF71" s="36"/>
      <c r="CG71" s="35" t="s">
        <v>1750</v>
      </c>
      <c r="CH71" s="36"/>
      <c r="CI71" s="35" t="s">
        <v>1750</v>
      </c>
      <c r="CJ71" s="36"/>
      <c r="CK71" s="35" t="s">
        <v>1750</v>
      </c>
      <c r="CL71" s="36"/>
      <c r="CM71" s="35" t="s">
        <v>1750</v>
      </c>
      <c r="CN71" s="36"/>
      <c r="CO71" s="35" t="s">
        <v>1750</v>
      </c>
      <c r="CP71" s="36"/>
      <c r="CQ71" s="35" t="s">
        <v>1750</v>
      </c>
      <c r="CR71" s="36"/>
      <c r="CS71" s="35" t="s">
        <v>1750</v>
      </c>
      <c r="CT71" s="36"/>
      <c r="CU71" s="35" t="s">
        <v>1750</v>
      </c>
      <c r="CV71" s="36"/>
      <c r="CW71" s="35" t="s">
        <v>1750</v>
      </c>
      <c r="CX71" s="36"/>
    </row>
    <row r="72" spans="1:102" ht="93" customHeight="1" x14ac:dyDescent="0.25">
      <c r="A72" t="s">
        <v>374</v>
      </c>
      <c r="B72" s="34" t="s">
        <v>170</v>
      </c>
      <c r="C72" s="35" t="s">
        <v>1750</v>
      </c>
      <c r="D72" s="36"/>
      <c r="E72" s="35" t="s">
        <v>1749</v>
      </c>
      <c r="F72" s="36" t="s">
        <v>525</v>
      </c>
      <c r="G72" s="35" t="s">
        <v>1749</v>
      </c>
      <c r="H72" s="37" t="s">
        <v>556</v>
      </c>
      <c r="I72" s="35" t="s">
        <v>1749</v>
      </c>
      <c r="J72" s="37" t="s">
        <v>609</v>
      </c>
      <c r="K72" s="35" t="s">
        <v>1750</v>
      </c>
      <c r="L72" s="36"/>
      <c r="M72" s="35" t="s">
        <v>1749</v>
      </c>
      <c r="N72" s="37" t="s">
        <v>647</v>
      </c>
      <c r="O72" s="35" t="s">
        <v>1749</v>
      </c>
      <c r="P72" s="36" t="s">
        <v>1179</v>
      </c>
      <c r="Q72" s="35" t="s">
        <v>1750</v>
      </c>
      <c r="R72" s="36"/>
      <c r="S72" s="35" t="s">
        <v>1749</v>
      </c>
      <c r="T72" s="36" t="s">
        <v>1212</v>
      </c>
      <c r="U72" s="35" t="s">
        <v>1752</v>
      </c>
      <c r="V72" s="37" t="s">
        <v>608</v>
      </c>
      <c r="W72" s="35" t="s">
        <v>1750</v>
      </c>
      <c r="X72" s="36"/>
      <c r="Y72" s="35" t="s">
        <v>1750</v>
      </c>
      <c r="Z72" s="36"/>
      <c r="AA72" s="35" t="s">
        <v>1749</v>
      </c>
      <c r="AB72" s="36" t="s">
        <v>812</v>
      </c>
      <c r="AC72" s="35" t="s">
        <v>1749</v>
      </c>
      <c r="AD72" s="36" t="s">
        <v>1245</v>
      </c>
      <c r="AE72" s="35" t="s">
        <v>1749</v>
      </c>
      <c r="AF72" s="36" t="s">
        <v>855</v>
      </c>
      <c r="AG72" s="35" t="s">
        <v>1752</v>
      </c>
      <c r="AH72" s="36" t="s">
        <v>1976</v>
      </c>
      <c r="AI72" s="35" t="s">
        <v>1750</v>
      </c>
      <c r="AJ72" s="36"/>
      <c r="AK72" s="35" t="s">
        <v>1750</v>
      </c>
      <c r="AL72" s="36"/>
      <c r="AM72" s="35" t="s">
        <v>1749</v>
      </c>
      <c r="AN72" s="37" t="s">
        <v>707</v>
      </c>
      <c r="AO72" s="35" t="s">
        <v>1752</v>
      </c>
      <c r="AP72" s="36" t="s">
        <v>1454</v>
      </c>
      <c r="AQ72" s="35" t="s">
        <v>1749</v>
      </c>
      <c r="AR72" s="36" t="s">
        <v>1322</v>
      </c>
      <c r="AS72" s="35" t="s">
        <v>1749</v>
      </c>
      <c r="AT72" s="36" t="s">
        <v>1473</v>
      </c>
      <c r="AU72" s="35" t="s">
        <v>1750</v>
      </c>
      <c r="AV72" s="36"/>
      <c r="AW72" s="35" t="s">
        <v>1749</v>
      </c>
      <c r="AX72" s="36" t="s">
        <v>1349</v>
      </c>
      <c r="AY72" s="35" t="s">
        <v>1749</v>
      </c>
      <c r="AZ72" s="36" t="s">
        <v>1511</v>
      </c>
      <c r="BA72" s="35" t="s">
        <v>1749</v>
      </c>
      <c r="BB72" s="36" t="s">
        <v>1544</v>
      </c>
      <c r="BC72" s="35" t="s">
        <v>1749</v>
      </c>
      <c r="BD72" s="36" t="s">
        <v>1372</v>
      </c>
      <c r="BE72" s="35" t="s">
        <v>1750</v>
      </c>
      <c r="BF72" s="36"/>
      <c r="BG72" s="35" t="s">
        <v>1749</v>
      </c>
      <c r="BH72" s="36" t="s">
        <v>1571</v>
      </c>
      <c r="BI72" s="35" t="s">
        <v>1750</v>
      </c>
      <c r="BJ72" s="36"/>
      <c r="BK72" s="35" t="s">
        <v>1750</v>
      </c>
      <c r="BL72" s="36"/>
      <c r="BM72" s="35" t="s">
        <v>1750</v>
      </c>
      <c r="BN72" s="36"/>
      <c r="BO72" s="35" t="s">
        <v>1749</v>
      </c>
      <c r="BP72" s="36" t="s">
        <v>1619</v>
      </c>
      <c r="BQ72" s="35" t="s">
        <v>1750</v>
      </c>
      <c r="BR72" s="36"/>
      <c r="BS72" s="35" t="s">
        <v>1749</v>
      </c>
      <c r="BT72" s="36" t="s">
        <v>1143</v>
      </c>
      <c r="BU72" s="35" t="s">
        <v>1750</v>
      </c>
      <c r="BV72" s="36"/>
      <c r="BW72" s="35" t="s">
        <v>1749</v>
      </c>
      <c r="BX72" s="36" t="s">
        <v>1674</v>
      </c>
      <c r="BY72" s="35" t="s">
        <v>1750</v>
      </c>
      <c r="BZ72" s="36"/>
      <c r="CA72" s="35" t="s">
        <v>1750</v>
      </c>
      <c r="CB72" s="36"/>
      <c r="CC72" s="35" t="s">
        <v>1749</v>
      </c>
      <c r="CD72" s="36" t="s">
        <v>1652</v>
      </c>
      <c r="CE72" s="35" t="s">
        <v>1749</v>
      </c>
      <c r="CF72" s="36" t="s">
        <v>779</v>
      </c>
      <c r="CG72" s="35" t="s">
        <v>1752</v>
      </c>
      <c r="CH72" s="36" t="s">
        <v>1023</v>
      </c>
      <c r="CI72" s="35" t="s">
        <v>1749</v>
      </c>
      <c r="CJ72" s="36" t="s">
        <v>1699</v>
      </c>
      <c r="CK72" s="35" t="s">
        <v>1749</v>
      </c>
      <c r="CL72" s="36" t="s">
        <v>1713</v>
      </c>
      <c r="CM72" s="35" t="s">
        <v>1749</v>
      </c>
      <c r="CN72" s="36" t="s">
        <v>2381</v>
      </c>
      <c r="CO72" s="35" t="s">
        <v>1749</v>
      </c>
      <c r="CP72" s="36" t="s">
        <v>994</v>
      </c>
      <c r="CQ72" s="35" t="s">
        <v>1749</v>
      </c>
      <c r="CR72" s="37" t="s">
        <v>832</v>
      </c>
      <c r="CS72" s="35" t="s">
        <v>1749</v>
      </c>
      <c r="CT72" s="36" t="s">
        <v>1738</v>
      </c>
      <c r="CU72" s="35" t="s">
        <v>1749</v>
      </c>
      <c r="CV72" s="36" t="s">
        <v>955</v>
      </c>
      <c r="CW72" s="35" t="s">
        <v>1750</v>
      </c>
      <c r="CX72" s="36"/>
    </row>
    <row r="73" spans="1:102" ht="45" x14ac:dyDescent="0.25">
      <c r="A73" t="s">
        <v>375</v>
      </c>
      <c r="B73" s="34" t="s">
        <v>171</v>
      </c>
      <c r="C73" s="35" t="s">
        <v>1749</v>
      </c>
      <c r="D73" s="36" t="s">
        <v>509</v>
      </c>
      <c r="E73" s="35" t="s">
        <v>1749</v>
      </c>
      <c r="F73" s="37" t="s">
        <v>526</v>
      </c>
      <c r="G73" s="35" t="s">
        <v>1750</v>
      </c>
      <c r="H73" s="36"/>
      <c r="I73" s="35" t="s">
        <v>1750</v>
      </c>
      <c r="J73" s="36"/>
      <c r="K73" s="35" t="s">
        <v>1750</v>
      </c>
      <c r="L73" s="36"/>
      <c r="M73" s="35" t="s">
        <v>1749</v>
      </c>
      <c r="N73" s="37" t="s">
        <v>648</v>
      </c>
      <c r="O73" s="35" t="s">
        <v>1749</v>
      </c>
      <c r="P73" s="36" t="s">
        <v>1180</v>
      </c>
      <c r="Q73" s="35" t="s">
        <v>1752</v>
      </c>
      <c r="R73" s="37" t="s">
        <v>674</v>
      </c>
      <c r="S73" s="35" t="s">
        <v>1750</v>
      </c>
      <c r="T73" s="36"/>
      <c r="U73" s="35" t="s">
        <v>1750</v>
      </c>
      <c r="V73" s="36"/>
      <c r="W73" s="35" t="s">
        <v>1750</v>
      </c>
      <c r="X73" s="36"/>
      <c r="Y73" s="35" t="s">
        <v>1750</v>
      </c>
      <c r="Z73" s="36"/>
      <c r="AA73" s="35" t="s">
        <v>1750</v>
      </c>
      <c r="AB73" s="36"/>
      <c r="AC73" s="35" t="s">
        <v>1750</v>
      </c>
      <c r="AD73" s="36"/>
      <c r="AE73" s="35" t="s">
        <v>1750</v>
      </c>
      <c r="AF73" s="36"/>
      <c r="AG73" s="35" t="s">
        <v>1749</v>
      </c>
      <c r="AH73" s="36" t="s">
        <v>1274</v>
      </c>
      <c r="AI73" s="35" t="s">
        <v>1749</v>
      </c>
      <c r="AJ73" s="36" t="s">
        <v>1294</v>
      </c>
      <c r="AK73" s="35" t="s">
        <v>1749</v>
      </c>
      <c r="AL73" s="36" t="s">
        <v>1424</v>
      </c>
      <c r="AM73" s="35" t="s">
        <v>1750</v>
      </c>
      <c r="AN73" s="36"/>
      <c r="AO73" s="35" t="s">
        <v>1749</v>
      </c>
      <c r="AP73" s="36" t="s">
        <v>1448</v>
      </c>
      <c r="AQ73" s="35" t="s">
        <v>1750</v>
      </c>
      <c r="AR73" s="36"/>
      <c r="AS73" s="35" t="s">
        <v>1752</v>
      </c>
      <c r="AT73" s="36" t="s">
        <v>1474</v>
      </c>
      <c r="AU73" s="35" t="s">
        <v>1750</v>
      </c>
      <c r="AV73" s="36"/>
      <c r="AW73" s="35" t="s">
        <v>1749</v>
      </c>
      <c r="AX73" s="36" t="s">
        <v>1350</v>
      </c>
      <c r="AY73" s="35" t="s">
        <v>1749</v>
      </c>
      <c r="AZ73" s="36" t="s">
        <v>2218</v>
      </c>
      <c r="BA73" s="35" t="s">
        <v>1752</v>
      </c>
      <c r="BB73" s="36" t="s">
        <v>1544</v>
      </c>
      <c r="BC73" s="35" t="s">
        <v>1750</v>
      </c>
      <c r="BD73" s="36"/>
      <c r="BE73" s="35" t="s">
        <v>1749</v>
      </c>
      <c r="BF73" s="36"/>
      <c r="BG73" s="35" t="s">
        <v>1750</v>
      </c>
      <c r="BH73" s="36"/>
      <c r="BI73" s="35" t="s">
        <v>1749</v>
      </c>
      <c r="BJ73" s="36" t="s">
        <v>1397</v>
      </c>
      <c r="BK73" s="35" t="s">
        <v>1750</v>
      </c>
      <c r="BL73" s="36"/>
      <c r="BM73" s="35" t="s">
        <v>1750</v>
      </c>
      <c r="BN73" s="36"/>
      <c r="BO73" s="35" t="s">
        <v>1749</v>
      </c>
      <c r="BP73" s="36" t="s">
        <v>1620</v>
      </c>
      <c r="BQ73" s="35" t="s">
        <v>1752</v>
      </c>
      <c r="BR73" s="36" t="s">
        <v>2050</v>
      </c>
      <c r="BS73" s="35" t="s">
        <v>1749</v>
      </c>
      <c r="BT73" s="36" t="s">
        <v>1145</v>
      </c>
      <c r="BU73" s="35" t="s">
        <v>1750</v>
      </c>
      <c r="BV73" s="36"/>
      <c r="BW73" s="35" t="s">
        <v>1750</v>
      </c>
      <c r="BX73" s="36"/>
      <c r="BY73" s="35" t="s">
        <v>1750</v>
      </c>
      <c r="BZ73" s="36"/>
      <c r="CA73" s="35" t="s">
        <v>1750</v>
      </c>
      <c r="CB73" s="36"/>
      <c r="CC73" s="35" t="s">
        <v>1750</v>
      </c>
      <c r="CD73" s="36"/>
      <c r="CE73" s="35" t="s">
        <v>1752</v>
      </c>
      <c r="CF73" s="36" t="s">
        <v>766</v>
      </c>
      <c r="CG73" s="35" t="s">
        <v>1750</v>
      </c>
      <c r="CH73" s="36"/>
      <c r="CI73" s="35" t="s">
        <v>1750</v>
      </c>
      <c r="CJ73" s="36"/>
      <c r="CK73" s="35" t="s">
        <v>1750</v>
      </c>
      <c r="CL73" s="36"/>
      <c r="CM73" s="35" t="s">
        <v>1750</v>
      </c>
      <c r="CN73" s="36"/>
      <c r="CO73" s="35" t="s">
        <v>1750</v>
      </c>
      <c r="CP73" s="36"/>
      <c r="CQ73" s="35" t="s">
        <v>1752</v>
      </c>
      <c r="CR73" s="36" t="s">
        <v>833</v>
      </c>
      <c r="CS73" s="35" t="s">
        <v>1750</v>
      </c>
      <c r="CT73" s="36"/>
      <c r="CU73" s="35" t="s">
        <v>1750</v>
      </c>
      <c r="CV73" s="36"/>
      <c r="CW73" s="35" t="s">
        <v>1750</v>
      </c>
      <c r="CX73" s="36"/>
    </row>
    <row r="74" spans="1:102" ht="45" x14ac:dyDescent="0.25">
      <c r="A74" t="s">
        <v>376</v>
      </c>
      <c r="B74" s="34" t="s">
        <v>287</v>
      </c>
      <c r="C74" s="35" t="s">
        <v>1750</v>
      </c>
      <c r="D74" s="36"/>
      <c r="E74" s="35" t="s">
        <v>1750</v>
      </c>
      <c r="F74" s="36"/>
      <c r="G74" s="35" t="s">
        <v>1750</v>
      </c>
      <c r="H74" s="36"/>
      <c r="I74" s="35" t="s">
        <v>1750</v>
      </c>
      <c r="J74" s="36"/>
      <c r="K74" s="35" t="s">
        <v>1750</v>
      </c>
      <c r="L74" s="36"/>
      <c r="M74" s="35" t="s">
        <v>1749</v>
      </c>
      <c r="N74" s="37" t="s">
        <v>627</v>
      </c>
      <c r="O74" s="35" t="s">
        <v>1749</v>
      </c>
      <c r="P74" s="36" t="s">
        <v>1924</v>
      </c>
      <c r="Q74" s="35" t="s">
        <v>1750</v>
      </c>
      <c r="R74" s="36"/>
      <c r="S74" s="35" t="s">
        <v>1749</v>
      </c>
      <c r="T74" s="36" t="s">
        <v>1213</v>
      </c>
      <c r="U74" s="35" t="s">
        <v>1750</v>
      </c>
      <c r="V74" s="36"/>
      <c r="W74" s="35" t="s">
        <v>1750</v>
      </c>
      <c r="X74" s="36"/>
      <c r="Y74" s="35" t="s">
        <v>1750</v>
      </c>
      <c r="Z74" s="36"/>
      <c r="AA74" s="35" t="s">
        <v>1750</v>
      </c>
      <c r="AB74" s="36"/>
      <c r="AC74" s="35" t="s">
        <v>1750</v>
      </c>
      <c r="AD74" s="36"/>
      <c r="AE74" s="35" t="s">
        <v>1750</v>
      </c>
      <c r="AF74" s="36"/>
      <c r="AG74" s="35" t="s">
        <v>1750</v>
      </c>
      <c r="AH74" s="36"/>
      <c r="AI74" s="35" t="s">
        <v>1750</v>
      </c>
      <c r="AJ74" s="36"/>
      <c r="AK74" s="35" t="s">
        <v>1750</v>
      </c>
      <c r="AL74" s="36"/>
      <c r="AM74" s="35" t="s">
        <v>1750</v>
      </c>
      <c r="AN74" s="36"/>
      <c r="AO74" s="35" t="s">
        <v>1750</v>
      </c>
      <c r="AP74" s="36"/>
      <c r="AQ74" s="35" t="s">
        <v>1750</v>
      </c>
      <c r="AR74" s="36"/>
      <c r="AS74" s="35" t="s">
        <v>1750</v>
      </c>
      <c r="AT74" s="36"/>
      <c r="AU74" s="35" t="s">
        <v>1750</v>
      </c>
      <c r="AV74" s="36"/>
      <c r="AW74" s="35" t="s">
        <v>1749</v>
      </c>
      <c r="AX74" s="36" t="s">
        <v>2318</v>
      </c>
      <c r="AY74" s="35" t="s">
        <v>1750</v>
      </c>
      <c r="AZ74" s="36"/>
      <c r="BA74" s="35" t="s">
        <v>1750</v>
      </c>
      <c r="BB74" s="36"/>
      <c r="BC74" s="35" t="s">
        <v>1750</v>
      </c>
      <c r="BD74" s="36"/>
      <c r="BE74" s="35" t="s">
        <v>1750</v>
      </c>
      <c r="BF74" s="36"/>
      <c r="BG74" s="35" t="s">
        <v>1750</v>
      </c>
      <c r="BH74" s="36"/>
      <c r="BI74" s="35" t="s">
        <v>1750</v>
      </c>
      <c r="BJ74" s="36"/>
      <c r="BK74" s="35" t="s">
        <v>1750</v>
      </c>
      <c r="BL74" s="36"/>
      <c r="BM74" s="35" t="s">
        <v>1750</v>
      </c>
      <c r="BN74" s="36"/>
      <c r="BO74" s="35" t="s">
        <v>1750</v>
      </c>
      <c r="BP74" s="36"/>
      <c r="BQ74" s="35" t="s">
        <v>1750</v>
      </c>
      <c r="BR74" s="36"/>
      <c r="BS74" s="35" t="s">
        <v>1750</v>
      </c>
      <c r="BT74" s="36"/>
      <c r="BU74" s="35" t="s">
        <v>1750</v>
      </c>
      <c r="BV74" s="36"/>
      <c r="BW74" s="35" t="s">
        <v>1752</v>
      </c>
      <c r="BX74" s="36" t="s">
        <v>1675</v>
      </c>
      <c r="BY74" s="35" t="s">
        <v>1750</v>
      </c>
      <c r="BZ74" s="36"/>
      <c r="CA74" s="35" t="s">
        <v>1750</v>
      </c>
      <c r="CB74" s="36"/>
      <c r="CC74" s="35" t="s">
        <v>1750</v>
      </c>
      <c r="CD74" s="36"/>
      <c r="CE74" s="35" t="s">
        <v>1750</v>
      </c>
      <c r="CF74" s="36"/>
      <c r="CG74" s="35" t="s">
        <v>1750</v>
      </c>
      <c r="CH74" s="36"/>
      <c r="CI74" s="35" t="s">
        <v>1749</v>
      </c>
      <c r="CJ74" s="36" t="s">
        <v>1699</v>
      </c>
      <c r="CK74" s="35" t="s">
        <v>1750</v>
      </c>
      <c r="CL74" s="36"/>
      <c r="CM74" s="35" t="s">
        <v>1750</v>
      </c>
      <c r="CN74" s="36"/>
      <c r="CO74" s="35" t="s">
        <v>1750</v>
      </c>
      <c r="CP74" s="36"/>
      <c r="CQ74" s="35" t="s">
        <v>1750</v>
      </c>
      <c r="CR74" s="36"/>
      <c r="CS74" s="35" t="s">
        <v>1750</v>
      </c>
      <c r="CT74" s="36"/>
      <c r="CU74" s="35" t="s">
        <v>1750</v>
      </c>
      <c r="CV74" s="36"/>
      <c r="CW74" s="35" t="s">
        <v>1750</v>
      </c>
      <c r="CX74" s="36"/>
    </row>
    <row r="75" spans="1:102" ht="66" customHeight="1" x14ac:dyDescent="0.25">
      <c r="A75" t="s">
        <v>377</v>
      </c>
      <c r="B75" s="34" t="s">
        <v>172</v>
      </c>
      <c r="C75" s="35" t="s">
        <v>1749</v>
      </c>
      <c r="D75" s="36" t="s">
        <v>1879</v>
      </c>
      <c r="E75" s="35" t="s">
        <v>1749</v>
      </c>
      <c r="F75" s="36" t="s">
        <v>507</v>
      </c>
      <c r="G75" s="35" t="s">
        <v>1749</v>
      </c>
      <c r="H75" s="37" t="s">
        <v>752</v>
      </c>
      <c r="I75" s="35" t="s">
        <v>1749</v>
      </c>
      <c r="J75" s="39" t="s">
        <v>577</v>
      </c>
      <c r="K75" s="35" t="s">
        <v>1749</v>
      </c>
      <c r="L75" s="36" t="s">
        <v>1904</v>
      </c>
      <c r="M75" s="35" t="s">
        <v>1749</v>
      </c>
      <c r="N75" s="37" t="s">
        <v>649</v>
      </c>
      <c r="O75" s="35" t="s">
        <v>1749</v>
      </c>
      <c r="P75" s="36" t="s">
        <v>1182</v>
      </c>
      <c r="Q75" s="35" t="s">
        <v>1749</v>
      </c>
      <c r="R75" s="37" t="s">
        <v>661</v>
      </c>
      <c r="S75" s="35" t="s">
        <v>1749</v>
      </c>
      <c r="T75" s="36" t="s">
        <v>1214</v>
      </c>
      <c r="U75" s="35" t="s">
        <v>1749</v>
      </c>
      <c r="V75" s="36" t="s">
        <v>1954</v>
      </c>
      <c r="W75" s="35" t="s">
        <v>1749</v>
      </c>
      <c r="X75" s="36" t="s">
        <v>879</v>
      </c>
      <c r="Y75" s="35" t="s">
        <v>1750</v>
      </c>
      <c r="Z75" s="36"/>
      <c r="AA75" s="35" t="s">
        <v>1749</v>
      </c>
      <c r="AB75" s="36" t="s">
        <v>792</v>
      </c>
      <c r="AC75" s="35" t="s">
        <v>1749</v>
      </c>
      <c r="AD75" s="36" t="s">
        <v>1246</v>
      </c>
      <c r="AE75" s="35" t="s">
        <v>1749</v>
      </c>
      <c r="AF75" s="36" t="s">
        <v>858</v>
      </c>
      <c r="AG75" s="35" t="s">
        <v>1750</v>
      </c>
      <c r="AH75" s="36"/>
      <c r="AI75" s="35" t="s">
        <v>1750</v>
      </c>
      <c r="AJ75" s="36"/>
      <c r="AK75" s="35" t="s">
        <v>1749</v>
      </c>
      <c r="AL75" s="36" t="s">
        <v>1421</v>
      </c>
      <c r="AM75" s="35" t="s">
        <v>1749</v>
      </c>
      <c r="AN75" s="37" t="s">
        <v>708</v>
      </c>
      <c r="AO75" s="35" t="s">
        <v>1749</v>
      </c>
      <c r="AP75" s="36" t="s">
        <v>1442</v>
      </c>
      <c r="AQ75" s="35" t="s">
        <v>1749</v>
      </c>
      <c r="AR75" s="36" t="s">
        <v>1323</v>
      </c>
      <c r="AS75" s="35" t="s">
        <v>1750</v>
      </c>
      <c r="AT75" s="36"/>
      <c r="AU75" s="35" t="s">
        <v>1750</v>
      </c>
      <c r="AV75" s="36"/>
      <c r="AW75" s="35" t="s">
        <v>1749</v>
      </c>
      <c r="AX75" s="36" t="s">
        <v>1351</v>
      </c>
      <c r="AY75" s="35" t="s">
        <v>1750</v>
      </c>
      <c r="AZ75" s="36"/>
      <c r="BA75" s="35" t="s">
        <v>1749</v>
      </c>
      <c r="BB75" s="37" t="s">
        <v>1536</v>
      </c>
      <c r="BC75" s="35" t="s">
        <v>1749</v>
      </c>
      <c r="BD75" s="36" t="s">
        <v>1373</v>
      </c>
      <c r="BE75" s="35" t="s">
        <v>1749</v>
      </c>
      <c r="BF75" s="37" t="s">
        <v>740</v>
      </c>
      <c r="BG75" s="35" t="s">
        <v>1750</v>
      </c>
      <c r="BH75" s="36"/>
      <c r="BI75" s="35" t="s">
        <v>1749</v>
      </c>
      <c r="BJ75" s="36" t="s">
        <v>1398</v>
      </c>
      <c r="BK75" s="35" t="s">
        <v>1749</v>
      </c>
      <c r="BL75" s="36" t="s">
        <v>1582</v>
      </c>
      <c r="BM75" s="35" t="s">
        <v>1749</v>
      </c>
      <c r="BN75" s="36" t="s">
        <v>2400</v>
      </c>
      <c r="BO75" s="35" t="s">
        <v>1749</v>
      </c>
      <c r="BP75" s="36" t="s">
        <v>1623</v>
      </c>
      <c r="BQ75" s="35" t="s">
        <v>1750</v>
      </c>
      <c r="BR75" s="36"/>
      <c r="BS75" s="35" t="s">
        <v>1750</v>
      </c>
      <c r="BT75" s="36"/>
      <c r="BU75" s="35" t="s">
        <v>1750</v>
      </c>
      <c r="BV75" s="36"/>
      <c r="BW75" s="35" t="s">
        <v>1749</v>
      </c>
      <c r="BX75" s="36" t="s">
        <v>1662</v>
      </c>
      <c r="BY75" s="35" t="s">
        <v>1749</v>
      </c>
      <c r="BZ75" s="36" t="s">
        <v>1046</v>
      </c>
      <c r="CA75" s="35" t="s">
        <v>1750</v>
      </c>
      <c r="CB75" s="36"/>
      <c r="CC75" s="35" t="s">
        <v>1749</v>
      </c>
      <c r="CD75" s="36" t="s">
        <v>1641</v>
      </c>
      <c r="CE75" s="35" t="s">
        <v>1749</v>
      </c>
      <c r="CF75" s="36" t="s">
        <v>773</v>
      </c>
      <c r="CG75" s="35" t="s">
        <v>1749</v>
      </c>
      <c r="CH75" s="36" t="s">
        <v>1024</v>
      </c>
      <c r="CI75" s="35" t="s">
        <v>1749</v>
      </c>
      <c r="CJ75" s="36" t="s">
        <v>1685</v>
      </c>
      <c r="CK75" s="35" t="s">
        <v>1750</v>
      </c>
      <c r="CL75" s="36"/>
      <c r="CM75" s="35" t="s">
        <v>1750</v>
      </c>
      <c r="CN75" s="36"/>
      <c r="CO75" s="35" t="s">
        <v>1750</v>
      </c>
      <c r="CP75" s="36"/>
      <c r="CQ75" s="35" t="s">
        <v>1749</v>
      </c>
      <c r="CR75" s="36" t="s">
        <v>819</v>
      </c>
      <c r="CS75" s="35" t="s">
        <v>1749</v>
      </c>
      <c r="CT75" s="36" t="s">
        <v>1739</v>
      </c>
      <c r="CU75" s="35" t="s">
        <v>1749</v>
      </c>
      <c r="CV75" s="36" t="s">
        <v>918</v>
      </c>
      <c r="CW75" s="35" t="s">
        <v>1750</v>
      </c>
      <c r="CX75" s="36"/>
    </row>
    <row r="76" spans="1:102" ht="60" x14ac:dyDescent="0.25">
      <c r="A76" t="s">
        <v>378</v>
      </c>
      <c r="B76" s="34" t="s">
        <v>173</v>
      </c>
      <c r="C76" s="35" t="s">
        <v>1749</v>
      </c>
      <c r="D76" s="36" t="s">
        <v>1878</v>
      </c>
      <c r="E76" s="35" t="s">
        <v>1750</v>
      </c>
      <c r="F76" s="36"/>
      <c r="G76" s="35" t="s">
        <v>1749</v>
      </c>
      <c r="H76" s="37" t="s">
        <v>756</v>
      </c>
      <c r="I76" s="35" t="s">
        <v>1749</v>
      </c>
      <c r="J76" s="37" t="s">
        <v>578</v>
      </c>
      <c r="K76" s="35" t="s">
        <v>1749</v>
      </c>
      <c r="L76" s="36" t="s">
        <v>1905</v>
      </c>
      <c r="M76" s="35" t="s">
        <v>1749</v>
      </c>
      <c r="N76" s="37" t="s">
        <v>649</v>
      </c>
      <c r="O76" s="35" t="s">
        <v>1749</v>
      </c>
      <c r="P76" s="36" t="s">
        <v>1182</v>
      </c>
      <c r="Q76" s="35" t="s">
        <v>1749</v>
      </c>
      <c r="R76" s="37" t="s">
        <v>675</v>
      </c>
      <c r="S76" s="35" t="s">
        <v>1749</v>
      </c>
      <c r="T76" s="36" t="s">
        <v>1215</v>
      </c>
      <c r="U76" s="35" t="s">
        <v>1749</v>
      </c>
      <c r="V76" s="36" t="s">
        <v>1955</v>
      </c>
      <c r="W76" s="35" t="s">
        <v>1749</v>
      </c>
      <c r="X76" s="36" t="s">
        <v>895</v>
      </c>
      <c r="Y76" s="35" t="s">
        <v>1749</v>
      </c>
      <c r="Z76" s="36" t="s">
        <v>2329</v>
      </c>
      <c r="AA76" s="35" t="s">
        <v>1749</v>
      </c>
      <c r="AB76" s="36" t="s">
        <v>813</v>
      </c>
      <c r="AC76" s="35" t="s">
        <v>1749</v>
      </c>
      <c r="AD76" s="36" t="s">
        <v>1247</v>
      </c>
      <c r="AE76" s="35" t="s">
        <v>1749</v>
      </c>
      <c r="AF76" s="36" t="s">
        <v>857</v>
      </c>
      <c r="AG76" s="35" t="s">
        <v>1749</v>
      </c>
      <c r="AH76" s="36" t="s">
        <v>1295</v>
      </c>
      <c r="AI76" s="35" t="s">
        <v>1749</v>
      </c>
      <c r="AJ76" s="36" t="s">
        <v>1296</v>
      </c>
      <c r="AK76" s="35" t="s">
        <v>1750</v>
      </c>
      <c r="AL76" s="36"/>
      <c r="AM76" s="35" t="s">
        <v>1749</v>
      </c>
      <c r="AN76" s="37" t="s">
        <v>709</v>
      </c>
      <c r="AO76" s="35" t="s">
        <v>1749</v>
      </c>
      <c r="AP76" s="36" t="s">
        <v>1455</v>
      </c>
      <c r="AQ76" s="35" t="s">
        <v>1749</v>
      </c>
      <c r="AR76" s="36" t="s">
        <v>1324</v>
      </c>
      <c r="AS76" s="35" t="s">
        <v>1749</v>
      </c>
      <c r="AT76" s="36" t="s">
        <v>1475</v>
      </c>
      <c r="AU76" s="35" t="s">
        <v>1749</v>
      </c>
      <c r="AV76" s="36" t="s">
        <v>2367</v>
      </c>
      <c r="AW76" s="35" t="s">
        <v>1749</v>
      </c>
      <c r="AX76" s="36" t="s">
        <v>1352</v>
      </c>
      <c r="AY76" s="35" t="s">
        <v>1749</v>
      </c>
      <c r="AZ76" s="36" t="s">
        <v>1512</v>
      </c>
      <c r="BA76" s="35" t="s">
        <v>1749</v>
      </c>
      <c r="BB76" s="37" t="s">
        <v>1543</v>
      </c>
      <c r="BC76" s="35" t="s">
        <v>1749</v>
      </c>
      <c r="BD76" s="36" t="s">
        <v>1374</v>
      </c>
      <c r="BE76" s="35" t="s">
        <v>1749</v>
      </c>
      <c r="BF76" s="37" t="s">
        <v>741</v>
      </c>
      <c r="BG76" s="35" t="s">
        <v>1749</v>
      </c>
      <c r="BH76" s="36" t="s">
        <v>1547</v>
      </c>
      <c r="BI76" s="35" t="s">
        <v>1749</v>
      </c>
      <c r="BJ76" s="36" t="s">
        <v>1399</v>
      </c>
      <c r="BK76" s="35" t="s">
        <v>1749</v>
      </c>
      <c r="BL76" s="36" t="s">
        <v>1574</v>
      </c>
      <c r="BM76" s="35" t="s">
        <v>1749</v>
      </c>
      <c r="BN76" s="36" t="s">
        <v>2404</v>
      </c>
      <c r="BO76" s="35" t="s">
        <v>1749</v>
      </c>
      <c r="BP76" s="37" t="s">
        <v>1621</v>
      </c>
      <c r="BQ76" s="35" t="s">
        <v>1749</v>
      </c>
      <c r="BR76" s="36" t="s">
        <v>1146</v>
      </c>
      <c r="BS76" s="35" t="s">
        <v>1749</v>
      </c>
      <c r="BT76" s="36" t="s">
        <v>1147</v>
      </c>
      <c r="BU76" s="35" t="s">
        <v>1749</v>
      </c>
      <c r="BV76" s="36" t="s">
        <v>1148</v>
      </c>
      <c r="BW76" s="35" t="s">
        <v>1749</v>
      </c>
      <c r="BX76" s="36" t="s">
        <v>1676</v>
      </c>
      <c r="BY76" s="35" t="s">
        <v>1749</v>
      </c>
      <c r="BZ76" s="36" t="s">
        <v>1078</v>
      </c>
      <c r="CA76" s="35" t="s">
        <v>1749</v>
      </c>
      <c r="CB76" s="36" t="s">
        <v>1079</v>
      </c>
      <c r="CC76" s="35" t="s">
        <v>1749</v>
      </c>
      <c r="CD76" s="36" t="s">
        <v>1640</v>
      </c>
      <c r="CE76" s="35" t="s">
        <v>1749</v>
      </c>
      <c r="CF76" s="36" t="s">
        <v>781</v>
      </c>
      <c r="CG76" s="35" t="s">
        <v>1749</v>
      </c>
      <c r="CH76" s="36" t="s">
        <v>1025</v>
      </c>
      <c r="CI76" s="35" t="s">
        <v>1749</v>
      </c>
      <c r="CJ76" s="36" t="s">
        <v>1700</v>
      </c>
      <c r="CK76" s="35" t="s">
        <v>1749</v>
      </c>
      <c r="CL76" s="36" t="s">
        <v>2332</v>
      </c>
      <c r="CM76" s="35" t="s">
        <v>1749</v>
      </c>
      <c r="CN76" s="36" t="s">
        <v>995</v>
      </c>
      <c r="CO76" s="35" t="s">
        <v>1749</v>
      </c>
      <c r="CP76" s="36" t="s">
        <v>996</v>
      </c>
      <c r="CQ76" s="35" t="s">
        <v>1749</v>
      </c>
      <c r="CR76" s="36" t="s">
        <v>819</v>
      </c>
      <c r="CS76" s="35" t="s">
        <v>1749</v>
      </c>
      <c r="CT76" s="36" t="s">
        <v>1740</v>
      </c>
      <c r="CU76" s="35" t="s">
        <v>1749</v>
      </c>
      <c r="CV76" s="36" t="s">
        <v>918</v>
      </c>
      <c r="CW76" s="35" t="s">
        <v>1749</v>
      </c>
      <c r="CX76" s="36" t="s">
        <v>956</v>
      </c>
    </row>
    <row r="77" spans="1:102" ht="90" x14ac:dyDescent="0.25">
      <c r="A77" t="s">
        <v>379</v>
      </c>
      <c r="B77" s="34" t="s">
        <v>289</v>
      </c>
      <c r="C77" s="35" t="s">
        <v>1750</v>
      </c>
      <c r="D77" s="36"/>
      <c r="E77" s="35" t="s">
        <v>1750</v>
      </c>
      <c r="F77" s="36"/>
      <c r="G77" s="35" t="s">
        <v>1749</v>
      </c>
      <c r="H77" s="37" t="s">
        <v>757</v>
      </c>
      <c r="I77" s="35" t="s">
        <v>1750</v>
      </c>
      <c r="J77" s="36"/>
      <c r="K77" s="35" t="s">
        <v>1750</v>
      </c>
      <c r="L77" s="36"/>
      <c r="M77" s="35" t="s">
        <v>1750</v>
      </c>
      <c r="N77" s="36"/>
      <c r="O77" s="35" t="s">
        <v>1750</v>
      </c>
      <c r="P77" s="36"/>
      <c r="Q77" s="35" t="s">
        <v>1750</v>
      </c>
      <c r="R77" s="36"/>
      <c r="S77" s="35" t="s">
        <v>1750</v>
      </c>
      <c r="T77" s="36"/>
      <c r="U77" s="35" t="s">
        <v>1750</v>
      </c>
      <c r="V77" s="36"/>
      <c r="W77" s="35" t="s">
        <v>1750</v>
      </c>
      <c r="X77" s="36"/>
      <c r="Y77" s="35" t="s">
        <v>1750</v>
      </c>
      <c r="Z77" s="36"/>
      <c r="AA77" s="35" t="s">
        <v>1750</v>
      </c>
      <c r="AB77" s="36"/>
      <c r="AC77" s="35" t="s">
        <v>1750</v>
      </c>
      <c r="AD77" s="36"/>
      <c r="AE77" s="35" t="s">
        <v>1749</v>
      </c>
      <c r="AF77" s="36" t="s">
        <v>2407</v>
      </c>
      <c r="AG77" s="35" t="s">
        <v>1750</v>
      </c>
      <c r="AH77" s="36"/>
      <c r="AI77" s="35" t="s">
        <v>1750</v>
      </c>
      <c r="AJ77" s="36"/>
      <c r="AK77" s="35" t="s">
        <v>1750</v>
      </c>
      <c r="AL77" s="36"/>
      <c r="AM77" s="35" t="s">
        <v>1750</v>
      </c>
      <c r="AN77" s="36"/>
      <c r="AO77" s="35" t="s">
        <v>1750</v>
      </c>
      <c r="AP77" s="36"/>
      <c r="AQ77" s="35" t="s">
        <v>1750</v>
      </c>
      <c r="AR77" s="36"/>
      <c r="AS77" s="35" t="s">
        <v>1750</v>
      </c>
      <c r="AT77" s="36"/>
      <c r="AU77" s="35" t="s">
        <v>1750</v>
      </c>
      <c r="AV77" s="36"/>
      <c r="AW77" s="35" t="s">
        <v>1750</v>
      </c>
      <c r="AX77" s="36"/>
      <c r="AY77" s="35" t="s">
        <v>1749</v>
      </c>
      <c r="AZ77" s="36" t="s">
        <v>1513</v>
      </c>
      <c r="BA77" s="35" t="s">
        <v>1750</v>
      </c>
      <c r="BB77" s="36"/>
      <c r="BC77" s="35" t="s">
        <v>1750</v>
      </c>
      <c r="BD77" s="36"/>
      <c r="BE77" s="35" t="s">
        <v>1750</v>
      </c>
      <c r="BF77" s="36"/>
      <c r="BG77" s="35" t="s">
        <v>1750</v>
      </c>
      <c r="BH77" s="36"/>
      <c r="BI77" s="35" t="s">
        <v>1750</v>
      </c>
      <c r="BJ77" s="36"/>
      <c r="BK77" s="35" t="s">
        <v>1750</v>
      </c>
      <c r="BL77" s="36"/>
      <c r="BM77" s="35" t="s">
        <v>1750</v>
      </c>
      <c r="BN77" s="36"/>
      <c r="BO77" s="35" t="s">
        <v>1750</v>
      </c>
      <c r="BP77" s="36"/>
      <c r="BQ77" s="35" t="s">
        <v>1750</v>
      </c>
      <c r="BR77" s="36"/>
      <c r="BS77" s="35" t="s">
        <v>1752</v>
      </c>
      <c r="BT77" s="36" t="s">
        <v>2059</v>
      </c>
      <c r="BU77" s="35" t="s">
        <v>1750</v>
      </c>
      <c r="BV77" s="36"/>
      <c r="BW77" s="35" t="s">
        <v>1750</v>
      </c>
      <c r="BX77" s="36"/>
      <c r="BY77" s="35" t="s">
        <v>1750</v>
      </c>
      <c r="BZ77" s="36"/>
      <c r="CA77" s="35" t="s">
        <v>1750</v>
      </c>
      <c r="CB77" s="36"/>
      <c r="CC77" s="35" t="s">
        <v>1752</v>
      </c>
      <c r="CD77" s="36" t="s">
        <v>2242</v>
      </c>
      <c r="CE77" s="35" t="s">
        <v>1750</v>
      </c>
      <c r="CF77" s="36"/>
      <c r="CG77" s="35" t="s">
        <v>1752</v>
      </c>
      <c r="CH77" s="36" t="s">
        <v>1026</v>
      </c>
      <c r="CI77" s="35" t="s">
        <v>1749</v>
      </c>
      <c r="CJ77" s="36" t="s">
        <v>1701</v>
      </c>
      <c r="CK77" s="35" t="s">
        <v>1750</v>
      </c>
      <c r="CL77" s="36"/>
      <c r="CM77" s="35" t="s">
        <v>1750</v>
      </c>
      <c r="CN77" s="36"/>
      <c r="CO77" s="35" t="s">
        <v>1752</v>
      </c>
      <c r="CP77" s="36" t="s">
        <v>997</v>
      </c>
      <c r="CQ77" s="35" t="s">
        <v>1750</v>
      </c>
      <c r="CR77" s="36"/>
      <c r="CS77" s="35" t="s">
        <v>1750</v>
      </c>
      <c r="CT77" s="36"/>
      <c r="CU77" s="35" t="s">
        <v>1752</v>
      </c>
      <c r="CV77" s="36" t="s">
        <v>957</v>
      </c>
      <c r="CW77" s="35" t="s">
        <v>1750</v>
      </c>
      <c r="CX77" s="36"/>
    </row>
    <row r="78" spans="1:102" ht="60" x14ac:dyDescent="0.25">
      <c r="A78" t="s">
        <v>380</v>
      </c>
      <c r="B78" s="34" t="s">
        <v>291</v>
      </c>
      <c r="C78" s="35" t="s">
        <v>1750</v>
      </c>
      <c r="D78" s="36"/>
      <c r="E78" s="35" t="s">
        <v>1750</v>
      </c>
      <c r="F78" s="36"/>
      <c r="G78" s="35" t="s">
        <v>1750</v>
      </c>
      <c r="H78" s="36"/>
      <c r="I78" s="35" t="s">
        <v>1749</v>
      </c>
      <c r="J78" s="37" t="s">
        <v>579</v>
      </c>
      <c r="K78" s="35" t="s">
        <v>1750</v>
      </c>
      <c r="L78" s="36"/>
      <c r="M78" s="35" t="s">
        <v>1750</v>
      </c>
      <c r="N78" s="36"/>
      <c r="O78" s="35" t="s">
        <v>1750</v>
      </c>
      <c r="P78" s="36"/>
      <c r="Q78" s="35" t="s">
        <v>1750</v>
      </c>
      <c r="R78" s="36" t="s">
        <v>1930</v>
      </c>
      <c r="S78" s="35" t="s">
        <v>1749</v>
      </c>
      <c r="T78" s="36" t="s">
        <v>1216</v>
      </c>
      <c r="U78" s="35" t="s">
        <v>1750</v>
      </c>
      <c r="V78" s="36"/>
      <c r="W78" s="35" t="s">
        <v>1749</v>
      </c>
      <c r="X78" s="36" t="s">
        <v>896</v>
      </c>
      <c r="Y78" s="35" t="s">
        <v>1750</v>
      </c>
      <c r="Z78" s="36"/>
      <c r="AA78" s="35" t="s">
        <v>1750</v>
      </c>
      <c r="AB78" s="36"/>
      <c r="AC78" s="35" t="s">
        <v>1749</v>
      </c>
      <c r="AD78" s="36" t="s">
        <v>1248</v>
      </c>
      <c r="AE78" s="35" t="s">
        <v>1749</v>
      </c>
      <c r="AF78" s="36" t="s">
        <v>2407</v>
      </c>
      <c r="AG78" s="35" t="s">
        <v>1750</v>
      </c>
      <c r="AH78" s="36"/>
      <c r="AI78" s="35" t="s">
        <v>1750</v>
      </c>
      <c r="AJ78" s="36"/>
      <c r="AK78" s="35" t="s">
        <v>1750</v>
      </c>
      <c r="AL78" s="36"/>
      <c r="AM78" s="35" t="s">
        <v>1750</v>
      </c>
      <c r="AN78" s="36"/>
      <c r="AO78" s="35" t="s">
        <v>1750</v>
      </c>
      <c r="AP78" s="36"/>
      <c r="AQ78" s="35" t="s">
        <v>1750</v>
      </c>
      <c r="AR78" s="36"/>
      <c r="AS78" s="35" t="s">
        <v>1750</v>
      </c>
      <c r="AT78" s="36"/>
      <c r="AU78" s="35" t="s">
        <v>1750</v>
      </c>
      <c r="AV78" s="36"/>
      <c r="AW78" s="35" t="s">
        <v>1750</v>
      </c>
      <c r="AX78" s="36"/>
      <c r="AY78" s="35" t="s">
        <v>1749</v>
      </c>
      <c r="AZ78" s="36" t="s">
        <v>2219</v>
      </c>
      <c r="BA78" s="35" t="s">
        <v>1750</v>
      </c>
      <c r="BB78" s="36"/>
      <c r="BC78" s="35" t="s">
        <v>1750</v>
      </c>
      <c r="BD78" s="36"/>
      <c r="BE78" s="35" t="s">
        <v>1749</v>
      </c>
      <c r="BF78" s="37" t="s">
        <v>742</v>
      </c>
      <c r="BG78" s="35" t="s">
        <v>1750</v>
      </c>
      <c r="BH78" s="36"/>
      <c r="BI78" s="35" t="s">
        <v>1749</v>
      </c>
      <c r="BJ78" s="36" t="s">
        <v>1400</v>
      </c>
      <c r="BK78" s="35" t="s">
        <v>1750</v>
      </c>
      <c r="BL78" s="36"/>
      <c r="BM78" s="35" t="s">
        <v>1750</v>
      </c>
      <c r="BN78" s="36"/>
      <c r="BO78" s="35" t="s">
        <v>1749</v>
      </c>
      <c r="BP78" s="37" t="s">
        <v>1622</v>
      </c>
      <c r="BQ78" s="35" t="s">
        <v>1750</v>
      </c>
      <c r="BR78" s="36"/>
      <c r="BS78" s="35" t="s">
        <v>1749</v>
      </c>
      <c r="BT78" s="36" t="s">
        <v>1149</v>
      </c>
      <c r="BU78" s="35" t="s">
        <v>1750</v>
      </c>
      <c r="BV78" s="36"/>
      <c r="BW78" s="35" t="s">
        <v>1750</v>
      </c>
      <c r="BX78" s="36"/>
      <c r="BY78" s="35" t="s">
        <v>1749</v>
      </c>
      <c r="BZ78" s="36" t="s">
        <v>1080</v>
      </c>
      <c r="CA78" s="35" t="s">
        <v>1749</v>
      </c>
      <c r="CB78" s="36" t="s">
        <v>1081</v>
      </c>
      <c r="CC78" s="35" t="s">
        <v>1750</v>
      </c>
      <c r="CD78" s="36"/>
      <c r="CE78" s="35" t="s">
        <v>1750</v>
      </c>
      <c r="CF78" s="36"/>
      <c r="CG78" s="35" t="s">
        <v>1750</v>
      </c>
      <c r="CH78" s="36" t="s">
        <v>1027</v>
      </c>
      <c r="CI78" s="35" t="s">
        <v>1749</v>
      </c>
      <c r="CJ78" s="36" t="s">
        <v>1691</v>
      </c>
      <c r="CK78" s="35" t="s">
        <v>1750</v>
      </c>
      <c r="CL78" s="36"/>
      <c r="CM78" s="35" t="s">
        <v>1749</v>
      </c>
      <c r="CN78" s="36" t="s">
        <v>998</v>
      </c>
      <c r="CO78" s="35" t="s">
        <v>1749</v>
      </c>
      <c r="CP78" s="36" t="s">
        <v>999</v>
      </c>
      <c r="CQ78" s="35" t="s">
        <v>1750</v>
      </c>
      <c r="CR78" s="36"/>
      <c r="CS78" s="35" t="s">
        <v>1750</v>
      </c>
      <c r="CT78" s="36"/>
      <c r="CU78" s="35" t="s">
        <v>1749</v>
      </c>
      <c r="CV78" s="36" t="s">
        <v>958</v>
      </c>
      <c r="CW78" s="35" t="s">
        <v>1749</v>
      </c>
      <c r="CX78" s="36" t="s">
        <v>959</v>
      </c>
    </row>
  </sheetData>
  <hyperlinks>
    <hyperlink ref="D39" r:id="rId1"/>
    <hyperlink ref="D49" r:id="rId2"/>
    <hyperlink ref="D59" r:id="rId3"/>
    <hyperlink ref="D58" r:id="rId4"/>
    <hyperlink ref="D67" r:id="rId5"/>
    <hyperlink ref="D14" r:id="rId6" display="http://artemrada.gov.ua/uk/mayor/bio"/>
    <hyperlink ref="F14" r:id="rId7" display="http://www.berdychiv.com.ua/golova.html   "/>
    <hyperlink ref="D16" r:id="rId8"/>
    <hyperlink ref="F15" r:id="rId9"/>
    <hyperlink ref="F16" r:id="rId10"/>
    <hyperlink ref="D17" r:id="rId11"/>
    <hyperlink ref="D18" r:id="rId12"/>
    <hyperlink ref="F23" r:id="rId13"/>
    <hyperlink ref="F24" r:id="rId14"/>
    <hyperlink ref="D25" r:id="rId15"/>
    <hyperlink ref="D26" r:id="rId16"/>
    <hyperlink ref="D35" r:id="rId17"/>
    <hyperlink ref="D34" r:id="rId18"/>
    <hyperlink ref="F34" r:id="rId19"/>
    <hyperlink ref="D41" r:id="rId20"/>
    <hyperlink ref="D42" r:id="rId21"/>
    <hyperlink ref="D43" r:id="rId22"/>
    <hyperlink ref="D44" r:id="rId23"/>
    <hyperlink ref="D48" r:id="rId24"/>
    <hyperlink ref="F50" r:id="rId25"/>
    <hyperlink ref="D50" r:id="rId26"/>
    <hyperlink ref="D56" r:id="rId27"/>
    <hyperlink ref="F57" r:id="rId28"/>
    <hyperlink ref="D57" r:id="rId29"/>
    <hyperlink ref="F58" r:id="rId30"/>
    <hyperlink ref="F59" r:id="rId31"/>
    <hyperlink ref="D61" r:id="rId32"/>
    <hyperlink ref="D69" r:id="rId33"/>
    <hyperlink ref="F73" r:id="rId34"/>
    <hyperlink ref="F47" r:id="rId35"/>
    <hyperlink ref="H10" r:id="rId36"/>
    <hyperlink ref="H12" r:id="rId37"/>
    <hyperlink ref="H15" r:id="rId38"/>
    <hyperlink ref="H14" r:id="rId39"/>
    <hyperlink ref="H16" r:id="rId40"/>
    <hyperlink ref="H18" r:id="rId41"/>
    <hyperlink ref="H19" r:id="rId42"/>
    <hyperlink ref="H20" r:id="rId43"/>
    <hyperlink ref="H25" r:id="rId44"/>
    <hyperlink ref="H33" r:id="rId45"/>
    <hyperlink ref="H48" r:id="rId46"/>
    <hyperlink ref="H35" r:id="rId47"/>
    <hyperlink ref="H38" r:id="rId48"/>
    <hyperlink ref="H31" r:id="rId49"/>
    <hyperlink ref="H26" r:id="rId50"/>
    <hyperlink ref="H27" r:id="rId51"/>
    <hyperlink ref="H29" r:id="rId52"/>
    <hyperlink ref="H39" r:id="rId53" display="http://bmr.gov.ua/index.php?id=800000395"/>
    <hyperlink ref="H42" r:id="rId54"/>
    <hyperlink ref="H41" r:id="rId55"/>
    <hyperlink ref="H55" r:id="rId56"/>
    <hyperlink ref="H56" r:id="rId57"/>
    <hyperlink ref="H61" r:id="rId58"/>
    <hyperlink ref="H63" r:id="rId59"/>
    <hyperlink ref="H67" r:id="rId60"/>
    <hyperlink ref="H72" r:id="rId61"/>
    <hyperlink ref="J10" r:id="rId62"/>
    <hyperlink ref="J12" r:id="rId63"/>
    <hyperlink ref="J14" r:id="rId64"/>
    <hyperlink ref="J15" r:id="rId65"/>
    <hyperlink ref="J16" r:id="rId66"/>
    <hyperlink ref="J18" r:id="rId67"/>
    <hyperlink ref="J19" r:id="rId68"/>
    <hyperlink ref="J24" r:id="rId69"/>
    <hyperlink ref="J25" r:id="rId70"/>
    <hyperlink ref="J6" r:id="rId71"/>
    <hyperlink ref="J23" r:id="rId72"/>
    <hyperlink ref="J35" r:id="rId73"/>
    <hyperlink ref="J36" r:id="rId74"/>
    <hyperlink ref="J37" r:id="rId75"/>
    <hyperlink ref="J48" r:id="rId76"/>
    <hyperlink ref="J51" r:id="rId77"/>
    <hyperlink ref="J61" r:id="rId78"/>
    <hyperlink ref="J65" r:id="rId79"/>
    <hyperlink ref="J75" r:id="rId80"/>
    <hyperlink ref="J76" r:id="rId81"/>
    <hyperlink ref="J78" r:id="rId82"/>
    <hyperlink ref="J39" r:id="rId83"/>
    <hyperlink ref="J34" r:id="rId84"/>
    <hyperlink ref="J57" r:id="rId85"/>
    <hyperlink ref="V11" r:id="rId86"/>
    <hyperlink ref="V12" r:id="rId87"/>
    <hyperlink ref="V14" r:id="rId88"/>
    <hyperlink ref="V15" r:id="rId89"/>
    <hyperlink ref="V16" r:id="rId90"/>
    <hyperlink ref="V17" r:id="rId91"/>
    <hyperlink ref="V19" r:id="rId92"/>
    <hyperlink ref="V26" r:id="rId93"/>
    <hyperlink ref="V39" r:id="rId94"/>
    <hyperlink ref="V42" r:id="rId95"/>
    <hyperlink ref="V44" r:id="rId96"/>
    <hyperlink ref="V46" r:id="rId97"/>
    <hyperlink ref="V59" r:id="rId98"/>
    <hyperlink ref="V61" r:id="rId99"/>
    <hyperlink ref="V62" r:id="rId100"/>
    <hyperlink ref="V67" r:id="rId101"/>
    <hyperlink ref="V72" r:id="rId102"/>
    <hyperlink ref="J72" r:id="rId103" display="http://meria.zp.ua/test/index.php?id=24"/>
    <hyperlink ref="L10" r:id="rId104"/>
    <hyperlink ref="L15" r:id="rId105"/>
    <hyperlink ref="L24" r:id="rId106"/>
    <hyperlink ref="L28" r:id="rId107"/>
    <hyperlink ref="L34" r:id="rId108"/>
    <hyperlink ref="L58" r:id="rId109"/>
    <hyperlink ref="L57" r:id="rId110"/>
    <hyperlink ref="N10" r:id="rId111" display="http://www.vmr.gov.ua/TransparentCity/Lists/AccessToPublicInformation/ShowContent.aspx?ID=6"/>
    <hyperlink ref="N12" r:id="rId112"/>
    <hyperlink ref="N15" r:id="rId113" display="http://www.vmr.gov.ua/Lists/CityCouncil/ShowContent.aspx?ID=64"/>
    <hyperlink ref="N16" r:id="rId114" display="http://www.vmr.gov.ua/Lists/TheExecutiveCommittee/Default.aspx"/>
    <hyperlink ref="N17" r:id="rId115" display="http://www.vmr.gov.ua/TransparentCity/Lists/StartUp/Default.aspx "/>
    <hyperlink ref="N18" r:id="rId116" display="http://www.vmr.gov.ua/Lists/TheExecutiveCommittee/ShowContent.aspx?ID=17"/>
    <hyperlink ref="N19" r:id="rId117" display="http://www.vmr.gov.ua/TransparentCity/Lists/PublicDiscussion/ShowContent.aspx?ID=1"/>
    <hyperlink ref="N21" r:id="rId118"/>
    <hyperlink ref="N24" r:id="rId119"/>
    <hyperlink ref="N25" r:id="rId120"/>
    <hyperlink ref="N31" r:id="rId121"/>
    <hyperlink ref="N33" r:id="rId122"/>
    <hyperlink ref="N29" r:id="rId123" display="http://www.vmr.gov.ua/Branches/Lists/GMmiskgospodarstvo/Default.aspx"/>
    <hyperlink ref="N30" r:id="rId124" display="http://www.vmr.gov.ua/Branches/Lists/Education/ShowContent.aspx?ID=192"/>
    <hyperlink ref="N34" r:id="rId125" display="http://www.vmr.gov.ua/TransparentCity/SitePages/Tenders.aspx"/>
    <hyperlink ref="N35" r:id="rId126"/>
    <hyperlink ref="N43" r:id="rId127"/>
    <hyperlink ref="N50" r:id="rId128"/>
    <hyperlink ref="N56" r:id="rId129"/>
    <hyperlink ref="N57" r:id="rId130"/>
    <hyperlink ref="N41" r:id="rId131"/>
    <hyperlink ref="N61" r:id="rId132"/>
    <hyperlink ref="N63" r:id="rId133"/>
    <hyperlink ref="N59" r:id="rId134"/>
    <hyperlink ref="N70" r:id="rId135"/>
    <hyperlink ref="N69" r:id="rId136"/>
    <hyperlink ref="N71" r:id="rId137"/>
    <hyperlink ref="M72" r:id="rId138" display="http://www.vmr.gov.ua/Branches/Lists/ArchitectureAndCityBuilding/Default.aspx"/>
    <hyperlink ref="N72" r:id="rId139"/>
    <hyperlink ref="N73" r:id="rId140"/>
    <hyperlink ref="N74" r:id="rId141"/>
    <hyperlink ref="N75" r:id="rId142"/>
    <hyperlink ref="N76" r:id="rId143"/>
    <hyperlink ref="R11" r:id="rId144" display="http://drohobych-rada.gov.ua/category/videonovyny2/"/>
    <hyperlink ref="R12" r:id="rId145"/>
    <hyperlink ref="R13" r:id="rId146"/>
    <hyperlink ref="R14" r:id="rId147"/>
    <hyperlink ref="R15" r:id="rId148"/>
    <hyperlink ref="R16" r:id="rId149"/>
    <hyperlink ref="R17" r:id="rId150"/>
    <hyperlink ref="R18" r:id="rId151"/>
    <hyperlink ref="R19" r:id="rId152"/>
    <hyperlink ref="R23" r:id="rId153"/>
    <hyperlink ref="R24" r:id="rId154"/>
    <hyperlink ref="R25" r:id="rId155"/>
    <hyperlink ref="R38" r:id="rId156"/>
    <hyperlink ref="R43" r:id="rId157"/>
    <hyperlink ref="R48" r:id="rId158"/>
    <hyperlink ref="R50" r:id="rId159"/>
    <hyperlink ref="R52" r:id="rId160"/>
    <hyperlink ref="R55" r:id="rId161"/>
    <hyperlink ref="R58" r:id="rId162"/>
    <hyperlink ref="R28" r:id="rId163"/>
    <hyperlink ref="R61" r:id="rId164"/>
    <hyperlink ref="R63" r:id="rId165"/>
    <hyperlink ref="R67" r:id="rId166" display="http://drohobych-rada.gov.ua/wp-content/uploads/2016/04/Deklaratsiya-Kuchma-za-2015-rik.zip"/>
    <hyperlink ref="R59" r:id="rId167"/>
    <hyperlink ref="R73" r:id="rId168"/>
    <hyperlink ref="R75" r:id="rId169"/>
    <hyperlink ref="R76" r:id="rId170"/>
    <hyperlink ref="AN10" r:id="rId171"/>
    <hyperlink ref="AN12" r:id="rId172"/>
    <hyperlink ref="AN14" r:id="rId173"/>
    <hyperlink ref="AN15" r:id="rId174"/>
    <hyperlink ref="AN16" r:id="rId175"/>
    <hyperlink ref="AN17" r:id="rId176"/>
    <hyperlink ref="AN18" r:id="rId177" display="http://krm.gov.ua/article/view/447"/>
    <hyperlink ref="AN19" r:id="rId178"/>
    <hyperlink ref="AN20" r:id="rId179"/>
    <hyperlink ref="AN24" r:id="rId180"/>
    <hyperlink ref="AN25" r:id="rId181"/>
    <hyperlink ref="AN26" r:id="rId182"/>
    <hyperlink ref="AN27" r:id="rId183" display="http://krm.gov.ua/article/view/495"/>
    <hyperlink ref="AN29" r:id="rId184"/>
    <hyperlink ref="AN31" r:id="rId185"/>
    <hyperlink ref="AN32" r:id="rId186"/>
    <hyperlink ref="AN34" r:id="rId187"/>
    <hyperlink ref="AN41" r:id="rId188"/>
    <hyperlink ref="AN43" r:id="rId189"/>
    <hyperlink ref="AN48" r:id="rId190"/>
    <hyperlink ref="AN49" r:id="rId191"/>
    <hyperlink ref="AN50" r:id="rId192"/>
    <hyperlink ref="AN55" r:id="rId193"/>
    <hyperlink ref="AN56" r:id="rId194"/>
    <hyperlink ref="AN57" r:id="rId195"/>
    <hyperlink ref="AN58" r:id="rId196"/>
    <hyperlink ref="AN59" r:id="rId197"/>
    <hyperlink ref="AN63" r:id="rId198"/>
    <hyperlink ref="AN61" r:id="rId199"/>
    <hyperlink ref="AN72" r:id="rId200"/>
    <hyperlink ref="AN75" r:id="rId201"/>
    <hyperlink ref="AN76" r:id="rId202"/>
    <hyperlink ref="BF10" r:id="rId203"/>
    <hyperlink ref="BF12" r:id="rId204" display="http://mkrada.gov.ua/content/informaciya-pro-robotu-postiynih-komisiy1.html та матеріали "/>
    <hyperlink ref="BF14" r:id="rId205" display="http://mkrada.gov.ua/content/biografichna-dovidka.html та депутати без графіків прийому "/>
    <hyperlink ref="BF15" r:id="rId206"/>
    <hyperlink ref="BF16" r:id="rId207"/>
    <hyperlink ref="BF17" r:id="rId208"/>
    <hyperlink ref="BF19" r:id="rId209"/>
    <hyperlink ref="BF18" r:id="rId210"/>
    <hyperlink ref="BF25" r:id="rId211"/>
    <hyperlink ref="BF31" r:id="rId212"/>
    <hyperlink ref="BF33" r:id="rId213"/>
    <hyperlink ref="BF34" r:id="rId214"/>
    <hyperlink ref="BF36" r:id="rId215"/>
    <hyperlink ref="BF38" r:id="rId216"/>
    <hyperlink ref="BF40" r:id="rId217"/>
    <hyperlink ref="BF47" r:id="rId218"/>
    <hyperlink ref="BF48" r:id="rId219"/>
    <hyperlink ref="BF50" r:id="rId220"/>
    <hyperlink ref="BF57" r:id="rId221"/>
    <hyperlink ref="BF58" r:id="rId222"/>
    <hyperlink ref="BF28" r:id="rId223"/>
    <hyperlink ref="BF63" r:id="rId224"/>
    <hyperlink ref="BF61" r:id="rId225"/>
    <hyperlink ref="BF66" r:id="rId226"/>
    <hyperlink ref="BF75" r:id="rId227"/>
    <hyperlink ref="BF76" r:id="rId228"/>
    <hyperlink ref="BF78" r:id="rId229"/>
    <hyperlink ref="F71" r:id="rId230"/>
    <hyperlink ref="D24" r:id="rId231"/>
    <hyperlink ref="D63" r:id="rId232"/>
    <hyperlink ref="H3" r:id="rId233"/>
    <hyperlink ref="H23" r:id="rId234"/>
    <hyperlink ref="H36" r:id="rId235"/>
    <hyperlink ref="H50" r:id="rId236"/>
    <hyperlink ref="H51" r:id="rId237"/>
    <hyperlink ref="H60" r:id="rId238"/>
    <hyperlink ref="H75" r:id="rId239"/>
    <hyperlink ref="H76" r:id="rId240"/>
    <hyperlink ref="H77" r:id="rId241"/>
    <hyperlink ref="CF2" r:id="rId242"/>
    <hyperlink ref="CF12" r:id="rId243" display="http://rada.te.ua/normativnie-dokument/protokoli_visnovki_rekomendatsiy/"/>
    <hyperlink ref="CF13" r:id="rId244"/>
    <hyperlink ref="CF15" r:id="rId245"/>
    <hyperlink ref="CF16" r:id="rId246"/>
    <hyperlink ref="CF18" r:id="rId247" display="http://rada.te.ua/normativnie-dokument/protokoly_vukonkomu/"/>
    <hyperlink ref="CF17" r:id="rId248"/>
    <hyperlink ref="CF28" r:id="rId249"/>
    <hyperlink ref="CF33" r:id="rId250"/>
    <hyperlink ref="CF34" r:id="rId251"/>
    <hyperlink ref="CF35" r:id="rId252"/>
    <hyperlink ref="AB58" r:id="rId253"/>
    <hyperlink ref="CR27" r:id="rId254"/>
    <hyperlink ref="CR72" r:id="rId255"/>
    <hyperlink ref="CR44" r:id="rId256"/>
    <hyperlink ref="CR46" r:id="rId257"/>
    <hyperlink ref="CR47" r:id="rId258"/>
    <hyperlink ref="AL2" r:id="rId259"/>
    <hyperlink ref="AP14" r:id="rId260" display="https://www.kremen.gov.ua/index.php/rozdil/miska_vlada/heads"/>
    <hyperlink ref="AP23" r:id="rId261"/>
    <hyperlink ref="AT35" r:id="rId262"/>
    <hyperlink ref="AT48" r:id="rId263"/>
    <hyperlink ref="BB10" r:id="rId264"/>
    <hyperlink ref="BB13" r:id="rId265"/>
    <hyperlink ref="BA23" r:id="rId266" display="http://marsovet.org.ua/news/index/sect/5"/>
    <hyperlink ref="BB23" r:id="rId267"/>
    <hyperlink ref="BB29" r:id="rId268"/>
    <hyperlink ref="BB27" r:id="rId269"/>
    <hyperlink ref="BB50" r:id="rId270"/>
    <hyperlink ref="BB51" r:id="rId271"/>
    <hyperlink ref="BB63" r:id="rId272"/>
    <hyperlink ref="BB75" r:id="rId273"/>
    <hyperlink ref="BB76" r:id="rId274"/>
    <hyperlink ref="BB57" r:id="rId275"/>
    <hyperlink ref="BH11" r:id="rId276" display="https://mukachevo-rada.gov.ua/index.php/2016-03-11-09-58-01/rishennya-sesiji-miskoji-radi та відео "/>
    <hyperlink ref="BP10" r:id="rId277"/>
    <hyperlink ref="BP18" r:id="rId278" display="http://omr.gov.ua/ru/news/90143/"/>
    <hyperlink ref="BP23" r:id="rId279" display="http://omr.gov.ua/ru/acts/mayor/89494/"/>
    <hyperlink ref="BP24" r:id="rId280" display="http://omr.gov.ua/acts/projects/council/38690/"/>
    <hyperlink ref="BP35" r:id="rId281" display="http://omr.gov.ua/ru/57295"/>
    <hyperlink ref="BP36" r:id="rId282"/>
    <hyperlink ref="BP43" r:id="rId283" display="http://omr.gov.ua/ru/news/89646/"/>
    <hyperlink ref="BP50" r:id="rId284" display="http://omr.gov.ua/ru/acts/council/85226/"/>
    <hyperlink ref="BP51" r:id="rId285" display="http://omr.gov.ua/acts/projects/committee/89136"/>
    <hyperlink ref="BP60" r:id="rId286"/>
    <hyperlink ref="BP76" r:id="rId287"/>
    <hyperlink ref="BP78" r:id="rId288" display="http://omr.gov.ua/ru/acts/council/37110/"/>
    <hyperlink ref="BX31" r:id="rId289"/>
    <hyperlink ref="V40" r:id="rId290"/>
    <hyperlink ref="R29" r:id="rId291" display="http://drohobych-rada.gov.ua/category/proekty-zahody-podiyi/"/>
    <hyperlink ref="T2" r:id="rId292"/>
    <hyperlink ref="AD2" r:id="rId293"/>
    <hyperlink ref="AJ2" r:id="rId294"/>
    <hyperlink ref="BX24" r:id="rId295"/>
    <hyperlink ref="CX23" r:id="rId296"/>
    <hyperlink ref="CV31" r:id="rId297"/>
    <hyperlink ref="AZ2" r:id="rId298"/>
    <hyperlink ref="AZ5" r:id="rId299"/>
    <hyperlink ref="AZ12" r:id="rId300" display="https://www.lvivrada.gov.ua/miska-rada/postiyni-komisii"/>
    <hyperlink ref="AZ18" r:id="rId301" display="http://city-adm.lviv.ua/lmr/docs/plenary-executive-committee"/>
    <hyperlink ref="N11" r:id="rId302" display="http://www.vmr.gov.ua/Lists/CityCouncil/ShowContent.aspx?ID=67"/>
    <hyperlink ref="AX2" r:id="rId303" display="http://lutskrada.gov.ua/vidkryte-misto"/>
    <hyperlink ref="AX3" r:id="rId304"/>
    <hyperlink ref="AX49" r:id="rId305" display="http://www.lutskrada.gov.ua/rishennya-luckoyi-miskoyi-rady-shcho-stosuyutsya-zmin-do-byudzhetu"/>
    <hyperlink ref="Z14" r:id="rId306" display="http://www.izmail-rada.gov.ua/2009-09-14-09-14-45"/>
    <hyperlink ref="CL14" r:id="rId307" display="http://www.city.kharkov.ua/uk/gorodskaya-vlast/gorodskoj-sovet/deputatyi.html"/>
    <hyperlink ref="F2" r:id="rId308"/>
    <hyperlink ref="L14" r:id="rId309" display="http://brovary-rada.gov.ua/content/miska-vlada.html"/>
    <hyperlink ref="BN24" r:id="rId310"/>
    <hyperlink ref="BB2" r:id="rId311"/>
    <hyperlink ref="BL3" r:id="rId312"/>
    <hyperlink ref="Z3" r:id="rId313"/>
    <hyperlink ref="AF10" r:id="rId314"/>
    <hyperlink ref="AF59" r:id="rId315"/>
  </hyperlinks>
  <pageMargins left="0.7" right="0.7" top="0.75" bottom="0.75" header="0.3" footer="0.3"/>
  <pageSetup paperSize="9" orientation="portrait" r:id="rId3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78"/>
  <sheetViews>
    <sheetView zoomScale="80" zoomScaleNormal="80" workbookViewId="0">
      <pane xSplit="2" ySplit="1" topLeftCell="C2" activePane="bottomRight" state="frozen"/>
      <selection pane="topRight" activeCell="C1" sqref="C1"/>
      <selection pane="bottomLeft" activeCell="A2" sqref="A2"/>
      <selection pane="bottomRight" activeCell="AE77" sqref="AE77"/>
    </sheetView>
  </sheetViews>
  <sheetFormatPr defaultRowHeight="15" x14ac:dyDescent="0.25"/>
  <cols>
    <col min="1" max="1" width="5.140625" customWidth="1"/>
    <col min="2" max="2" width="34.140625" customWidth="1"/>
    <col min="3" max="3" width="9" style="23"/>
    <col min="4" max="4" width="14.85546875" style="24" customWidth="1"/>
    <col min="5" max="5" width="9" style="23"/>
    <col min="6" max="6" width="16.42578125" style="24" customWidth="1"/>
    <col min="7" max="7" width="9" style="23"/>
    <col min="8" max="8" width="17" style="24" customWidth="1"/>
    <col min="9" max="9" width="10.28515625" style="23" customWidth="1"/>
    <col min="10" max="10" width="18.28515625" style="24" customWidth="1"/>
    <col min="11" max="11" width="9" style="23"/>
    <col min="12" max="12" width="15.7109375" style="24" customWidth="1"/>
    <col min="13" max="13" width="9" style="23"/>
    <col min="14" max="14" width="15.28515625" style="24" customWidth="1"/>
    <col min="15" max="15" width="9" style="23"/>
    <col min="16" max="16" width="15.140625" style="24" customWidth="1"/>
    <col min="17" max="17" width="9" style="23"/>
    <col min="18" max="18" width="16.5703125" style="24" customWidth="1"/>
    <col min="19" max="19" width="9" style="23"/>
    <col min="20" max="20" width="16.28515625" style="24" customWidth="1"/>
    <col min="21" max="21" width="9" style="23"/>
    <col min="22" max="22" width="17.42578125" style="24" customWidth="1"/>
    <col min="23" max="23" width="14.28515625" style="23" customWidth="1"/>
    <col min="24" max="24" width="22.28515625" style="24" customWidth="1"/>
    <col min="25" max="25" width="9" style="23"/>
    <col min="26" max="26" width="13.42578125" style="24" customWidth="1"/>
    <col min="27" max="27" width="19.5703125" style="23" customWidth="1"/>
    <col min="28" max="28" width="19.28515625" style="24" customWidth="1"/>
    <col min="29" max="29" width="9.5703125" style="23" customWidth="1"/>
    <col min="30" max="30" width="17.5703125" style="24" customWidth="1"/>
    <col min="31" max="31" width="9" style="23"/>
    <col min="32" max="32" width="12.140625" style="24" customWidth="1"/>
    <col min="33" max="33" width="9" style="23"/>
    <col min="34" max="34" width="14.5703125" style="24" customWidth="1"/>
    <col min="35" max="35" width="9" style="23"/>
    <col min="36" max="36" width="15.42578125" style="24" customWidth="1"/>
    <col min="37" max="37" width="11.85546875" style="23" customWidth="1"/>
    <col min="38" max="38" width="20.140625" style="24" customWidth="1"/>
    <col min="39" max="39" width="10.7109375" style="23" customWidth="1"/>
    <col min="40" max="40" width="19.28515625" style="24" customWidth="1"/>
    <col min="41" max="41" width="9.85546875" style="23" customWidth="1"/>
    <col min="42" max="42" width="17.5703125" style="24" customWidth="1"/>
    <col min="43" max="43" width="9" style="23"/>
    <col min="44" max="44" width="17.140625" style="24" customWidth="1"/>
    <col min="45" max="45" width="13.28515625" style="23" customWidth="1"/>
    <col min="46" max="46" width="21.42578125" style="24" customWidth="1"/>
    <col min="47" max="47" width="9.5703125" style="23" customWidth="1"/>
    <col min="48" max="48" width="17.7109375" style="24" customWidth="1"/>
    <col min="49" max="49" width="9" style="23"/>
    <col min="50" max="50" width="13.7109375" style="24" customWidth="1"/>
    <col min="51" max="51" width="9" style="23"/>
    <col min="52" max="52" width="13.140625" style="24" customWidth="1"/>
    <col min="53" max="53" width="9" style="23"/>
    <col min="54" max="54" width="17.42578125" style="24" customWidth="1"/>
    <col min="55" max="55" width="10.42578125" style="23" customWidth="1"/>
    <col min="56" max="56" width="18.5703125" style="24" customWidth="1"/>
    <col min="57" max="57" width="9" style="23"/>
    <col min="58" max="58" width="16.42578125" style="24" customWidth="1"/>
    <col min="59" max="59" width="11.28515625" style="23" customWidth="1"/>
    <col min="60" max="60" width="16.42578125" style="24" customWidth="1"/>
    <col min="61" max="61" width="9" style="23"/>
    <col min="62" max="62" width="13.7109375" style="24" customWidth="1"/>
    <col min="63" max="63" width="9" style="23"/>
    <col min="64" max="64" width="16.140625" style="24" customWidth="1"/>
    <col min="65" max="65" width="12.5703125" style="23" customWidth="1"/>
    <col min="66" max="66" width="20.5703125" style="24" customWidth="1"/>
    <col min="67" max="67" width="9" style="23"/>
    <col min="68" max="68" width="13.7109375" style="24" customWidth="1"/>
    <col min="69" max="69" width="10.85546875" style="23" customWidth="1"/>
    <col min="70" max="70" width="18.85546875" style="24" customWidth="1"/>
    <col min="71" max="71" width="9" style="23"/>
    <col min="72" max="72" width="17" style="24" customWidth="1"/>
    <col min="73" max="73" width="9" style="23"/>
    <col min="74" max="74" width="15.28515625" style="24" customWidth="1"/>
    <col min="75" max="75" width="9" style="23"/>
    <col min="76" max="76" width="13" style="24" customWidth="1"/>
    <col min="77" max="77" width="13.140625" style="23" customWidth="1"/>
    <col min="78" max="78" width="20.7109375" style="24" customWidth="1"/>
    <col min="79" max="79" width="9" style="23"/>
    <col min="80" max="80" width="17.28515625" style="24" customWidth="1"/>
    <col min="81" max="81" width="9" style="23"/>
    <col min="82" max="82" width="13.28515625" style="24" customWidth="1"/>
    <col min="83" max="83" width="9" style="23"/>
    <col min="84" max="84" width="17.140625" style="24" customWidth="1"/>
    <col min="85" max="85" width="9" style="23"/>
    <col min="86" max="86" width="15.7109375" style="24" customWidth="1"/>
    <col min="87" max="87" width="9" style="23"/>
    <col min="88" max="88" width="13.7109375" style="24" customWidth="1"/>
    <col min="89" max="89" width="9" style="23"/>
    <col min="90" max="90" width="13.85546875" style="24" customWidth="1"/>
    <col min="91" max="91" width="9" style="23"/>
    <col min="92" max="92" width="14.42578125" style="24" customWidth="1"/>
    <col min="93" max="93" width="12.42578125" style="23" customWidth="1"/>
    <col min="94" max="94" width="20.42578125" style="24" customWidth="1"/>
    <col min="95" max="95" width="9" style="23"/>
    <col min="96" max="96" width="15.140625" style="24" customWidth="1"/>
    <col min="97" max="97" width="9" style="23"/>
    <col min="98" max="98" width="15.7109375" style="24" customWidth="1"/>
    <col min="99" max="99" width="9" style="23"/>
    <col min="100" max="100" width="15.140625" style="24" customWidth="1"/>
    <col min="101" max="101" width="9" style="23"/>
    <col min="102" max="102" width="14.5703125" style="24" customWidth="1"/>
  </cols>
  <sheetData>
    <row r="1" spans="1:102" x14ac:dyDescent="0.25">
      <c r="A1" s="21" t="s">
        <v>303</v>
      </c>
      <c r="B1" s="22" t="s">
        <v>381</v>
      </c>
      <c r="C1" s="25" t="s">
        <v>382</v>
      </c>
      <c r="D1" s="24" t="s">
        <v>383</v>
      </c>
      <c r="E1" s="25" t="s">
        <v>384</v>
      </c>
      <c r="F1" s="24" t="s">
        <v>385</v>
      </c>
      <c r="G1" s="25" t="s">
        <v>386</v>
      </c>
      <c r="H1" s="24" t="s">
        <v>387</v>
      </c>
      <c r="I1" s="23" t="s">
        <v>388</v>
      </c>
      <c r="J1" s="24" t="s">
        <v>389</v>
      </c>
      <c r="K1" s="23" t="s">
        <v>390</v>
      </c>
      <c r="L1" s="24" t="s">
        <v>391</v>
      </c>
      <c r="M1" s="23" t="s">
        <v>392</v>
      </c>
      <c r="N1" s="24" t="s">
        <v>393</v>
      </c>
      <c r="O1" s="23" t="s">
        <v>394</v>
      </c>
      <c r="P1" s="24" t="s">
        <v>395</v>
      </c>
      <c r="Q1" s="23" t="s">
        <v>396</v>
      </c>
      <c r="R1" s="24" t="s">
        <v>397</v>
      </c>
      <c r="S1" s="23" t="s">
        <v>398</v>
      </c>
      <c r="T1" s="24" t="s">
        <v>399</v>
      </c>
      <c r="U1" s="23" t="s">
        <v>400</v>
      </c>
      <c r="V1" s="24" t="s">
        <v>401</v>
      </c>
      <c r="W1" s="23" t="s">
        <v>402</v>
      </c>
      <c r="X1" s="24" t="s">
        <v>403</v>
      </c>
      <c r="Y1" s="23" t="s">
        <v>404</v>
      </c>
      <c r="Z1" s="24" t="s">
        <v>405</v>
      </c>
      <c r="AA1" s="23" t="s">
        <v>406</v>
      </c>
      <c r="AB1" s="24" t="s">
        <v>407</v>
      </c>
      <c r="AC1" s="23" t="s">
        <v>408</v>
      </c>
      <c r="AD1" s="24" t="s">
        <v>409</v>
      </c>
      <c r="AE1" s="23" t="s">
        <v>410</v>
      </c>
      <c r="AF1" s="24" t="s">
        <v>411</v>
      </c>
      <c r="AG1" s="23" t="s">
        <v>412</v>
      </c>
      <c r="AH1" s="24" t="s">
        <v>413</v>
      </c>
      <c r="AI1" s="23" t="s">
        <v>414</v>
      </c>
      <c r="AJ1" s="24" t="s">
        <v>415</v>
      </c>
      <c r="AK1" s="23" t="s">
        <v>416</v>
      </c>
      <c r="AL1" s="24" t="s">
        <v>417</v>
      </c>
      <c r="AM1" s="23" t="s">
        <v>418</v>
      </c>
      <c r="AN1" s="24" t="s">
        <v>419</v>
      </c>
      <c r="AO1" s="23" t="s">
        <v>420</v>
      </c>
      <c r="AP1" s="24" t="s">
        <v>421</v>
      </c>
      <c r="AQ1" s="23" t="s">
        <v>422</v>
      </c>
      <c r="AR1" s="24" t="s">
        <v>423</v>
      </c>
      <c r="AS1" s="23" t="s">
        <v>424</v>
      </c>
      <c r="AT1" s="24" t="s">
        <v>425</v>
      </c>
      <c r="AU1" s="23" t="s">
        <v>426</v>
      </c>
      <c r="AV1" s="24" t="s">
        <v>427</v>
      </c>
      <c r="AW1" s="23" t="s">
        <v>428</v>
      </c>
      <c r="AX1" s="24" t="s">
        <v>429</v>
      </c>
      <c r="AY1" s="23" t="s">
        <v>430</v>
      </c>
      <c r="AZ1" s="24" t="s">
        <v>431</v>
      </c>
      <c r="BA1" s="23" t="s">
        <v>432</v>
      </c>
      <c r="BB1" s="24" t="s">
        <v>433</v>
      </c>
      <c r="BC1" s="23" t="s">
        <v>434</v>
      </c>
      <c r="BD1" s="24" t="s">
        <v>435</v>
      </c>
      <c r="BE1" s="23" t="s">
        <v>436</v>
      </c>
      <c r="BF1" s="24" t="s">
        <v>437</v>
      </c>
      <c r="BG1" s="23" t="s">
        <v>438</v>
      </c>
      <c r="BH1" s="24" t="s">
        <v>439</v>
      </c>
      <c r="BI1" s="23" t="s">
        <v>440</v>
      </c>
      <c r="BJ1" s="24" t="s">
        <v>441</v>
      </c>
      <c r="BK1" s="23" t="s">
        <v>442</v>
      </c>
      <c r="BL1" s="24" t="s">
        <v>443</v>
      </c>
      <c r="BM1" s="23" t="s">
        <v>444</v>
      </c>
      <c r="BN1" s="24" t="s">
        <v>445</v>
      </c>
      <c r="BO1" s="23" t="s">
        <v>446</v>
      </c>
      <c r="BP1" s="24" t="s">
        <v>447</v>
      </c>
      <c r="BQ1" s="23" t="s">
        <v>448</v>
      </c>
      <c r="BR1" s="24" t="s">
        <v>449</v>
      </c>
      <c r="BS1" s="23" t="s">
        <v>450</v>
      </c>
      <c r="BT1" s="24" t="s">
        <v>451</v>
      </c>
      <c r="BU1" s="23" t="s">
        <v>452</v>
      </c>
      <c r="BV1" s="24" t="s">
        <v>453</v>
      </c>
      <c r="BW1" s="23" t="s">
        <v>454</v>
      </c>
      <c r="BX1" s="24" t="s">
        <v>455</v>
      </c>
      <c r="BY1" s="23" t="s">
        <v>456</v>
      </c>
      <c r="BZ1" s="24" t="s">
        <v>457</v>
      </c>
      <c r="CA1" s="23" t="s">
        <v>458</v>
      </c>
      <c r="CB1" s="24" t="s">
        <v>459</v>
      </c>
      <c r="CC1" s="23" t="s">
        <v>460</v>
      </c>
      <c r="CD1" s="24" t="s">
        <v>461</v>
      </c>
      <c r="CE1" s="23" t="s">
        <v>462</v>
      </c>
      <c r="CF1" s="24" t="s">
        <v>463</v>
      </c>
      <c r="CG1" s="23" t="s">
        <v>464</v>
      </c>
      <c r="CH1" s="24" t="s">
        <v>465</v>
      </c>
      <c r="CI1" s="23" t="s">
        <v>466</v>
      </c>
      <c r="CJ1" s="24" t="s">
        <v>467</v>
      </c>
      <c r="CK1" s="23" t="s">
        <v>468</v>
      </c>
      <c r="CL1" s="24" t="s">
        <v>469</v>
      </c>
      <c r="CM1" s="23" t="s">
        <v>470</v>
      </c>
      <c r="CN1" s="24" t="s">
        <v>471</v>
      </c>
      <c r="CO1" s="23" t="s">
        <v>472</v>
      </c>
      <c r="CP1" s="24" t="s">
        <v>473</v>
      </c>
      <c r="CQ1" s="23" t="s">
        <v>474</v>
      </c>
      <c r="CR1" s="24" t="s">
        <v>475</v>
      </c>
      <c r="CS1" s="23" t="s">
        <v>476</v>
      </c>
      <c r="CT1" s="24" t="s">
        <v>477</v>
      </c>
      <c r="CU1" s="23" t="s">
        <v>478</v>
      </c>
      <c r="CV1" s="24" t="s">
        <v>479</v>
      </c>
      <c r="CW1" s="23" t="s">
        <v>480</v>
      </c>
      <c r="CX1" s="24" t="s">
        <v>481</v>
      </c>
    </row>
    <row r="2" spans="1:102" ht="93.75" customHeight="1" x14ac:dyDescent="0.25">
      <c r="A2" t="s">
        <v>304</v>
      </c>
      <c r="B2" s="27" t="s">
        <v>98</v>
      </c>
      <c r="C2" s="35" t="s">
        <v>485</v>
      </c>
      <c r="D2" s="36"/>
      <c r="E2" s="35" t="s">
        <v>484</v>
      </c>
      <c r="F2" s="37" t="s">
        <v>2357</v>
      </c>
      <c r="G2" s="35" t="s">
        <v>484</v>
      </c>
      <c r="H2" s="36" t="s">
        <v>750</v>
      </c>
      <c r="I2" s="35" t="s">
        <v>485</v>
      </c>
      <c r="J2" s="36"/>
      <c r="K2" s="35" t="s">
        <v>484</v>
      </c>
      <c r="L2" s="36" t="s">
        <v>2387</v>
      </c>
      <c r="M2" s="35" t="s">
        <v>484</v>
      </c>
      <c r="N2" s="41" t="s">
        <v>2243</v>
      </c>
      <c r="O2" s="35" t="s">
        <v>486</v>
      </c>
      <c r="P2" s="36" t="s">
        <v>1150</v>
      </c>
      <c r="Q2" s="35" t="s">
        <v>485</v>
      </c>
      <c r="R2" s="36"/>
      <c r="S2" s="35" t="s">
        <v>484</v>
      </c>
      <c r="T2" s="36" t="s">
        <v>1183</v>
      </c>
      <c r="U2" s="35" t="s">
        <v>485</v>
      </c>
      <c r="V2" s="36"/>
      <c r="W2" s="35" t="s">
        <v>484</v>
      </c>
      <c r="X2" s="36" t="s">
        <v>869</v>
      </c>
      <c r="Y2" s="35" t="s">
        <v>484</v>
      </c>
      <c r="Z2" s="36" t="s">
        <v>2321</v>
      </c>
      <c r="AA2" s="35" t="s">
        <v>484</v>
      </c>
      <c r="AB2" s="36" t="s">
        <v>782</v>
      </c>
      <c r="AC2" s="35" t="s">
        <v>484</v>
      </c>
      <c r="AD2" s="36" t="s">
        <v>1217</v>
      </c>
      <c r="AE2" s="35" t="s">
        <v>484</v>
      </c>
      <c r="AF2" s="37" t="s">
        <v>839</v>
      </c>
      <c r="AG2" s="35" t="s">
        <v>485</v>
      </c>
      <c r="AH2" s="36"/>
      <c r="AI2" s="35" t="s">
        <v>484</v>
      </c>
      <c r="AJ2" s="36" t="s">
        <v>1413</v>
      </c>
      <c r="AK2" s="35" t="s">
        <v>484</v>
      </c>
      <c r="AL2" s="37" t="s">
        <v>1412</v>
      </c>
      <c r="AM2" s="35" t="s">
        <v>485</v>
      </c>
      <c r="AN2" s="36"/>
      <c r="AO2" s="35" t="s">
        <v>484</v>
      </c>
      <c r="AP2" s="36" t="s">
        <v>1433</v>
      </c>
      <c r="AQ2" s="35" t="s">
        <v>484</v>
      </c>
      <c r="AR2" s="36" t="s">
        <v>1995</v>
      </c>
      <c r="AS2" s="35" t="s">
        <v>485</v>
      </c>
      <c r="AT2" s="36"/>
      <c r="AU2" s="35" t="s">
        <v>485</v>
      </c>
      <c r="AV2" s="36"/>
      <c r="AW2" s="35" t="s">
        <v>484</v>
      </c>
      <c r="AX2" s="39" t="s">
        <v>2300</v>
      </c>
      <c r="AY2" s="35" t="s">
        <v>484</v>
      </c>
      <c r="AZ2" s="36" t="s">
        <v>1491</v>
      </c>
      <c r="BA2" s="35" t="s">
        <v>486</v>
      </c>
      <c r="BB2" s="36" t="s">
        <v>1514</v>
      </c>
      <c r="BC2" s="35" t="s">
        <v>484</v>
      </c>
      <c r="BD2" s="36" t="s">
        <v>1353</v>
      </c>
      <c r="BE2" s="35" t="s">
        <v>485</v>
      </c>
      <c r="BF2" s="36"/>
      <c r="BG2" s="35" t="s">
        <v>485</v>
      </c>
      <c r="BH2" s="36"/>
      <c r="BI2" s="35" t="s">
        <v>485</v>
      </c>
      <c r="BJ2" s="36"/>
      <c r="BK2" s="35" t="s">
        <v>486</v>
      </c>
      <c r="BL2" s="36" t="s">
        <v>1576</v>
      </c>
      <c r="BM2" s="35" t="s">
        <v>485</v>
      </c>
      <c r="BN2" s="36"/>
      <c r="BO2" s="35" t="s">
        <v>484</v>
      </c>
      <c r="BP2" s="36" t="s">
        <v>1594</v>
      </c>
      <c r="BQ2" s="35" t="s">
        <v>484</v>
      </c>
      <c r="BR2" s="36" t="s">
        <v>1082</v>
      </c>
      <c r="BS2" s="35" t="s">
        <v>486</v>
      </c>
      <c r="BT2" s="36" t="s">
        <v>1083</v>
      </c>
      <c r="BU2" s="35" t="s">
        <v>484</v>
      </c>
      <c r="BV2" s="36" t="s">
        <v>1084</v>
      </c>
      <c r="BW2" s="35" t="s">
        <v>485</v>
      </c>
      <c r="BX2" s="36"/>
      <c r="BY2" s="35" t="s">
        <v>484</v>
      </c>
      <c r="BZ2" s="36" t="s">
        <v>1028</v>
      </c>
      <c r="CA2" s="35" t="s">
        <v>484</v>
      </c>
      <c r="CB2" s="36" t="s">
        <v>1029</v>
      </c>
      <c r="CC2" s="35" t="s">
        <v>484</v>
      </c>
      <c r="CD2" s="36" t="s">
        <v>2230</v>
      </c>
      <c r="CE2" s="35" t="s">
        <v>484</v>
      </c>
      <c r="CF2" s="37" t="s">
        <v>758</v>
      </c>
      <c r="CG2" s="35" t="s">
        <v>484</v>
      </c>
      <c r="CH2" s="36" t="s">
        <v>2074</v>
      </c>
      <c r="CI2" s="35" t="s">
        <v>485</v>
      </c>
      <c r="CJ2" s="36"/>
      <c r="CK2" s="35" t="s">
        <v>484</v>
      </c>
      <c r="CL2" s="36" t="s">
        <v>2330</v>
      </c>
      <c r="CM2" s="35" t="s">
        <v>484</v>
      </c>
      <c r="CN2" s="36" t="s">
        <v>2368</v>
      </c>
      <c r="CO2" s="35" t="s">
        <v>484</v>
      </c>
      <c r="CP2" s="36" t="s">
        <v>960</v>
      </c>
      <c r="CQ2" s="35" t="s">
        <v>485</v>
      </c>
      <c r="CR2" s="36"/>
      <c r="CS2" s="35" t="s">
        <v>484</v>
      </c>
      <c r="CT2" s="36" t="s">
        <v>1715</v>
      </c>
      <c r="CU2" s="35" t="s">
        <v>484</v>
      </c>
      <c r="CV2" s="36" t="s">
        <v>897</v>
      </c>
      <c r="CW2" s="35" t="s">
        <v>484</v>
      </c>
      <c r="CX2" s="36" t="s">
        <v>898</v>
      </c>
    </row>
    <row r="3" spans="1:102" ht="66.75" customHeight="1" x14ac:dyDescent="0.25">
      <c r="A3" t="s">
        <v>305</v>
      </c>
      <c r="B3" s="27" t="s">
        <v>99</v>
      </c>
      <c r="C3" s="35" t="s">
        <v>485</v>
      </c>
      <c r="D3" s="36"/>
      <c r="E3" s="35" t="s">
        <v>485</v>
      </c>
      <c r="F3" s="36"/>
      <c r="G3" s="35" t="s">
        <v>484</v>
      </c>
      <c r="H3" s="37" t="s">
        <v>751</v>
      </c>
      <c r="I3" s="35" t="s">
        <v>485</v>
      </c>
      <c r="J3" s="36"/>
      <c r="K3" s="35" t="s">
        <v>485</v>
      </c>
      <c r="L3" s="36"/>
      <c r="M3" s="35" t="s">
        <v>484</v>
      </c>
      <c r="N3" s="37" t="s">
        <v>2244</v>
      </c>
      <c r="O3" s="35" t="s">
        <v>485</v>
      </c>
      <c r="P3" s="36"/>
      <c r="Q3" s="35" t="s">
        <v>485</v>
      </c>
      <c r="R3" s="36"/>
      <c r="S3" s="35" t="s">
        <v>485</v>
      </c>
      <c r="T3" s="36"/>
      <c r="U3" s="35" t="s">
        <v>485</v>
      </c>
      <c r="V3" s="36"/>
      <c r="W3" s="35" t="s">
        <v>485</v>
      </c>
      <c r="X3" s="36"/>
      <c r="Y3" s="35" t="s">
        <v>484</v>
      </c>
      <c r="Z3" s="36" t="s">
        <v>2321</v>
      </c>
      <c r="AA3" s="35" t="s">
        <v>484</v>
      </c>
      <c r="AB3" s="36" t="s">
        <v>782</v>
      </c>
      <c r="AC3" s="35" t="s">
        <v>485</v>
      </c>
      <c r="AD3" s="36"/>
      <c r="AE3" s="35" t="s">
        <v>485</v>
      </c>
      <c r="AF3" s="37"/>
      <c r="AG3" s="35" t="s">
        <v>485</v>
      </c>
      <c r="AH3" s="36"/>
      <c r="AI3" s="35" t="s">
        <v>485</v>
      </c>
      <c r="AJ3" s="36"/>
      <c r="AK3" s="35" t="s">
        <v>485</v>
      </c>
      <c r="AL3" s="36"/>
      <c r="AM3" s="35" t="s">
        <v>485</v>
      </c>
      <c r="AN3" s="36"/>
      <c r="AO3" s="35" t="s">
        <v>485</v>
      </c>
      <c r="AP3" s="36"/>
      <c r="AQ3" s="35" t="s">
        <v>485</v>
      </c>
      <c r="AR3" s="36"/>
      <c r="AS3" s="35" t="s">
        <v>485</v>
      </c>
      <c r="AT3" s="36"/>
      <c r="AU3" s="35" t="s">
        <v>485</v>
      </c>
      <c r="AV3" s="36"/>
      <c r="AW3" s="35" t="s">
        <v>484</v>
      </c>
      <c r="AX3" s="39" t="s">
        <v>2005</v>
      </c>
      <c r="AY3" s="35" t="s">
        <v>485</v>
      </c>
      <c r="AZ3" s="36"/>
      <c r="BA3" s="35" t="s">
        <v>485</v>
      </c>
      <c r="BB3" s="36"/>
      <c r="BC3" s="35" t="s">
        <v>485</v>
      </c>
      <c r="BD3" s="36"/>
      <c r="BE3" s="35" t="s">
        <v>485</v>
      </c>
      <c r="BF3" s="36"/>
      <c r="BG3" s="35" t="s">
        <v>485</v>
      </c>
      <c r="BH3" s="36"/>
      <c r="BI3" s="35" t="s">
        <v>485</v>
      </c>
      <c r="BJ3" s="36"/>
      <c r="BK3" s="35" t="s">
        <v>486</v>
      </c>
      <c r="BL3" s="36" t="s">
        <v>1576</v>
      </c>
      <c r="BM3" s="35" t="s">
        <v>485</v>
      </c>
      <c r="BN3" s="36"/>
      <c r="BO3" s="35" t="s">
        <v>485</v>
      </c>
      <c r="BP3" s="36"/>
      <c r="BQ3" s="35" t="s">
        <v>485</v>
      </c>
      <c r="BR3" s="36"/>
      <c r="BS3" s="35" t="s">
        <v>485</v>
      </c>
      <c r="BT3" s="36"/>
      <c r="BU3" s="35" t="s">
        <v>485</v>
      </c>
      <c r="BV3" s="36"/>
      <c r="BW3" s="35" t="s">
        <v>485</v>
      </c>
      <c r="BX3" s="36"/>
      <c r="BY3" s="35" t="s">
        <v>485</v>
      </c>
      <c r="BZ3" s="36"/>
      <c r="CA3" s="35" t="s">
        <v>485</v>
      </c>
      <c r="CB3" s="36"/>
      <c r="CC3" s="35" t="s">
        <v>484</v>
      </c>
      <c r="CD3" s="36" t="s">
        <v>2230</v>
      </c>
      <c r="CE3" s="35" t="s">
        <v>486</v>
      </c>
      <c r="CF3" s="36" t="s">
        <v>2275</v>
      </c>
      <c r="CG3" s="35" t="s">
        <v>485</v>
      </c>
      <c r="CH3" s="36"/>
      <c r="CI3" s="35" t="s">
        <v>485</v>
      </c>
      <c r="CJ3" s="36"/>
      <c r="CK3" s="35" t="s">
        <v>485</v>
      </c>
      <c r="CL3" s="36"/>
      <c r="CM3" s="35" t="s">
        <v>485</v>
      </c>
      <c r="CN3" s="36"/>
      <c r="CO3" s="35" t="s">
        <v>485</v>
      </c>
      <c r="CP3" s="36"/>
      <c r="CQ3" s="35" t="s">
        <v>485</v>
      </c>
      <c r="CR3" s="36"/>
      <c r="CS3" s="35" t="s">
        <v>484</v>
      </c>
      <c r="CT3" s="36" t="s">
        <v>1715</v>
      </c>
      <c r="CU3" s="35" t="s">
        <v>484</v>
      </c>
      <c r="CV3" s="36" t="s">
        <v>899</v>
      </c>
      <c r="CW3" s="35" t="s">
        <v>485</v>
      </c>
      <c r="CX3" s="36"/>
    </row>
    <row r="4" spans="1:102" ht="75" x14ac:dyDescent="0.25">
      <c r="A4" t="s">
        <v>306</v>
      </c>
      <c r="B4" s="27" t="s">
        <v>100</v>
      </c>
      <c r="C4" s="35" t="s">
        <v>485</v>
      </c>
      <c r="D4" s="36"/>
      <c r="E4" s="35" t="s">
        <v>2116</v>
      </c>
      <c r="F4" s="36" t="s">
        <v>2415</v>
      </c>
      <c r="G4" s="35" t="s">
        <v>485</v>
      </c>
      <c r="H4" s="36"/>
      <c r="I4" s="35" t="s">
        <v>485</v>
      </c>
      <c r="J4" s="36"/>
      <c r="K4" s="35" t="s">
        <v>2116</v>
      </c>
      <c r="L4" s="36" t="s">
        <v>2415</v>
      </c>
      <c r="M4" s="35" t="s">
        <v>485</v>
      </c>
      <c r="N4" s="37"/>
      <c r="O4" s="35" t="s">
        <v>2116</v>
      </c>
      <c r="P4" s="36" t="s">
        <v>2415</v>
      </c>
      <c r="Q4" s="35" t="s">
        <v>485</v>
      </c>
      <c r="R4" s="36"/>
      <c r="S4" s="35" t="s">
        <v>2116</v>
      </c>
      <c r="T4" s="36" t="s">
        <v>2415</v>
      </c>
      <c r="U4" s="35" t="s">
        <v>485</v>
      </c>
      <c r="V4" s="36"/>
      <c r="W4" s="35" t="s">
        <v>2116</v>
      </c>
      <c r="X4" s="36" t="s">
        <v>2415</v>
      </c>
      <c r="Y4" s="35" t="s">
        <v>2116</v>
      </c>
      <c r="Z4" s="36" t="s">
        <v>2413</v>
      </c>
      <c r="AA4" s="35" t="s">
        <v>484</v>
      </c>
      <c r="AB4" s="36" t="s">
        <v>782</v>
      </c>
      <c r="AC4" s="35" t="s">
        <v>484</v>
      </c>
      <c r="AD4" s="36" t="s">
        <v>1184</v>
      </c>
      <c r="AE4" s="35" t="s">
        <v>2116</v>
      </c>
      <c r="AF4" s="36" t="s">
        <v>2415</v>
      </c>
      <c r="AG4" s="35" t="s">
        <v>485</v>
      </c>
      <c r="AH4" s="36"/>
      <c r="AI4" s="35" t="s">
        <v>484</v>
      </c>
      <c r="AJ4" s="36" t="s">
        <v>1184</v>
      </c>
      <c r="AK4" s="35" t="s">
        <v>2116</v>
      </c>
      <c r="AL4" s="36" t="s">
        <v>2415</v>
      </c>
      <c r="AM4" s="35" t="s">
        <v>485</v>
      </c>
      <c r="AN4" s="36"/>
      <c r="AO4" s="35" t="s">
        <v>2116</v>
      </c>
      <c r="AP4" s="36" t="s">
        <v>2415</v>
      </c>
      <c r="AQ4" s="35" t="s">
        <v>484</v>
      </c>
      <c r="AR4" s="36" t="s">
        <v>1184</v>
      </c>
      <c r="AS4" s="35" t="s">
        <v>485</v>
      </c>
      <c r="AT4" s="36"/>
      <c r="AU4" s="35" t="s">
        <v>485</v>
      </c>
      <c r="AV4" s="36"/>
      <c r="AW4" s="35" t="s">
        <v>485</v>
      </c>
      <c r="AX4" s="36"/>
      <c r="AY4" s="35" t="s">
        <v>2116</v>
      </c>
      <c r="AZ4" s="36" t="s">
        <v>2415</v>
      </c>
      <c r="BA4" s="35" t="s">
        <v>2116</v>
      </c>
      <c r="BB4" s="36" t="s">
        <v>2415</v>
      </c>
      <c r="BC4" s="35" t="s">
        <v>2116</v>
      </c>
      <c r="BD4" s="36" t="s">
        <v>2415</v>
      </c>
      <c r="BE4" s="35" t="s">
        <v>485</v>
      </c>
      <c r="BF4" s="36"/>
      <c r="BG4" s="35" t="s">
        <v>485</v>
      </c>
      <c r="BH4" s="36"/>
      <c r="BI4" s="35" t="s">
        <v>485</v>
      </c>
      <c r="BJ4" s="36"/>
      <c r="BK4" s="35" t="s">
        <v>485</v>
      </c>
      <c r="BL4" s="36"/>
      <c r="BM4" s="35" t="s">
        <v>485</v>
      </c>
      <c r="BN4" s="36"/>
      <c r="BO4" s="35" t="s">
        <v>2116</v>
      </c>
      <c r="BP4" s="36" t="s">
        <v>2415</v>
      </c>
      <c r="BQ4" s="35" t="s">
        <v>2116</v>
      </c>
      <c r="BR4" s="36" t="s">
        <v>2415</v>
      </c>
      <c r="BS4" s="35" t="s">
        <v>2116</v>
      </c>
      <c r="BT4" s="36" t="s">
        <v>2415</v>
      </c>
      <c r="BU4" s="35" t="s">
        <v>2116</v>
      </c>
      <c r="BV4" s="36" t="s">
        <v>2415</v>
      </c>
      <c r="BW4" s="35" t="s">
        <v>485</v>
      </c>
      <c r="BX4" s="36"/>
      <c r="BY4" s="35" t="s">
        <v>2116</v>
      </c>
      <c r="BZ4" s="36" t="s">
        <v>2415</v>
      </c>
      <c r="CA4" s="35" t="s">
        <v>2116</v>
      </c>
      <c r="CB4" s="36" t="s">
        <v>2415</v>
      </c>
      <c r="CC4" s="35" t="s">
        <v>484</v>
      </c>
      <c r="CD4" s="36" t="s">
        <v>2230</v>
      </c>
      <c r="CE4" s="35" t="s">
        <v>1750</v>
      </c>
      <c r="CF4" s="36"/>
      <c r="CG4" s="35" t="s">
        <v>484</v>
      </c>
      <c r="CH4" s="36" t="s">
        <v>1184</v>
      </c>
      <c r="CI4" s="35" t="s">
        <v>485</v>
      </c>
      <c r="CJ4" s="36"/>
      <c r="CK4" s="35" t="s">
        <v>2116</v>
      </c>
      <c r="CL4" s="36" t="s">
        <v>2415</v>
      </c>
      <c r="CM4" s="35" t="s">
        <v>2116</v>
      </c>
      <c r="CN4" s="36" t="s">
        <v>2415</v>
      </c>
      <c r="CO4" s="35" t="s">
        <v>2116</v>
      </c>
      <c r="CP4" s="36" t="s">
        <v>2415</v>
      </c>
      <c r="CQ4" s="35" t="s">
        <v>485</v>
      </c>
      <c r="CR4" s="36"/>
      <c r="CS4" s="35" t="s">
        <v>484</v>
      </c>
      <c r="CT4" s="36" t="s">
        <v>1715</v>
      </c>
      <c r="CU4" s="35" t="s">
        <v>484</v>
      </c>
      <c r="CV4" s="36" t="s">
        <v>899</v>
      </c>
      <c r="CW4" s="35" t="s">
        <v>2116</v>
      </c>
      <c r="CX4" s="36" t="s">
        <v>2415</v>
      </c>
    </row>
    <row r="5" spans="1:102" ht="120" x14ac:dyDescent="0.25">
      <c r="A5" t="s">
        <v>307</v>
      </c>
      <c r="B5" s="27" t="s">
        <v>101</v>
      </c>
      <c r="C5" s="35" t="s">
        <v>485</v>
      </c>
      <c r="D5" s="36"/>
      <c r="E5" s="35" t="s">
        <v>485</v>
      </c>
      <c r="F5" s="36"/>
      <c r="G5" s="35" t="s">
        <v>485</v>
      </c>
      <c r="H5" s="36"/>
      <c r="I5" s="35" t="s">
        <v>485</v>
      </c>
      <c r="J5" s="36"/>
      <c r="K5" s="35" t="s">
        <v>485</v>
      </c>
      <c r="L5" s="36"/>
      <c r="M5" s="35" t="s">
        <v>484</v>
      </c>
      <c r="N5" s="37" t="s">
        <v>2245</v>
      </c>
      <c r="O5" s="35" t="s">
        <v>485</v>
      </c>
      <c r="P5" s="36"/>
      <c r="Q5" s="35" t="s">
        <v>485</v>
      </c>
      <c r="R5" s="36"/>
      <c r="S5" s="35" t="s">
        <v>485</v>
      </c>
      <c r="T5" s="36"/>
      <c r="U5" s="35" t="s">
        <v>485</v>
      </c>
      <c r="V5" s="36"/>
      <c r="W5" s="35" t="s">
        <v>484</v>
      </c>
      <c r="X5" s="36"/>
      <c r="Y5" s="35" t="s">
        <v>485</v>
      </c>
      <c r="Z5" s="36"/>
      <c r="AA5" s="35" t="s">
        <v>484</v>
      </c>
      <c r="AB5" s="36" t="s">
        <v>782</v>
      </c>
      <c r="AC5" s="35" t="s">
        <v>485</v>
      </c>
      <c r="AD5" s="36"/>
      <c r="AE5" s="35" t="s">
        <v>485</v>
      </c>
      <c r="AF5" s="36"/>
      <c r="AG5" s="35" t="s">
        <v>485</v>
      </c>
      <c r="AH5" s="36"/>
      <c r="AI5" s="35" t="s">
        <v>485</v>
      </c>
      <c r="AJ5" s="36"/>
      <c r="AK5" s="35" t="s">
        <v>485</v>
      </c>
      <c r="AL5" s="36"/>
      <c r="AM5" s="35" t="s">
        <v>485</v>
      </c>
      <c r="AN5" s="37"/>
      <c r="AO5" s="35" t="s">
        <v>485</v>
      </c>
      <c r="AP5" s="36"/>
      <c r="AQ5" s="35" t="s">
        <v>485</v>
      </c>
      <c r="AR5" s="36"/>
      <c r="AS5" s="35" t="s">
        <v>485</v>
      </c>
      <c r="AT5" s="36"/>
      <c r="AU5" s="35" t="s">
        <v>485</v>
      </c>
      <c r="AV5" s="36"/>
      <c r="AW5" s="35" t="s">
        <v>485</v>
      </c>
      <c r="AX5" s="36"/>
      <c r="AY5" s="35" t="s">
        <v>484</v>
      </c>
      <c r="AZ5" s="36" t="s">
        <v>2199</v>
      </c>
      <c r="BA5" s="35" t="s">
        <v>485</v>
      </c>
      <c r="BB5" s="36"/>
      <c r="BC5" s="35" t="s">
        <v>485</v>
      </c>
      <c r="BD5" s="36"/>
      <c r="BE5" s="35" t="s">
        <v>485</v>
      </c>
      <c r="BF5" s="36"/>
      <c r="BG5" s="35" t="s">
        <v>485</v>
      </c>
      <c r="BH5" s="36"/>
      <c r="BI5" s="35" t="s">
        <v>485</v>
      </c>
      <c r="BJ5" s="36"/>
      <c r="BK5" s="35" t="s">
        <v>485</v>
      </c>
      <c r="BL5" s="36"/>
      <c r="BM5" s="35" t="s">
        <v>485</v>
      </c>
      <c r="BN5" s="36"/>
      <c r="BO5" s="35" t="s">
        <v>484</v>
      </c>
      <c r="BP5" s="36" t="s">
        <v>1594</v>
      </c>
      <c r="BQ5" s="35" t="s">
        <v>485</v>
      </c>
      <c r="BR5" s="36"/>
      <c r="BS5" s="35" t="s">
        <v>485</v>
      </c>
      <c r="BT5" s="36"/>
      <c r="BU5" s="35" t="s">
        <v>485</v>
      </c>
      <c r="BV5" s="36"/>
      <c r="BW5" s="35" t="s">
        <v>485</v>
      </c>
      <c r="BX5" s="36"/>
      <c r="BY5" s="35" t="s">
        <v>485</v>
      </c>
      <c r="BZ5" s="36"/>
      <c r="CA5" s="35" t="s">
        <v>485</v>
      </c>
      <c r="CB5" s="36"/>
      <c r="CC5" s="35" t="s">
        <v>485</v>
      </c>
      <c r="CD5" s="36"/>
      <c r="CE5" s="35" t="s">
        <v>485</v>
      </c>
      <c r="CF5" s="36"/>
      <c r="CG5" s="35" t="s">
        <v>485</v>
      </c>
      <c r="CH5" s="36"/>
      <c r="CI5" s="35" t="s">
        <v>485</v>
      </c>
      <c r="CJ5" s="36"/>
      <c r="CK5" s="35" t="s">
        <v>485</v>
      </c>
      <c r="CL5" s="36"/>
      <c r="CM5" s="35" t="s">
        <v>485</v>
      </c>
      <c r="CN5" s="36"/>
      <c r="CO5" s="35" t="s">
        <v>485</v>
      </c>
      <c r="CP5" s="36"/>
      <c r="CQ5" s="35" t="s">
        <v>485</v>
      </c>
      <c r="CR5" s="36"/>
      <c r="CS5" s="35" t="s">
        <v>485</v>
      </c>
      <c r="CT5" s="36"/>
      <c r="CU5" s="35" t="s">
        <v>485</v>
      </c>
      <c r="CV5" s="36"/>
      <c r="CW5" s="35" t="s">
        <v>485</v>
      </c>
      <c r="CX5" s="36"/>
    </row>
    <row r="6" spans="1:102" ht="105.75" customHeight="1" x14ac:dyDescent="0.25">
      <c r="A6" t="s">
        <v>308</v>
      </c>
      <c r="B6" s="27" t="s">
        <v>1754</v>
      </c>
      <c r="C6" s="35" t="s">
        <v>484</v>
      </c>
      <c r="D6" s="36" t="s">
        <v>1932</v>
      </c>
      <c r="E6" s="35" t="s">
        <v>484</v>
      </c>
      <c r="F6" s="36" t="s">
        <v>1932</v>
      </c>
      <c r="G6" s="35" t="s">
        <v>484</v>
      </c>
      <c r="H6" s="36" t="s">
        <v>1932</v>
      </c>
      <c r="I6" s="35" t="s">
        <v>484</v>
      </c>
      <c r="J6" s="36" t="s">
        <v>1932</v>
      </c>
      <c r="K6" s="35" t="s">
        <v>484</v>
      </c>
      <c r="L6" s="36" t="s">
        <v>1932</v>
      </c>
      <c r="M6" s="35" t="s">
        <v>484</v>
      </c>
      <c r="N6" s="36" t="s">
        <v>1932</v>
      </c>
      <c r="O6" s="35" t="s">
        <v>485</v>
      </c>
      <c r="P6" s="36"/>
      <c r="Q6" s="35" t="s">
        <v>484</v>
      </c>
      <c r="R6" s="36" t="s">
        <v>1932</v>
      </c>
      <c r="S6" s="35" t="s">
        <v>484</v>
      </c>
      <c r="T6" s="36" t="s">
        <v>1932</v>
      </c>
      <c r="U6" s="35" t="s">
        <v>484</v>
      </c>
      <c r="V6" s="36" t="s">
        <v>1932</v>
      </c>
      <c r="W6" s="35" t="s">
        <v>484</v>
      </c>
      <c r="X6" s="36" t="s">
        <v>1932</v>
      </c>
      <c r="Y6" s="35" t="s">
        <v>484</v>
      </c>
      <c r="Z6" s="36" t="s">
        <v>1932</v>
      </c>
      <c r="AA6" s="35" t="s">
        <v>484</v>
      </c>
      <c r="AB6" s="36" t="s">
        <v>1932</v>
      </c>
      <c r="AC6" s="35" t="s">
        <v>484</v>
      </c>
      <c r="AD6" s="36" t="s">
        <v>1932</v>
      </c>
      <c r="AE6" s="35" t="s">
        <v>484</v>
      </c>
      <c r="AF6" s="36" t="s">
        <v>2319</v>
      </c>
      <c r="AG6" s="35" t="s">
        <v>484</v>
      </c>
      <c r="AH6" s="36" t="s">
        <v>1932</v>
      </c>
      <c r="AI6" s="35" t="s">
        <v>484</v>
      </c>
      <c r="AJ6" s="36" t="s">
        <v>1932</v>
      </c>
      <c r="AK6" s="35" t="s">
        <v>484</v>
      </c>
      <c r="AL6" s="36" t="s">
        <v>1932</v>
      </c>
      <c r="AM6" s="35" t="s">
        <v>484</v>
      </c>
      <c r="AN6" s="36" t="s">
        <v>1932</v>
      </c>
      <c r="AO6" s="35" t="s">
        <v>485</v>
      </c>
      <c r="AP6" s="36"/>
      <c r="AQ6" s="35" t="s">
        <v>484</v>
      </c>
      <c r="AR6" s="36" t="s">
        <v>1932</v>
      </c>
      <c r="AS6" s="35" t="s">
        <v>485</v>
      </c>
      <c r="AT6" s="36"/>
      <c r="AU6" s="35" t="s">
        <v>485</v>
      </c>
      <c r="AV6" s="36"/>
      <c r="AW6" s="35" t="s">
        <v>484</v>
      </c>
      <c r="AX6" s="36" t="s">
        <v>1932</v>
      </c>
      <c r="AY6" s="35" t="s">
        <v>485</v>
      </c>
      <c r="AZ6" s="36"/>
      <c r="BA6" s="35" t="s">
        <v>485</v>
      </c>
      <c r="BB6" s="36"/>
      <c r="BC6" s="35" t="s">
        <v>484</v>
      </c>
      <c r="BD6" s="36" t="s">
        <v>1932</v>
      </c>
      <c r="BE6" s="35" t="s">
        <v>484</v>
      </c>
      <c r="BF6" s="36" t="s">
        <v>1932</v>
      </c>
      <c r="BG6" s="35" t="s">
        <v>485</v>
      </c>
      <c r="BH6" s="36"/>
      <c r="BI6" s="35" t="s">
        <v>484</v>
      </c>
      <c r="BJ6" s="36" t="s">
        <v>1932</v>
      </c>
      <c r="BK6" s="35" t="s">
        <v>485</v>
      </c>
      <c r="BL6" s="36"/>
      <c r="BM6" s="35" t="s">
        <v>484</v>
      </c>
      <c r="BN6" s="36" t="s">
        <v>1932</v>
      </c>
      <c r="BO6" s="35" t="s">
        <v>484</v>
      </c>
      <c r="BP6" s="36" t="s">
        <v>1932</v>
      </c>
      <c r="BQ6" s="35" t="s">
        <v>484</v>
      </c>
      <c r="BR6" s="36" t="s">
        <v>1932</v>
      </c>
      <c r="BS6" s="35" t="s">
        <v>484</v>
      </c>
      <c r="BT6" s="36" t="s">
        <v>1932</v>
      </c>
      <c r="BU6" s="35" t="s">
        <v>484</v>
      </c>
      <c r="BV6" s="36" t="s">
        <v>1932</v>
      </c>
      <c r="BW6" s="35" t="s">
        <v>484</v>
      </c>
      <c r="BX6" s="36" t="s">
        <v>1932</v>
      </c>
      <c r="BY6" s="35" t="s">
        <v>484</v>
      </c>
      <c r="BZ6" s="36" t="s">
        <v>1932</v>
      </c>
      <c r="CA6" s="35" t="s">
        <v>484</v>
      </c>
      <c r="CB6" s="36" t="s">
        <v>1932</v>
      </c>
      <c r="CC6" s="35" t="s">
        <v>485</v>
      </c>
      <c r="CD6" s="36"/>
      <c r="CE6" s="35" t="s">
        <v>485</v>
      </c>
      <c r="CF6" s="36" t="s">
        <v>2277</v>
      </c>
      <c r="CG6" s="35" t="s">
        <v>484</v>
      </c>
      <c r="CH6" s="36" t="s">
        <v>1932</v>
      </c>
      <c r="CI6" s="35" t="s">
        <v>485</v>
      </c>
      <c r="CJ6" s="36"/>
      <c r="CK6" s="35" t="s">
        <v>484</v>
      </c>
      <c r="CL6" s="36" t="s">
        <v>1932</v>
      </c>
      <c r="CM6" s="35" t="s">
        <v>484</v>
      </c>
      <c r="CN6" s="36" t="s">
        <v>1932</v>
      </c>
      <c r="CO6" s="35" t="s">
        <v>484</v>
      </c>
      <c r="CP6" s="36" t="s">
        <v>1932</v>
      </c>
      <c r="CQ6" s="35" t="s">
        <v>485</v>
      </c>
      <c r="CR6" s="36"/>
      <c r="CS6" s="35" t="s">
        <v>485</v>
      </c>
      <c r="CT6" s="36"/>
      <c r="CU6" s="35" t="s">
        <v>484</v>
      </c>
      <c r="CV6" s="36" t="s">
        <v>1932</v>
      </c>
      <c r="CW6" s="35" t="s">
        <v>484</v>
      </c>
      <c r="CX6" s="36" t="s">
        <v>1932</v>
      </c>
    </row>
    <row r="7" spans="1:102" ht="60" x14ac:dyDescent="0.25">
      <c r="A7" t="s">
        <v>309</v>
      </c>
      <c r="B7" s="27" t="s">
        <v>1753</v>
      </c>
      <c r="C7" s="35" t="s">
        <v>484</v>
      </c>
      <c r="D7" s="36" t="s">
        <v>567</v>
      </c>
      <c r="E7" s="35" t="s">
        <v>484</v>
      </c>
      <c r="F7" s="36" t="s">
        <v>567</v>
      </c>
      <c r="G7" s="35" t="s">
        <v>484</v>
      </c>
      <c r="H7" s="36" t="s">
        <v>567</v>
      </c>
      <c r="I7" s="35" t="s">
        <v>484</v>
      </c>
      <c r="J7" s="36" t="s">
        <v>567</v>
      </c>
      <c r="K7" s="35" t="s">
        <v>484</v>
      </c>
      <c r="L7" s="36" t="s">
        <v>567</v>
      </c>
      <c r="M7" s="35" t="s">
        <v>484</v>
      </c>
      <c r="N7" s="36" t="s">
        <v>624</v>
      </c>
      <c r="O7" s="35" t="s">
        <v>484</v>
      </c>
      <c r="P7" s="36" t="s">
        <v>567</v>
      </c>
      <c r="Q7" s="35" t="s">
        <v>484</v>
      </c>
      <c r="R7" s="36" t="s">
        <v>650</v>
      </c>
      <c r="S7" s="35" t="s">
        <v>484</v>
      </c>
      <c r="T7" s="36" t="s">
        <v>567</v>
      </c>
      <c r="U7" s="35" t="s">
        <v>484</v>
      </c>
      <c r="V7" s="36" t="s">
        <v>585</v>
      </c>
      <c r="W7" s="35" t="s">
        <v>484</v>
      </c>
      <c r="X7" s="36" t="s">
        <v>567</v>
      </c>
      <c r="Y7" s="35" t="s">
        <v>485</v>
      </c>
      <c r="Z7" s="36"/>
      <c r="AA7" s="35" t="s">
        <v>484</v>
      </c>
      <c r="AB7" s="36" t="s">
        <v>783</v>
      </c>
      <c r="AC7" s="35" t="s">
        <v>484</v>
      </c>
      <c r="AD7" s="36" t="s">
        <v>567</v>
      </c>
      <c r="AE7" s="35" t="s">
        <v>484</v>
      </c>
      <c r="AF7" s="36" t="s">
        <v>759</v>
      </c>
      <c r="AG7" s="35" t="s">
        <v>484</v>
      </c>
      <c r="AH7" s="36" t="s">
        <v>759</v>
      </c>
      <c r="AI7" s="35" t="s">
        <v>484</v>
      </c>
      <c r="AJ7" s="36" t="s">
        <v>567</v>
      </c>
      <c r="AK7" s="35" t="s">
        <v>486</v>
      </c>
      <c r="AL7" s="36" t="s">
        <v>1414</v>
      </c>
      <c r="AM7" s="35" t="s">
        <v>484</v>
      </c>
      <c r="AN7" s="36" t="s">
        <v>567</v>
      </c>
      <c r="AO7" s="35" t="s">
        <v>485</v>
      </c>
      <c r="AP7" s="36"/>
      <c r="AQ7" s="35" t="s">
        <v>484</v>
      </c>
      <c r="AR7" s="36" t="s">
        <v>567</v>
      </c>
      <c r="AS7" s="35" t="s">
        <v>485</v>
      </c>
      <c r="AT7" s="36"/>
      <c r="AU7" s="35" t="s">
        <v>485</v>
      </c>
      <c r="AV7" s="36"/>
      <c r="AW7" s="35" t="s">
        <v>484</v>
      </c>
      <c r="AX7" s="36" t="s">
        <v>567</v>
      </c>
      <c r="AY7" s="35" t="s">
        <v>486</v>
      </c>
      <c r="AZ7" s="36" t="s">
        <v>1492</v>
      </c>
      <c r="BA7" s="35" t="s">
        <v>484</v>
      </c>
      <c r="BB7" s="36" t="s">
        <v>567</v>
      </c>
      <c r="BC7" s="35" t="s">
        <v>484</v>
      </c>
      <c r="BD7" s="36" t="s">
        <v>567</v>
      </c>
      <c r="BE7" s="35" t="s">
        <v>484</v>
      </c>
      <c r="BF7" s="36" t="s">
        <v>567</v>
      </c>
      <c r="BG7" s="35" t="s">
        <v>485</v>
      </c>
      <c r="BH7" s="36"/>
      <c r="BI7" s="35" t="s">
        <v>484</v>
      </c>
      <c r="BJ7" s="36" t="s">
        <v>567</v>
      </c>
      <c r="BK7" s="35" t="s">
        <v>485</v>
      </c>
      <c r="BL7" s="36"/>
      <c r="BM7" s="35" t="s">
        <v>484</v>
      </c>
      <c r="BN7" s="36" t="s">
        <v>567</v>
      </c>
      <c r="BO7" s="35" t="s">
        <v>484</v>
      </c>
      <c r="BP7" s="36" t="s">
        <v>567</v>
      </c>
      <c r="BQ7" s="35" t="s">
        <v>484</v>
      </c>
      <c r="BR7" s="36" t="s">
        <v>567</v>
      </c>
      <c r="BS7" s="35" t="s">
        <v>484</v>
      </c>
      <c r="BT7" s="36" t="s">
        <v>567</v>
      </c>
      <c r="BU7" s="35" t="s">
        <v>484</v>
      </c>
      <c r="BV7" s="36" t="s">
        <v>567</v>
      </c>
      <c r="BW7" s="35" t="s">
        <v>486</v>
      </c>
      <c r="BX7" s="36" t="s">
        <v>1492</v>
      </c>
      <c r="BY7" s="35" t="s">
        <v>484</v>
      </c>
      <c r="BZ7" s="36" t="s">
        <v>567</v>
      </c>
      <c r="CA7" s="35" t="s">
        <v>484</v>
      </c>
      <c r="CB7" s="36" t="s">
        <v>567</v>
      </c>
      <c r="CC7" s="35" t="s">
        <v>484</v>
      </c>
      <c r="CD7" s="36" t="s">
        <v>759</v>
      </c>
      <c r="CE7" s="35" t="s">
        <v>484</v>
      </c>
      <c r="CF7" s="36" t="s">
        <v>759</v>
      </c>
      <c r="CG7" s="35" t="s">
        <v>484</v>
      </c>
      <c r="CH7" s="36" t="s">
        <v>567</v>
      </c>
      <c r="CI7" s="35" t="s">
        <v>485</v>
      </c>
      <c r="CJ7" s="36"/>
      <c r="CK7" s="35" t="s">
        <v>485</v>
      </c>
      <c r="CL7" s="36"/>
      <c r="CM7" s="35" t="s">
        <v>484</v>
      </c>
      <c r="CN7" s="36" t="s">
        <v>567</v>
      </c>
      <c r="CO7" s="35" t="s">
        <v>484</v>
      </c>
      <c r="CP7" s="36" t="s">
        <v>567</v>
      </c>
      <c r="CQ7" s="35" t="s">
        <v>484</v>
      </c>
      <c r="CR7" s="36" t="s">
        <v>567</v>
      </c>
      <c r="CS7" s="35" t="s">
        <v>486</v>
      </c>
      <c r="CT7" s="36" t="s">
        <v>1492</v>
      </c>
      <c r="CU7" s="35" t="s">
        <v>484</v>
      </c>
      <c r="CV7" s="36" t="s">
        <v>567</v>
      </c>
      <c r="CW7" s="35" t="s">
        <v>484</v>
      </c>
      <c r="CX7" s="36" t="s">
        <v>567</v>
      </c>
    </row>
    <row r="8" spans="1:102" ht="108" customHeight="1" x14ac:dyDescent="0.25">
      <c r="A8" t="s">
        <v>310</v>
      </c>
      <c r="B8" s="27" t="s">
        <v>1755</v>
      </c>
      <c r="C8" s="35" t="s">
        <v>484</v>
      </c>
      <c r="D8" s="36" t="s">
        <v>1932</v>
      </c>
      <c r="E8" s="35" t="s">
        <v>484</v>
      </c>
      <c r="F8" s="36" t="s">
        <v>1932</v>
      </c>
      <c r="G8" s="35" t="s">
        <v>484</v>
      </c>
      <c r="H8" s="36" t="s">
        <v>1932</v>
      </c>
      <c r="I8" s="35" t="s">
        <v>486</v>
      </c>
      <c r="J8" s="36" t="s">
        <v>1747</v>
      </c>
      <c r="K8" s="35" t="s">
        <v>484</v>
      </c>
      <c r="L8" s="36" t="s">
        <v>1932</v>
      </c>
      <c r="M8" s="35" t="s">
        <v>484</v>
      </c>
      <c r="N8" s="36" t="s">
        <v>1932</v>
      </c>
      <c r="O8" s="35" t="s">
        <v>484</v>
      </c>
      <c r="P8" s="36" t="s">
        <v>1932</v>
      </c>
      <c r="Q8" s="35" t="s">
        <v>485</v>
      </c>
      <c r="R8" s="36"/>
      <c r="S8" s="35" t="s">
        <v>486</v>
      </c>
      <c r="T8" s="36" t="s">
        <v>1748</v>
      </c>
      <c r="U8" s="35" t="s">
        <v>484</v>
      </c>
      <c r="V8" s="36" t="s">
        <v>1932</v>
      </c>
      <c r="W8" s="35" t="s">
        <v>485</v>
      </c>
      <c r="X8" s="36"/>
      <c r="Y8" s="35" t="s">
        <v>484</v>
      </c>
      <c r="Z8" s="36" t="s">
        <v>2319</v>
      </c>
      <c r="AA8" s="35" t="s">
        <v>486</v>
      </c>
      <c r="AB8" s="36" t="s">
        <v>1746</v>
      </c>
      <c r="AC8" s="35" t="s">
        <v>484</v>
      </c>
      <c r="AD8" s="36" t="s">
        <v>1932</v>
      </c>
      <c r="AE8" s="35" t="s">
        <v>486</v>
      </c>
      <c r="AF8" s="36" t="s">
        <v>2405</v>
      </c>
      <c r="AG8" s="35" t="s">
        <v>485</v>
      </c>
      <c r="AH8" s="36"/>
      <c r="AI8" s="35" t="s">
        <v>484</v>
      </c>
      <c r="AJ8" s="36" t="s">
        <v>1932</v>
      </c>
      <c r="AK8" s="35" t="s">
        <v>484</v>
      </c>
      <c r="AL8" s="36" t="s">
        <v>1932</v>
      </c>
      <c r="AM8" s="35" t="s">
        <v>484</v>
      </c>
      <c r="AN8" s="36" t="s">
        <v>1932</v>
      </c>
      <c r="AO8" s="35" t="s">
        <v>484</v>
      </c>
      <c r="AP8" s="36" t="s">
        <v>1932</v>
      </c>
      <c r="AQ8" s="35" t="s">
        <v>484</v>
      </c>
      <c r="AR8" s="36" t="s">
        <v>1932</v>
      </c>
      <c r="AS8" s="35" t="s">
        <v>485</v>
      </c>
      <c r="AT8" s="36"/>
      <c r="AU8" s="35" t="s">
        <v>484</v>
      </c>
      <c r="AV8" s="36" t="s">
        <v>1932</v>
      </c>
      <c r="AW8" s="35" t="s">
        <v>484</v>
      </c>
      <c r="AX8" s="36" t="s">
        <v>1932</v>
      </c>
      <c r="AY8" s="35" t="s">
        <v>484</v>
      </c>
      <c r="AZ8" s="36" t="s">
        <v>1932</v>
      </c>
      <c r="BA8" s="35" t="s">
        <v>484</v>
      </c>
      <c r="BB8" s="36" t="s">
        <v>1932</v>
      </c>
      <c r="BC8" s="35" t="s">
        <v>484</v>
      </c>
      <c r="BD8" s="36" t="s">
        <v>1932</v>
      </c>
      <c r="BE8" s="35" t="s">
        <v>484</v>
      </c>
      <c r="BF8" s="36" t="s">
        <v>1932</v>
      </c>
      <c r="BG8" s="35" t="s">
        <v>485</v>
      </c>
      <c r="BH8" s="36"/>
      <c r="BI8" s="35" t="s">
        <v>484</v>
      </c>
      <c r="BJ8" s="36" t="s">
        <v>1932</v>
      </c>
      <c r="BK8" s="35" t="s">
        <v>485</v>
      </c>
      <c r="BL8" s="36"/>
      <c r="BM8" s="35" t="s">
        <v>484</v>
      </c>
      <c r="BN8" s="36" t="s">
        <v>1932</v>
      </c>
      <c r="BO8" s="35" t="s">
        <v>484</v>
      </c>
      <c r="BP8" s="36" t="s">
        <v>1932</v>
      </c>
      <c r="BQ8" s="35" t="s">
        <v>484</v>
      </c>
      <c r="BR8" s="36" t="s">
        <v>1932</v>
      </c>
      <c r="BS8" s="35" t="s">
        <v>484</v>
      </c>
      <c r="BT8" s="36" t="s">
        <v>1932</v>
      </c>
      <c r="BU8" s="35" t="s">
        <v>484</v>
      </c>
      <c r="BV8" s="36" t="s">
        <v>1932</v>
      </c>
      <c r="BW8" s="35" t="s">
        <v>484</v>
      </c>
      <c r="BX8" s="36" t="s">
        <v>1932</v>
      </c>
      <c r="BY8" s="35" t="s">
        <v>484</v>
      </c>
      <c r="BZ8" s="36" t="s">
        <v>1932</v>
      </c>
      <c r="CA8" s="35" t="s">
        <v>484</v>
      </c>
      <c r="CB8" s="36" t="s">
        <v>1932</v>
      </c>
      <c r="CC8" s="35" t="s">
        <v>484</v>
      </c>
      <c r="CD8" s="36" t="s">
        <v>1932</v>
      </c>
      <c r="CE8" s="35" t="s">
        <v>486</v>
      </c>
      <c r="CF8" s="36" t="s">
        <v>2278</v>
      </c>
      <c r="CG8" s="35" t="s">
        <v>485</v>
      </c>
      <c r="CH8" s="36"/>
      <c r="CI8" s="35" t="s">
        <v>484</v>
      </c>
      <c r="CJ8" s="36" t="s">
        <v>1932</v>
      </c>
      <c r="CK8" s="35" t="s">
        <v>484</v>
      </c>
      <c r="CL8" s="36" t="s">
        <v>1932</v>
      </c>
      <c r="CM8" s="35" t="s">
        <v>484</v>
      </c>
      <c r="CN8" s="36" t="s">
        <v>1932</v>
      </c>
      <c r="CO8" s="35" t="s">
        <v>484</v>
      </c>
      <c r="CP8" s="36" t="s">
        <v>1932</v>
      </c>
      <c r="CQ8" s="35" t="s">
        <v>484</v>
      </c>
      <c r="CR8" s="36" t="s">
        <v>1932</v>
      </c>
      <c r="CS8" s="35" t="s">
        <v>484</v>
      </c>
      <c r="CT8" s="36" t="s">
        <v>1932</v>
      </c>
      <c r="CU8" s="35" t="s">
        <v>484</v>
      </c>
      <c r="CV8" s="36" t="s">
        <v>1932</v>
      </c>
      <c r="CW8" s="35" t="s">
        <v>484</v>
      </c>
      <c r="CX8" s="36" t="s">
        <v>1932</v>
      </c>
    </row>
    <row r="9" spans="1:102" ht="60" x14ac:dyDescent="0.25">
      <c r="A9" t="s">
        <v>311</v>
      </c>
      <c r="B9" s="27" t="s">
        <v>1756</v>
      </c>
      <c r="C9" s="35" t="s">
        <v>484</v>
      </c>
      <c r="D9" s="36" t="s">
        <v>567</v>
      </c>
      <c r="E9" s="35" t="s">
        <v>484</v>
      </c>
      <c r="F9" s="36" t="s">
        <v>567</v>
      </c>
      <c r="G9" s="35" t="s">
        <v>486</v>
      </c>
      <c r="H9" s="36" t="s">
        <v>1745</v>
      </c>
      <c r="I9" s="35" t="s">
        <v>484</v>
      </c>
      <c r="J9" s="36" t="s">
        <v>567</v>
      </c>
      <c r="K9" s="35" t="s">
        <v>484</v>
      </c>
      <c r="L9" s="36" t="s">
        <v>567</v>
      </c>
      <c r="M9" s="35" t="s">
        <v>484</v>
      </c>
      <c r="N9" s="36" t="s">
        <v>567</v>
      </c>
      <c r="O9" s="35" t="s">
        <v>484</v>
      </c>
      <c r="P9" s="36" t="s">
        <v>567</v>
      </c>
      <c r="Q9" s="35" t="s">
        <v>485</v>
      </c>
      <c r="R9" s="36"/>
      <c r="S9" s="35" t="s">
        <v>484</v>
      </c>
      <c r="T9" s="36" t="s">
        <v>567</v>
      </c>
      <c r="U9" s="35" t="s">
        <v>484</v>
      </c>
      <c r="V9" s="36" t="s">
        <v>567</v>
      </c>
      <c r="W9" s="35" t="s">
        <v>485</v>
      </c>
      <c r="X9" s="36"/>
      <c r="Y9" s="35" t="s">
        <v>486</v>
      </c>
      <c r="Z9" s="36" t="s">
        <v>1742</v>
      </c>
      <c r="AA9" s="35" t="s">
        <v>484</v>
      </c>
      <c r="AB9" s="36" t="s">
        <v>567</v>
      </c>
      <c r="AC9" s="35" t="s">
        <v>484</v>
      </c>
      <c r="AD9" s="36" t="s">
        <v>567</v>
      </c>
      <c r="AE9" s="35" t="s">
        <v>485</v>
      </c>
      <c r="AF9" s="36"/>
      <c r="AG9" s="35" t="s">
        <v>485</v>
      </c>
      <c r="AH9" s="36"/>
      <c r="AI9" s="35" t="s">
        <v>484</v>
      </c>
      <c r="AJ9" s="36" t="s">
        <v>567</v>
      </c>
      <c r="AK9" s="35" t="s">
        <v>484</v>
      </c>
      <c r="AL9" s="36" t="s">
        <v>567</v>
      </c>
      <c r="AM9" s="35" t="s">
        <v>484</v>
      </c>
      <c r="AN9" s="36" t="s">
        <v>567</v>
      </c>
      <c r="AO9" s="35" t="s">
        <v>484</v>
      </c>
      <c r="AP9" s="36" t="s">
        <v>567</v>
      </c>
      <c r="AQ9" s="35" t="s">
        <v>484</v>
      </c>
      <c r="AR9" s="36" t="s">
        <v>567</v>
      </c>
      <c r="AS9" s="35" t="s">
        <v>485</v>
      </c>
      <c r="AT9" s="36"/>
      <c r="AU9" s="35" t="s">
        <v>484</v>
      </c>
      <c r="AV9" s="36" t="s">
        <v>567</v>
      </c>
      <c r="AW9" s="35" t="s">
        <v>484</v>
      </c>
      <c r="AX9" s="36" t="s">
        <v>567</v>
      </c>
      <c r="AY9" s="35" t="s">
        <v>484</v>
      </c>
      <c r="AZ9" s="36" t="s">
        <v>567</v>
      </c>
      <c r="BA9" s="35" t="s">
        <v>484</v>
      </c>
      <c r="BB9" s="36" t="s">
        <v>567</v>
      </c>
      <c r="BC9" s="35" t="s">
        <v>484</v>
      </c>
      <c r="BD9" s="36" t="s">
        <v>567</v>
      </c>
      <c r="BE9" s="35" t="s">
        <v>484</v>
      </c>
      <c r="BF9" s="36" t="s">
        <v>567</v>
      </c>
      <c r="BG9" s="35" t="s">
        <v>485</v>
      </c>
      <c r="BH9" s="36"/>
      <c r="BI9" s="35" t="s">
        <v>484</v>
      </c>
      <c r="BJ9" s="36" t="s">
        <v>567</v>
      </c>
      <c r="BK9" s="35" t="s">
        <v>485</v>
      </c>
      <c r="BL9" s="36"/>
      <c r="BM9" s="35" t="s">
        <v>485</v>
      </c>
      <c r="BN9" s="36"/>
      <c r="BO9" s="35" t="s">
        <v>484</v>
      </c>
      <c r="BP9" s="36" t="s">
        <v>567</v>
      </c>
      <c r="BQ9" s="35" t="s">
        <v>484</v>
      </c>
      <c r="BR9" s="36" t="s">
        <v>567</v>
      </c>
      <c r="BS9" s="35" t="s">
        <v>484</v>
      </c>
      <c r="BT9" s="36" t="s">
        <v>567</v>
      </c>
      <c r="BU9" s="35" t="s">
        <v>484</v>
      </c>
      <c r="BV9" s="36" t="s">
        <v>567</v>
      </c>
      <c r="BW9" s="35" t="s">
        <v>484</v>
      </c>
      <c r="BX9" s="36" t="s">
        <v>567</v>
      </c>
      <c r="BY9" s="35" t="s">
        <v>484</v>
      </c>
      <c r="BZ9" s="36" t="s">
        <v>567</v>
      </c>
      <c r="CA9" s="35" t="s">
        <v>484</v>
      </c>
      <c r="CB9" s="36" t="s">
        <v>567</v>
      </c>
      <c r="CC9" s="35" t="s">
        <v>484</v>
      </c>
      <c r="CD9" s="36" t="s">
        <v>567</v>
      </c>
      <c r="CE9" s="35" t="s">
        <v>484</v>
      </c>
      <c r="CF9" s="36" t="s">
        <v>759</v>
      </c>
      <c r="CG9" s="35" t="s">
        <v>485</v>
      </c>
      <c r="CH9" s="36"/>
      <c r="CI9" s="35" t="s">
        <v>484</v>
      </c>
      <c r="CJ9" s="36" t="s">
        <v>567</v>
      </c>
      <c r="CK9" s="35" t="s">
        <v>485</v>
      </c>
      <c r="CL9" s="36"/>
      <c r="CM9" s="35" t="s">
        <v>484</v>
      </c>
      <c r="CN9" s="36" t="s">
        <v>567</v>
      </c>
      <c r="CO9" s="35" t="s">
        <v>484</v>
      </c>
      <c r="CP9" s="36" t="s">
        <v>567</v>
      </c>
      <c r="CQ9" s="35" t="s">
        <v>484</v>
      </c>
      <c r="CR9" s="36" t="s">
        <v>567</v>
      </c>
      <c r="CS9" s="35" t="s">
        <v>484</v>
      </c>
      <c r="CT9" s="36" t="s">
        <v>567</v>
      </c>
      <c r="CU9" s="35" t="s">
        <v>486</v>
      </c>
      <c r="CV9" s="36" t="s">
        <v>1743</v>
      </c>
      <c r="CW9" s="35" t="s">
        <v>484</v>
      </c>
      <c r="CX9" s="36" t="s">
        <v>567</v>
      </c>
    </row>
    <row r="10" spans="1:102" ht="75" x14ac:dyDescent="0.25">
      <c r="A10" t="s">
        <v>312</v>
      </c>
      <c r="B10" s="27" t="s">
        <v>102</v>
      </c>
      <c r="C10" s="35" t="s">
        <v>484</v>
      </c>
      <c r="D10" s="36" t="s">
        <v>482</v>
      </c>
      <c r="E10" s="35" t="s">
        <v>484</v>
      </c>
      <c r="F10" s="36" t="s">
        <v>493</v>
      </c>
      <c r="G10" s="35" t="s">
        <v>484</v>
      </c>
      <c r="H10" s="37" t="s">
        <v>528</v>
      </c>
      <c r="I10" s="35" t="s">
        <v>484</v>
      </c>
      <c r="J10" s="37" t="s">
        <v>557</v>
      </c>
      <c r="K10" s="35" t="s">
        <v>484</v>
      </c>
      <c r="L10" s="37" t="s">
        <v>610</v>
      </c>
      <c r="M10" s="35" t="s">
        <v>484</v>
      </c>
      <c r="N10" s="37" t="s">
        <v>2246</v>
      </c>
      <c r="O10" s="35" t="s">
        <v>484</v>
      </c>
      <c r="P10" s="36" t="s">
        <v>1151</v>
      </c>
      <c r="Q10" s="35" t="s">
        <v>486</v>
      </c>
      <c r="R10" s="36" t="s">
        <v>651</v>
      </c>
      <c r="S10" s="35" t="s">
        <v>486</v>
      </c>
      <c r="T10" s="36" t="s">
        <v>1185</v>
      </c>
      <c r="U10" s="35" t="s">
        <v>501</v>
      </c>
      <c r="V10" s="36" t="s">
        <v>586</v>
      </c>
      <c r="W10" s="35" t="s">
        <v>484</v>
      </c>
      <c r="X10" s="36" t="s">
        <v>870</v>
      </c>
      <c r="Y10" s="35" t="s">
        <v>485</v>
      </c>
      <c r="Z10" s="36"/>
      <c r="AA10" s="35" t="s">
        <v>486</v>
      </c>
      <c r="AB10" s="36" t="s">
        <v>785</v>
      </c>
      <c r="AC10" s="35" t="s">
        <v>484</v>
      </c>
      <c r="AD10" s="36" t="s">
        <v>1218</v>
      </c>
      <c r="AE10" s="35" t="s">
        <v>484</v>
      </c>
      <c r="AF10" s="37" t="s">
        <v>840</v>
      </c>
      <c r="AG10" s="35" t="s">
        <v>484</v>
      </c>
      <c r="AH10" s="36" t="s">
        <v>1249</v>
      </c>
      <c r="AI10" s="35" t="s">
        <v>484</v>
      </c>
      <c r="AJ10" s="36" t="s">
        <v>1250</v>
      </c>
      <c r="AK10" s="35" t="s">
        <v>485</v>
      </c>
      <c r="AL10" s="36"/>
      <c r="AM10" s="35" t="s">
        <v>484</v>
      </c>
      <c r="AN10" s="37" t="s">
        <v>677</v>
      </c>
      <c r="AO10" s="35" t="s">
        <v>485</v>
      </c>
      <c r="AP10" s="36"/>
      <c r="AQ10" s="35" t="s">
        <v>484</v>
      </c>
      <c r="AR10" s="36" t="s">
        <v>1297</v>
      </c>
      <c r="AS10" s="35" t="s">
        <v>485</v>
      </c>
      <c r="AT10" s="36"/>
      <c r="AU10" s="35" t="s">
        <v>485</v>
      </c>
      <c r="AV10" s="36"/>
      <c r="AW10" s="35" t="s">
        <v>484</v>
      </c>
      <c r="AX10" s="36" t="s">
        <v>1325</v>
      </c>
      <c r="AY10" s="35" t="s">
        <v>485</v>
      </c>
      <c r="AZ10" s="36"/>
      <c r="BA10" s="35" t="s">
        <v>484</v>
      </c>
      <c r="BB10" s="37" t="s">
        <v>1515</v>
      </c>
      <c r="BC10" s="35" t="s">
        <v>484</v>
      </c>
      <c r="BD10" s="36" t="s">
        <v>1354</v>
      </c>
      <c r="BE10" s="35" t="s">
        <v>484</v>
      </c>
      <c r="BF10" s="37" t="s">
        <v>710</v>
      </c>
      <c r="BG10" s="35" t="s">
        <v>484</v>
      </c>
      <c r="BH10" s="36" t="s">
        <v>1546</v>
      </c>
      <c r="BI10" s="35" t="s">
        <v>485</v>
      </c>
      <c r="BJ10" s="36"/>
      <c r="BK10" s="35" t="s">
        <v>484</v>
      </c>
      <c r="BL10" s="36" t="s">
        <v>1573</v>
      </c>
      <c r="BM10" s="35" t="s">
        <v>484</v>
      </c>
      <c r="BN10" s="37" t="s">
        <v>1401</v>
      </c>
      <c r="BO10" s="35" t="s">
        <v>484</v>
      </c>
      <c r="BP10" s="37" t="s">
        <v>1595</v>
      </c>
      <c r="BQ10" s="35" t="s">
        <v>485</v>
      </c>
      <c r="BR10" s="36"/>
      <c r="BS10" s="35" t="s">
        <v>484</v>
      </c>
      <c r="BT10" s="36" t="s">
        <v>1085</v>
      </c>
      <c r="BU10" s="35" t="s">
        <v>484</v>
      </c>
      <c r="BV10" s="36" t="s">
        <v>1086</v>
      </c>
      <c r="BW10" s="35" t="s">
        <v>485</v>
      </c>
      <c r="BX10" s="36"/>
      <c r="BY10" s="35" t="s">
        <v>484</v>
      </c>
      <c r="BZ10" s="36" t="s">
        <v>1030</v>
      </c>
      <c r="CA10" s="35" t="s">
        <v>484</v>
      </c>
      <c r="CB10" s="36" t="s">
        <v>1031</v>
      </c>
      <c r="CC10" s="35" t="s">
        <v>484</v>
      </c>
      <c r="CD10" s="36" t="s">
        <v>1624</v>
      </c>
      <c r="CE10" s="35" t="s">
        <v>485</v>
      </c>
      <c r="CF10" s="36"/>
      <c r="CG10" s="35" t="s">
        <v>484</v>
      </c>
      <c r="CH10" s="36" t="s">
        <v>1000</v>
      </c>
      <c r="CI10" s="35" t="s">
        <v>485</v>
      </c>
      <c r="CJ10" s="36"/>
      <c r="CK10" s="35" t="s">
        <v>485</v>
      </c>
      <c r="CL10" s="36"/>
      <c r="CM10" s="35" t="s">
        <v>484</v>
      </c>
      <c r="CN10" s="36" t="s">
        <v>961</v>
      </c>
      <c r="CO10" s="35" t="s">
        <v>484</v>
      </c>
      <c r="CP10" s="36" t="s">
        <v>962</v>
      </c>
      <c r="CQ10" s="35" t="s">
        <v>485</v>
      </c>
      <c r="CR10" s="36"/>
      <c r="CS10" s="35" t="s">
        <v>485</v>
      </c>
      <c r="CT10" s="36"/>
      <c r="CU10" s="35" t="s">
        <v>484</v>
      </c>
      <c r="CV10" s="36" t="s">
        <v>900</v>
      </c>
      <c r="CW10" s="35" t="s">
        <v>484</v>
      </c>
      <c r="CX10" s="36" t="s">
        <v>901</v>
      </c>
    </row>
    <row r="11" spans="1:102" ht="105.75" customHeight="1" x14ac:dyDescent="0.25">
      <c r="A11" t="s">
        <v>313</v>
      </c>
      <c r="B11" s="27" t="s">
        <v>103</v>
      </c>
      <c r="C11" s="35" t="s">
        <v>486</v>
      </c>
      <c r="D11" s="36" t="s">
        <v>483</v>
      </c>
      <c r="E11" s="35" t="s">
        <v>486</v>
      </c>
      <c r="F11" s="36" t="s">
        <v>494</v>
      </c>
      <c r="G11" s="35" t="s">
        <v>486</v>
      </c>
      <c r="H11" s="36" t="s">
        <v>529</v>
      </c>
      <c r="I11" s="35" t="s">
        <v>486</v>
      </c>
      <c r="J11" s="37" t="s">
        <v>559</v>
      </c>
      <c r="K11" s="35" t="s">
        <v>484</v>
      </c>
      <c r="L11" s="36" t="s">
        <v>2383</v>
      </c>
      <c r="M11" s="35" t="s">
        <v>486</v>
      </c>
      <c r="N11" s="37" t="s">
        <v>2247</v>
      </c>
      <c r="O11" s="35" t="s">
        <v>484</v>
      </c>
      <c r="P11" s="36" t="s">
        <v>1152</v>
      </c>
      <c r="Q11" s="35" t="s">
        <v>484</v>
      </c>
      <c r="R11" s="37" t="s">
        <v>652</v>
      </c>
      <c r="S11" s="35" t="s">
        <v>486</v>
      </c>
      <c r="T11" s="36" t="s">
        <v>1186</v>
      </c>
      <c r="U11" s="35" t="s">
        <v>484</v>
      </c>
      <c r="V11" s="37" t="s">
        <v>596</v>
      </c>
      <c r="W11" s="35" t="s">
        <v>484</v>
      </c>
      <c r="X11" s="36" t="s">
        <v>871</v>
      </c>
      <c r="Y11" s="35" t="s">
        <v>486</v>
      </c>
      <c r="Z11" s="36" t="s">
        <v>2320</v>
      </c>
      <c r="AA11" s="35" t="s">
        <v>484</v>
      </c>
      <c r="AB11" s="36" t="s">
        <v>786</v>
      </c>
      <c r="AC11" s="35" t="s">
        <v>484</v>
      </c>
      <c r="AD11" s="36" t="s">
        <v>1219</v>
      </c>
      <c r="AE11" s="35" t="s">
        <v>486</v>
      </c>
      <c r="AF11" s="36" t="s">
        <v>2406</v>
      </c>
      <c r="AG11" s="35" t="s">
        <v>485</v>
      </c>
      <c r="AH11" s="36"/>
      <c r="AI11" s="35" t="s">
        <v>486</v>
      </c>
      <c r="AJ11" s="36" t="s">
        <v>1251</v>
      </c>
      <c r="AK11" s="35" t="s">
        <v>486</v>
      </c>
      <c r="AL11" s="36" t="s">
        <v>1415</v>
      </c>
      <c r="AM11" s="35" t="s">
        <v>484</v>
      </c>
      <c r="AN11" s="36" t="s">
        <v>678</v>
      </c>
      <c r="AO11" s="35" t="s">
        <v>484</v>
      </c>
      <c r="AP11" s="36" t="s">
        <v>1435</v>
      </c>
      <c r="AQ11" s="35" t="s">
        <v>486</v>
      </c>
      <c r="AR11" s="36" t="s">
        <v>1298</v>
      </c>
      <c r="AS11" s="35" t="s">
        <v>486</v>
      </c>
      <c r="AT11" s="36" t="s">
        <v>1456</v>
      </c>
      <c r="AU11" s="35" t="s">
        <v>486</v>
      </c>
      <c r="AV11" s="36" t="s">
        <v>1476</v>
      </c>
      <c r="AW11" s="35" t="s">
        <v>484</v>
      </c>
      <c r="AX11" s="41" t="s">
        <v>1326</v>
      </c>
      <c r="AY11" s="35" t="s">
        <v>484</v>
      </c>
      <c r="AZ11" s="36" t="s">
        <v>2208</v>
      </c>
      <c r="BA11" s="35" t="s">
        <v>484</v>
      </c>
      <c r="BB11" s="36" t="s">
        <v>1520</v>
      </c>
      <c r="BC11" s="35" t="s">
        <v>485</v>
      </c>
      <c r="BD11" s="36"/>
      <c r="BE11" s="35" t="s">
        <v>486</v>
      </c>
      <c r="BF11" s="36" t="s">
        <v>711</v>
      </c>
      <c r="BG11" s="35" t="s">
        <v>484</v>
      </c>
      <c r="BH11" s="37" t="s">
        <v>1548</v>
      </c>
      <c r="BI11" s="35" t="s">
        <v>486</v>
      </c>
      <c r="BJ11" s="36" t="s">
        <v>1375</v>
      </c>
      <c r="BK11" s="35" t="s">
        <v>486</v>
      </c>
      <c r="BL11" s="36" t="s">
        <v>1575</v>
      </c>
      <c r="BM11" s="35" t="s">
        <v>486</v>
      </c>
      <c r="BN11" s="41" t="s">
        <v>2395</v>
      </c>
      <c r="BO11" s="35" t="s">
        <v>486</v>
      </c>
      <c r="BP11" s="36" t="s">
        <v>1596</v>
      </c>
      <c r="BQ11" s="35" t="s">
        <v>484</v>
      </c>
      <c r="BR11" s="36" t="s">
        <v>1087</v>
      </c>
      <c r="BS11" s="35" t="s">
        <v>486</v>
      </c>
      <c r="BT11" s="41" t="s">
        <v>2340</v>
      </c>
      <c r="BU11" s="35" t="s">
        <v>486</v>
      </c>
      <c r="BV11" s="36" t="s">
        <v>1088</v>
      </c>
      <c r="BW11" s="35" t="s">
        <v>484</v>
      </c>
      <c r="BX11" s="36" t="s">
        <v>1653</v>
      </c>
      <c r="BY11" s="35" t="s">
        <v>486</v>
      </c>
      <c r="BZ11" s="36" t="s">
        <v>1032</v>
      </c>
      <c r="CA11" s="35" t="s">
        <v>486</v>
      </c>
      <c r="CB11" s="36" t="s">
        <v>1033</v>
      </c>
      <c r="CC11" s="35" t="s">
        <v>486</v>
      </c>
      <c r="CD11" s="37" t="s">
        <v>2220</v>
      </c>
      <c r="CE11" s="35" t="s">
        <v>486</v>
      </c>
      <c r="CF11" s="36" t="s">
        <v>2280</v>
      </c>
      <c r="CG11" s="35" t="s">
        <v>486</v>
      </c>
      <c r="CH11" s="36" t="s">
        <v>1001</v>
      </c>
      <c r="CI11" s="35" t="s">
        <v>486</v>
      </c>
      <c r="CJ11" s="36" t="s">
        <v>1677</v>
      </c>
      <c r="CK11" s="35" t="s">
        <v>486</v>
      </c>
      <c r="CL11" s="37" t="s">
        <v>1702</v>
      </c>
      <c r="CM11" s="35" t="s">
        <v>485</v>
      </c>
      <c r="CN11" s="36"/>
      <c r="CO11" s="35" t="s">
        <v>486</v>
      </c>
      <c r="CP11" s="36" t="s">
        <v>963</v>
      </c>
      <c r="CQ11" s="35" t="s">
        <v>484</v>
      </c>
      <c r="CR11" s="36" t="s">
        <v>834</v>
      </c>
      <c r="CS11" s="35" t="s">
        <v>484</v>
      </c>
      <c r="CT11" s="36" t="s">
        <v>1716</v>
      </c>
      <c r="CU11" s="35" t="s">
        <v>486</v>
      </c>
      <c r="CV11" s="36" t="s">
        <v>902</v>
      </c>
      <c r="CW11" s="35" t="s">
        <v>486</v>
      </c>
      <c r="CX11" s="36" t="s">
        <v>903</v>
      </c>
    </row>
    <row r="12" spans="1:102" ht="108" customHeight="1" x14ac:dyDescent="0.25">
      <c r="A12" t="s">
        <v>314</v>
      </c>
      <c r="B12" s="27" t="s">
        <v>104</v>
      </c>
      <c r="C12" s="35" t="s">
        <v>485</v>
      </c>
      <c r="D12" s="36"/>
      <c r="E12" s="35" t="s">
        <v>486</v>
      </c>
      <c r="F12" s="36" t="s">
        <v>495</v>
      </c>
      <c r="G12" s="35" t="s">
        <v>486</v>
      </c>
      <c r="H12" s="37" t="s">
        <v>530</v>
      </c>
      <c r="I12" s="35" t="s">
        <v>486</v>
      </c>
      <c r="J12" s="37" t="s">
        <v>558</v>
      </c>
      <c r="K12" s="35" t="s">
        <v>486</v>
      </c>
      <c r="L12" s="36" t="s">
        <v>2385</v>
      </c>
      <c r="M12" s="35" t="s">
        <v>486</v>
      </c>
      <c r="N12" s="37" t="s">
        <v>625</v>
      </c>
      <c r="O12" s="35" t="s">
        <v>486</v>
      </c>
      <c r="P12" s="36" t="s">
        <v>1153</v>
      </c>
      <c r="Q12" s="35" t="s">
        <v>484</v>
      </c>
      <c r="R12" s="37" t="s">
        <v>653</v>
      </c>
      <c r="S12" s="35" t="s">
        <v>486</v>
      </c>
      <c r="T12" s="36" t="s">
        <v>1187</v>
      </c>
      <c r="U12" s="35" t="s">
        <v>484</v>
      </c>
      <c r="V12" s="37" t="s">
        <v>596</v>
      </c>
      <c r="W12" s="35" t="s">
        <v>484</v>
      </c>
      <c r="X12" s="36" t="s">
        <v>872</v>
      </c>
      <c r="Y12" s="35" t="s">
        <v>485</v>
      </c>
      <c r="Z12" s="36"/>
      <c r="AA12" s="35" t="s">
        <v>485</v>
      </c>
      <c r="AB12" s="36"/>
      <c r="AC12" s="35" t="s">
        <v>486</v>
      </c>
      <c r="AD12" s="36" t="s">
        <v>1741</v>
      </c>
      <c r="AE12" s="35" t="s">
        <v>486</v>
      </c>
      <c r="AF12" s="37" t="s">
        <v>841</v>
      </c>
      <c r="AG12" s="35" t="s">
        <v>485</v>
      </c>
      <c r="AH12" s="36"/>
      <c r="AI12" s="35" t="s">
        <v>486</v>
      </c>
      <c r="AJ12" s="36" t="s">
        <v>1252</v>
      </c>
      <c r="AK12" s="35" t="s">
        <v>485</v>
      </c>
      <c r="AL12" s="36"/>
      <c r="AM12" s="35" t="s">
        <v>484</v>
      </c>
      <c r="AN12" s="37" t="s">
        <v>679</v>
      </c>
      <c r="AO12" s="35" t="s">
        <v>486</v>
      </c>
      <c r="AP12" s="36" t="s">
        <v>1437</v>
      </c>
      <c r="AQ12" s="35" t="s">
        <v>486</v>
      </c>
      <c r="AR12" s="36" t="s">
        <v>1299</v>
      </c>
      <c r="AS12" s="35" t="s">
        <v>484</v>
      </c>
      <c r="AT12" s="36" t="s">
        <v>1457</v>
      </c>
      <c r="AU12" s="35" t="s">
        <v>485</v>
      </c>
      <c r="AV12" s="36"/>
      <c r="AW12" s="35" t="s">
        <v>486</v>
      </c>
      <c r="AX12" s="36" t="s">
        <v>2298</v>
      </c>
      <c r="AY12" s="35" t="s">
        <v>486</v>
      </c>
      <c r="AZ12" s="36" t="s">
        <v>2202</v>
      </c>
      <c r="BA12" s="35" t="s">
        <v>484</v>
      </c>
      <c r="BB12" s="36" t="s">
        <v>1516</v>
      </c>
      <c r="BC12" s="35" t="s">
        <v>485</v>
      </c>
      <c r="BD12" s="36"/>
      <c r="BE12" s="35" t="s">
        <v>484</v>
      </c>
      <c r="BF12" s="37" t="s">
        <v>712</v>
      </c>
      <c r="BG12" s="35" t="s">
        <v>484</v>
      </c>
      <c r="BH12" s="37" t="s">
        <v>1549</v>
      </c>
      <c r="BI12" s="35" t="s">
        <v>486</v>
      </c>
      <c r="BJ12" s="36" t="s">
        <v>1376</v>
      </c>
      <c r="BK12" s="35" t="s">
        <v>485</v>
      </c>
      <c r="BL12" s="36"/>
      <c r="BM12" s="35" t="s">
        <v>485</v>
      </c>
      <c r="BN12" s="36"/>
      <c r="BO12" s="35" t="s">
        <v>486</v>
      </c>
      <c r="BP12" s="36" t="s">
        <v>1597</v>
      </c>
      <c r="BQ12" s="35" t="s">
        <v>486</v>
      </c>
      <c r="BR12" s="36" t="s">
        <v>1089</v>
      </c>
      <c r="BS12" s="35" t="s">
        <v>486</v>
      </c>
      <c r="BT12" s="36" t="s">
        <v>2342</v>
      </c>
      <c r="BU12" s="35" t="s">
        <v>486</v>
      </c>
      <c r="BV12" s="36" t="s">
        <v>1088</v>
      </c>
      <c r="BW12" s="35" t="s">
        <v>484</v>
      </c>
      <c r="BX12" s="36" t="s">
        <v>1654</v>
      </c>
      <c r="BY12" s="35" t="s">
        <v>486</v>
      </c>
      <c r="BZ12" s="36" t="s">
        <v>1034</v>
      </c>
      <c r="CA12" s="35" t="s">
        <v>485</v>
      </c>
      <c r="CB12" s="36"/>
      <c r="CC12" s="35" t="s">
        <v>486</v>
      </c>
      <c r="CD12" s="37" t="s">
        <v>2222</v>
      </c>
      <c r="CE12" s="35" t="s">
        <v>486</v>
      </c>
      <c r="CF12" s="37" t="s">
        <v>2281</v>
      </c>
      <c r="CG12" s="35" t="s">
        <v>486</v>
      </c>
      <c r="CH12" s="36" t="s">
        <v>1002</v>
      </c>
      <c r="CI12" s="35" t="s">
        <v>484</v>
      </c>
      <c r="CJ12" s="36" t="s">
        <v>1678</v>
      </c>
      <c r="CK12" s="35" t="s">
        <v>485</v>
      </c>
      <c r="CL12" s="36"/>
      <c r="CM12" s="35" t="s">
        <v>486</v>
      </c>
      <c r="CN12" s="41" t="s">
        <v>2369</v>
      </c>
      <c r="CO12" s="35" t="s">
        <v>485</v>
      </c>
      <c r="CP12" s="36" t="s">
        <v>964</v>
      </c>
      <c r="CQ12" s="35" t="s">
        <v>484</v>
      </c>
      <c r="CR12" s="36" t="s">
        <v>814</v>
      </c>
      <c r="CS12" s="35" t="s">
        <v>484</v>
      </c>
      <c r="CT12" s="36" t="s">
        <v>1716</v>
      </c>
      <c r="CU12" s="35" t="s">
        <v>486</v>
      </c>
      <c r="CV12" s="36" t="s">
        <v>904</v>
      </c>
      <c r="CW12" s="35" t="s">
        <v>485</v>
      </c>
      <c r="CX12" s="36"/>
    </row>
    <row r="13" spans="1:102" ht="60" x14ac:dyDescent="0.25">
      <c r="A13" t="s">
        <v>315</v>
      </c>
      <c r="B13" s="27" t="s">
        <v>105</v>
      </c>
      <c r="C13" s="35" t="s">
        <v>484</v>
      </c>
      <c r="D13" s="36" t="s">
        <v>744</v>
      </c>
      <c r="E13" s="35" t="s">
        <v>485</v>
      </c>
      <c r="F13" s="36"/>
      <c r="G13" s="35" t="s">
        <v>485</v>
      </c>
      <c r="H13" s="36"/>
      <c r="I13" s="35" t="s">
        <v>485</v>
      </c>
      <c r="J13" s="36"/>
      <c r="K13" s="35" t="s">
        <v>485</v>
      </c>
      <c r="L13" s="36"/>
      <c r="M13" s="35" t="s">
        <v>485</v>
      </c>
      <c r="N13" s="36"/>
      <c r="O13" s="35" t="s">
        <v>484</v>
      </c>
      <c r="P13" s="36" t="s">
        <v>1154</v>
      </c>
      <c r="Q13" s="35" t="s">
        <v>484</v>
      </c>
      <c r="R13" s="37" t="s">
        <v>654</v>
      </c>
      <c r="S13" s="35" t="s">
        <v>485</v>
      </c>
      <c r="T13" s="36"/>
      <c r="U13" s="35" t="s">
        <v>485</v>
      </c>
      <c r="V13" s="36"/>
      <c r="W13" s="35" t="s">
        <v>484</v>
      </c>
      <c r="X13" s="36" t="s">
        <v>873</v>
      </c>
      <c r="Y13" s="35" t="s">
        <v>485</v>
      </c>
      <c r="Z13" s="36"/>
      <c r="AA13" s="35" t="s">
        <v>484</v>
      </c>
      <c r="AB13" s="36" t="s">
        <v>784</v>
      </c>
      <c r="AC13" s="35" t="s">
        <v>485</v>
      </c>
      <c r="AD13" s="36" t="s">
        <v>2031</v>
      </c>
      <c r="AE13" s="35" t="s">
        <v>485</v>
      </c>
      <c r="AF13" s="36"/>
      <c r="AG13" s="35" t="s">
        <v>484</v>
      </c>
      <c r="AH13" s="36" t="s">
        <v>1253</v>
      </c>
      <c r="AI13" s="35" t="s">
        <v>485</v>
      </c>
      <c r="AJ13" s="36"/>
      <c r="AK13" s="35" t="s">
        <v>485</v>
      </c>
      <c r="AL13" s="36"/>
      <c r="AM13" s="35" t="s">
        <v>484</v>
      </c>
      <c r="AN13" s="36" t="s">
        <v>680</v>
      </c>
      <c r="AO13" s="35" t="s">
        <v>485</v>
      </c>
      <c r="AP13" s="36"/>
      <c r="AQ13" s="35" t="s">
        <v>485</v>
      </c>
      <c r="AR13" s="36"/>
      <c r="AS13" s="35" t="s">
        <v>484</v>
      </c>
      <c r="AT13" s="36" t="s">
        <v>1458</v>
      </c>
      <c r="AU13" s="35" t="s">
        <v>484</v>
      </c>
      <c r="AV13" s="36" t="s">
        <v>1477</v>
      </c>
      <c r="AW13" s="35" t="s">
        <v>484</v>
      </c>
      <c r="AX13" s="36" t="s">
        <v>1327</v>
      </c>
      <c r="AY13" s="35" t="s">
        <v>484</v>
      </c>
      <c r="AZ13" s="37" t="s">
        <v>1494</v>
      </c>
      <c r="BA13" s="35" t="s">
        <v>484</v>
      </c>
      <c r="BB13" s="36" t="s">
        <v>1517</v>
      </c>
      <c r="BC13" s="35" t="s">
        <v>485</v>
      </c>
      <c r="BD13" s="36"/>
      <c r="BE13" s="35" t="s">
        <v>484</v>
      </c>
      <c r="BF13" s="36" t="s">
        <v>713</v>
      </c>
      <c r="BG13" s="35" t="s">
        <v>484</v>
      </c>
      <c r="BH13" s="36" t="s">
        <v>1550</v>
      </c>
      <c r="BI13" s="35" t="s">
        <v>484</v>
      </c>
      <c r="BJ13" s="36" t="s">
        <v>1377</v>
      </c>
      <c r="BK13" s="35" t="s">
        <v>485</v>
      </c>
      <c r="BL13" s="36"/>
      <c r="BM13" s="35" t="s">
        <v>485</v>
      </c>
      <c r="BN13" s="36"/>
      <c r="BO13" s="35" t="s">
        <v>484</v>
      </c>
      <c r="BP13" s="36" t="s">
        <v>1598</v>
      </c>
      <c r="BQ13" s="35" t="s">
        <v>486</v>
      </c>
      <c r="BR13" s="36" t="s">
        <v>1090</v>
      </c>
      <c r="BS13" s="35" t="s">
        <v>485</v>
      </c>
      <c r="BT13" s="36"/>
      <c r="BU13" s="35" t="s">
        <v>484</v>
      </c>
      <c r="BV13" s="36" t="s">
        <v>1086</v>
      </c>
      <c r="BW13" s="35" t="s">
        <v>484</v>
      </c>
      <c r="BX13" s="36" t="s">
        <v>1655</v>
      </c>
      <c r="BY13" s="35" t="s">
        <v>485</v>
      </c>
      <c r="BZ13" s="36"/>
      <c r="CA13" s="35" t="s">
        <v>485</v>
      </c>
      <c r="CB13" s="36"/>
      <c r="CC13" s="35" t="s">
        <v>486</v>
      </c>
      <c r="CD13" s="37" t="s">
        <v>1626</v>
      </c>
      <c r="CE13" s="35" t="s">
        <v>484</v>
      </c>
      <c r="CF13" s="37" t="s">
        <v>760</v>
      </c>
      <c r="CG13" s="35" t="s">
        <v>485</v>
      </c>
      <c r="CH13" s="36"/>
      <c r="CI13" s="35" t="s">
        <v>484</v>
      </c>
      <c r="CJ13" s="36" t="s">
        <v>1679</v>
      </c>
      <c r="CK13" s="35" t="s">
        <v>485</v>
      </c>
      <c r="CL13" s="36"/>
      <c r="CM13" s="35" t="s">
        <v>484</v>
      </c>
      <c r="CN13" s="36" t="s">
        <v>2375</v>
      </c>
      <c r="CO13" s="35" t="s">
        <v>485</v>
      </c>
      <c r="CP13" s="36"/>
      <c r="CQ13" s="35" t="s">
        <v>485</v>
      </c>
      <c r="CR13" s="36"/>
      <c r="CS13" s="35" t="s">
        <v>484</v>
      </c>
      <c r="CT13" s="36" t="s">
        <v>1717</v>
      </c>
      <c r="CU13" s="35" t="s">
        <v>485</v>
      </c>
      <c r="CV13" s="36"/>
      <c r="CW13" s="35" t="s">
        <v>484</v>
      </c>
      <c r="CX13" s="36" t="s">
        <v>905</v>
      </c>
    </row>
    <row r="14" spans="1:102" ht="97.5" customHeight="1" x14ac:dyDescent="0.25">
      <c r="A14" t="s">
        <v>316</v>
      </c>
      <c r="B14" s="27" t="s">
        <v>106</v>
      </c>
      <c r="C14" s="35" t="s">
        <v>484</v>
      </c>
      <c r="D14" s="37" t="s">
        <v>498</v>
      </c>
      <c r="E14" s="35" t="s">
        <v>486</v>
      </c>
      <c r="F14" s="37" t="s">
        <v>499</v>
      </c>
      <c r="G14" s="35" t="s">
        <v>484</v>
      </c>
      <c r="H14" s="37" t="s">
        <v>532</v>
      </c>
      <c r="I14" s="35" t="s">
        <v>484</v>
      </c>
      <c r="J14" s="37" t="s">
        <v>560</v>
      </c>
      <c r="K14" s="35" t="s">
        <v>486</v>
      </c>
      <c r="L14" s="37" t="s">
        <v>2388</v>
      </c>
      <c r="M14" s="35" t="s">
        <v>484</v>
      </c>
      <c r="N14" s="36" t="s">
        <v>626</v>
      </c>
      <c r="O14" s="35" t="s">
        <v>484</v>
      </c>
      <c r="P14" s="36" t="s">
        <v>1155</v>
      </c>
      <c r="Q14" s="35" t="s">
        <v>484</v>
      </c>
      <c r="R14" s="37" t="s">
        <v>655</v>
      </c>
      <c r="S14" s="35" t="s">
        <v>486</v>
      </c>
      <c r="T14" s="36" t="s">
        <v>1188</v>
      </c>
      <c r="U14" s="35" t="s">
        <v>484</v>
      </c>
      <c r="V14" s="37" t="s">
        <v>597</v>
      </c>
      <c r="W14" s="35" t="s">
        <v>486</v>
      </c>
      <c r="X14" s="36" t="s">
        <v>874</v>
      </c>
      <c r="Y14" s="35" t="s">
        <v>486</v>
      </c>
      <c r="Z14" s="37" t="s">
        <v>2322</v>
      </c>
      <c r="AA14" s="35" t="s">
        <v>484</v>
      </c>
      <c r="AB14" s="36" t="s">
        <v>787</v>
      </c>
      <c r="AC14" s="35" t="s">
        <v>486</v>
      </c>
      <c r="AD14" s="36" t="s">
        <v>1220</v>
      </c>
      <c r="AE14" s="35" t="s">
        <v>486</v>
      </c>
      <c r="AF14" s="36" t="s">
        <v>842</v>
      </c>
      <c r="AG14" s="35" t="s">
        <v>486</v>
      </c>
      <c r="AH14" s="36" t="s">
        <v>1254</v>
      </c>
      <c r="AI14" s="35" t="s">
        <v>486</v>
      </c>
      <c r="AJ14" s="36" t="s">
        <v>1255</v>
      </c>
      <c r="AK14" s="35" t="s">
        <v>484</v>
      </c>
      <c r="AL14" s="36" t="s">
        <v>1416</v>
      </c>
      <c r="AM14" s="35" t="s">
        <v>484</v>
      </c>
      <c r="AN14" s="37" t="s">
        <v>681</v>
      </c>
      <c r="AO14" s="35" t="s">
        <v>484</v>
      </c>
      <c r="AP14" s="37" t="s">
        <v>1436</v>
      </c>
      <c r="AQ14" s="35" t="s">
        <v>486</v>
      </c>
      <c r="AR14" s="36" t="s">
        <v>1300</v>
      </c>
      <c r="AS14" s="35" t="s">
        <v>486</v>
      </c>
      <c r="AT14" s="36" t="s">
        <v>1459</v>
      </c>
      <c r="AU14" s="35" t="s">
        <v>484</v>
      </c>
      <c r="AV14" s="36" t="s">
        <v>2361</v>
      </c>
      <c r="AW14" s="35" t="s">
        <v>486</v>
      </c>
      <c r="AX14" s="41" t="s">
        <v>2299</v>
      </c>
      <c r="AY14" s="35" t="s">
        <v>484</v>
      </c>
      <c r="AZ14" s="36" t="s">
        <v>1495</v>
      </c>
      <c r="BA14" s="35" t="s">
        <v>484</v>
      </c>
      <c r="BB14" s="36" t="s">
        <v>1518</v>
      </c>
      <c r="BC14" s="35" t="s">
        <v>486</v>
      </c>
      <c r="BD14" s="36" t="s">
        <v>1355</v>
      </c>
      <c r="BE14" s="35" t="s">
        <v>484</v>
      </c>
      <c r="BF14" s="37" t="s">
        <v>717</v>
      </c>
      <c r="BG14" s="35" t="s">
        <v>486</v>
      </c>
      <c r="BH14" s="36" t="s">
        <v>1551</v>
      </c>
      <c r="BI14" s="35" t="s">
        <v>484</v>
      </c>
      <c r="BJ14" s="41" t="s">
        <v>2194</v>
      </c>
      <c r="BK14" s="35" t="s">
        <v>486</v>
      </c>
      <c r="BL14" s="36" t="s">
        <v>1577</v>
      </c>
      <c r="BM14" s="35" t="s">
        <v>485</v>
      </c>
      <c r="BN14" s="36"/>
      <c r="BO14" s="35" t="s">
        <v>484</v>
      </c>
      <c r="BP14" s="36" t="s">
        <v>1599</v>
      </c>
      <c r="BQ14" s="35" t="s">
        <v>484</v>
      </c>
      <c r="BR14" s="36" t="s">
        <v>1091</v>
      </c>
      <c r="BS14" s="35" t="s">
        <v>486</v>
      </c>
      <c r="BT14" s="41" t="s">
        <v>2343</v>
      </c>
      <c r="BU14" s="35" t="s">
        <v>486</v>
      </c>
      <c r="BV14" s="36" t="s">
        <v>1092</v>
      </c>
      <c r="BW14" s="35" t="s">
        <v>484</v>
      </c>
      <c r="BX14" s="36" t="s">
        <v>1656</v>
      </c>
      <c r="BY14" s="35" t="s">
        <v>486</v>
      </c>
      <c r="BZ14" s="41" t="s">
        <v>2066</v>
      </c>
      <c r="CA14" s="35" t="s">
        <v>486</v>
      </c>
      <c r="CB14" s="36" t="s">
        <v>1035</v>
      </c>
      <c r="CC14" s="35" t="s">
        <v>486</v>
      </c>
      <c r="CD14" s="36" t="s">
        <v>2224</v>
      </c>
      <c r="CE14" s="35" t="s">
        <v>484</v>
      </c>
      <c r="CF14" s="36" t="s">
        <v>761</v>
      </c>
      <c r="CG14" s="35" t="s">
        <v>484</v>
      </c>
      <c r="CH14" s="36" t="s">
        <v>1003</v>
      </c>
      <c r="CI14" s="35" t="s">
        <v>484</v>
      </c>
      <c r="CJ14" s="36" t="s">
        <v>1680</v>
      </c>
      <c r="CK14" s="35" t="s">
        <v>484</v>
      </c>
      <c r="CL14" s="37" t="s">
        <v>2331</v>
      </c>
      <c r="CM14" s="35" t="s">
        <v>486</v>
      </c>
      <c r="CN14" s="41" t="s">
        <v>2370</v>
      </c>
      <c r="CO14" s="35" t="s">
        <v>484</v>
      </c>
      <c r="CP14" s="36" t="s">
        <v>965</v>
      </c>
      <c r="CQ14" s="35" t="s">
        <v>484</v>
      </c>
      <c r="CR14" s="36" t="s">
        <v>815</v>
      </c>
      <c r="CS14" s="35" t="s">
        <v>484</v>
      </c>
      <c r="CT14" s="36" t="s">
        <v>1718</v>
      </c>
      <c r="CU14" s="35" t="s">
        <v>486</v>
      </c>
      <c r="CV14" s="36" t="s">
        <v>906</v>
      </c>
      <c r="CW14" s="35" t="s">
        <v>484</v>
      </c>
      <c r="CX14" s="36"/>
    </row>
    <row r="15" spans="1:102" ht="85.5" customHeight="1" x14ac:dyDescent="0.25">
      <c r="A15" t="s">
        <v>317</v>
      </c>
      <c r="B15" s="27" t="s">
        <v>107</v>
      </c>
      <c r="C15" s="35" t="s">
        <v>485</v>
      </c>
      <c r="D15" s="36"/>
      <c r="E15" s="35" t="s">
        <v>486</v>
      </c>
      <c r="F15" s="37" t="s">
        <v>502</v>
      </c>
      <c r="G15" s="35" t="s">
        <v>484</v>
      </c>
      <c r="H15" s="37" t="s">
        <v>531</v>
      </c>
      <c r="I15" s="35" t="s">
        <v>484</v>
      </c>
      <c r="J15" s="37" t="s">
        <v>558</v>
      </c>
      <c r="K15" s="35" t="s">
        <v>486</v>
      </c>
      <c r="L15" s="37" t="s">
        <v>611</v>
      </c>
      <c r="M15" s="35" t="s">
        <v>486</v>
      </c>
      <c r="N15" s="37" t="s">
        <v>2249</v>
      </c>
      <c r="O15" s="35" t="s">
        <v>486</v>
      </c>
      <c r="P15" s="36" t="s">
        <v>1156</v>
      </c>
      <c r="Q15" s="35" t="s">
        <v>484</v>
      </c>
      <c r="R15" s="37" t="s">
        <v>653</v>
      </c>
      <c r="S15" s="35" t="s">
        <v>486</v>
      </c>
      <c r="T15" s="36" t="s">
        <v>1189</v>
      </c>
      <c r="U15" s="35" t="s">
        <v>484</v>
      </c>
      <c r="V15" s="37" t="s">
        <v>598</v>
      </c>
      <c r="W15" s="35" t="s">
        <v>484</v>
      </c>
      <c r="X15" s="36" t="s">
        <v>872</v>
      </c>
      <c r="Y15" s="35" t="s">
        <v>486</v>
      </c>
      <c r="Z15" s="36" t="s">
        <v>859</v>
      </c>
      <c r="AA15" s="35" t="s">
        <v>485</v>
      </c>
      <c r="AB15" s="36"/>
      <c r="AC15" s="35" t="s">
        <v>486</v>
      </c>
      <c r="AD15" s="36" t="s">
        <v>1221</v>
      </c>
      <c r="AE15" s="35" t="s">
        <v>484</v>
      </c>
      <c r="AF15" s="36" t="s">
        <v>841</v>
      </c>
      <c r="AG15" s="35" t="s">
        <v>485</v>
      </c>
      <c r="AH15" s="36"/>
      <c r="AI15" s="35" t="s">
        <v>486</v>
      </c>
      <c r="AJ15" s="36" t="s">
        <v>1256</v>
      </c>
      <c r="AK15" s="35" t="s">
        <v>484</v>
      </c>
      <c r="AL15" s="36" t="s">
        <v>1417</v>
      </c>
      <c r="AM15" s="35" t="s">
        <v>484</v>
      </c>
      <c r="AN15" s="37" t="s">
        <v>682</v>
      </c>
      <c r="AO15" s="35" t="s">
        <v>484</v>
      </c>
      <c r="AP15" s="36" t="s">
        <v>1438</v>
      </c>
      <c r="AQ15" s="35" t="s">
        <v>486</v>
      </c>
      <c r="AR15" s="36" t="s">
        <v>1301</v>
      </c>
      <c r="AS15" s="35" t="s">
        <v>484</v>
      </c>
      <c r="AT15" s="36" t="s">
        <v>1457</v>
      </c>
      <c r="AU15" s="35" t="s">
        <v>486</v>
      </c>
      <c r="AV15" s="36" t="s">
        <v>1478</v>
      </c>
      <c r="AW15" s="35" t="s">
        <v>486</v>
      </c>
      <c r="AX15" s="41" t="s">
        <v>2301</v>
      </c>
      <c r="AY15" s="35" t="s">
        <v>484</v>
      </c>
      <c r="AZ15" s="37" t="s">
        <v>1493</v>
      </c>
      <c r="BA15" s="35" t="s">
        <v>484</v>
      </c>
      <c r="BB15" s="36" t="s">
        <v>1518</v>
      </c>
      <c r="BC15" s="35" t="s">
        <v>485</v>
      </c>
      <c r="BD15" s="36"/>
      <c r="BE15" s="35" t="s">
        <v>484</v>
      </c>
      <c r="BF15" s="37" t="s">
        <v>714</v>
      </c>
      <c r="BG15" s="35" t="s">
        <v>484</v>
      </c>
      <c r="BH15" s="36" t="s">
        <v>1552</v>
      </c>
      <c r="BI15" s="35" t="s">
        <v>484</v>
      </c>
      <c r="BJ15" s="36" t="s">
        <v>1378</v>
      </c>
      <c r="BK15" s="35" t="s">
        <v>484</v>
      </c>
      <c r="BL15" s="36" t="s">
        <v>1578</v>
      </c>
      <c r="BM15" s="35" t="s">
        <v>486</v>
      </c>
      <c r="BN15" s="36" t="s">
        <v>1403</v>
      </c>
      <c r="BO15" s="35" t="s">
        <v>486</v>
      </c>
      <c r="BP15" s="36" t="s">
        <v>1597</v>
      </c>
      <c r="BQ15" s="35" t="s">
        <v>486</v>
      </c>
      <c r="BR15" s="36" t="s">
        <v>1093</v>
      </c>
      <c r="BS15" s="35" t="s">
        <v>486</v>
      </c>
      <c r="BT15" s="36" t="s">
        <v>1094</v>
      </c>
      <c r="BU15" s="35" t="s">
        <v>486</v>
      </c>
      <c r="BV15" s="36" t="s">
        <v>1095</v>
      </c>
      <c r="BW15" s="35" t="s">
        <v>484</v>
      </c>
      <c r="BX15" s="36" t="s">
        <v>1654</v>
      </c>
      <c r="BY15" s="35" t="s">
        <v>485</v>
      </c>
      <c r="BZ15" s="36"/>
      <c r="CA15" s="35" t="s">
        <v>485</v>
      </c>
      <c r="CB15" s="36"/>
      <c r="CC15" s="35" t="s">
        <v>484</v>
      </c>
      <c r="CD15" s="36" t="s">
        <v>1625</v>
      </c>
      <c r="CE15" s="35" t="s">
        <v>486</v>
      </c>
      <c r="CF15" s="37" t="s">
        <v>762</v>
      </c>
      <c r="CG15" s="35" t="s">
        <v>486</v>
      </c>
      <c r="CH15" s="36" t="s">
        <v>1004</v>
      </c>
      <c r="CI15" s="35" t="s">
        <v>484</v>
      </c>
      <c r="CJ15" s="36" t="s">
        <v>1681</v>
      </c>
      <c r="CK15" s="35" t="s">
        <v>484</v>
      </c>
      <c r="CL15" s="36" t="s">
        <v>1703</v>
      </c>
      <c r="CM15" s="35" t="s">
        <v>485</v>
      </c>
      <c r="CN15" s="36"/>
      <c r="CO15" s="35" t="s">
        <v>486</v>
      </c>
      <c r="CP15" s="36" t="s">
        <v>966</v>
      </c>
      <c r="CQ15" s="35" t="s">
        <v>484</v>
      </c>
      <c r="CR15" s="36" t="s">
        <v>815</v>
      </c>
      <c r="CS15" s="35" t="s">
        <v>484</v>
      </c>
      <c r="CT15" s="36" t="s">
        <v>1719</v>
      </c>
      <c r="CU15" s="35" t="s">
        <v>486</v>
      </c>
      <c r="CV15" s="36" t="s">
        <v>907</v>
      </c>
      <c r="CW15" s="35" t="s">
        <v>484</v>
      </c>
      <c r="CX15" s="36" t="s">
        <v>908</v>
      </c>
    </row>
    <row r="16" spans="1:102" ht="81.75" customHeight="1" x14ac:dyDescent="0.25">
      <c r="A16" t="s">
        <v>318</v>
      </c>
      <c r="B16" s="27" t="s">
        <v>108</v>
      </c>
      <c r="C16" s="35" t="s">
        <v>484</v>
      </c>
      <c r="D16" s="37" t="s">
        <v>500</v>
      </c>
      <c r="E16" s="35" t="s">
        <v>486</v>
      </c>
      <c r="F16" s="37" t="s">
        <v>503</v>
      </c>
      <c r="G16" s="35" t="s">
        <v>484</v>
      </c>
      <c r="H16" s="37" t="s">
        <v>533</v>
      </c>
      <c r="I16" s="35" t="s">
        <v>484</v>
      </c>
      <c r="J16" s="37" t="s">
        <v>561</v>
      </c>
      <c r="K16" s="35" t="s">
        <v>486</v>
      </c>
      <c r="L16" s="37" t="s">
        <v>2389</v>
      </c>
      <c r="M16" s="35" t="s">
        <v>486</v>
      </c>
      <c r="N16" s="37" t="s">
        <v>2251</v>
      </c>
      <c r="O16" s="35" t="s">
        <v>485</v>
      </c>
      <c r="P16" s="36" t="s">
        <v>1157</v>
      </c>
      <c r="Q16" s="35" t="s">
        <v>484</v>
      </c>
      <c r="R16" s="37" t="s">
        <v>656</v>
      </c>
      <c r="S16" s="35" t="s">
        <v>486</v>
      </c>
      <c r="T16" s="36" t="s">
        <v>1190</v>
      </c>
      <c r="U16" s="35" t="s">
        <v>484</v>
      </c>
      <c r="V16" s="37" t="s">
        <v>599</v>
      </c>
      <c r="W16" s="35" t="s">
        <v>484</v>
      </c>
      <c r="X16" s="36" t="s">
        <v>875</v>
      </c>
      <c r="Y16" s="35" t="s">
        <v>486</v>
      </c>
      <c r="Z16" s="36" t="s">
        <v>2323</v>
      </c>
      <c r="AA16" s="35" t="s">
        <v>484</v>
      </c>
      <c r="AB16" s="36" t="s">
        <v>788</v>
      </c>
      <c r="AC16" s="35" t="s">
        <v>486</v>
      </c>
      <c r="AD16" s="36" t="s">
        <v>1222</v>
      </c>
      <c r="AE16" s="35" t="s">
        <v>484</v>
      </c>
      <c r="AF16" s="37" t="s">
        <v>843</v>
      </c>
      <c r="AG16" s="35" t="s">
        <v>486</v>
      </c>
      <c r="AH16" s="36" t="s">
        <v>1257</v>
      </c>
      <c r="AI16" s="35" t="s">
        <v>486</v>
      </c>
      <c r="AJ16" s="36" t="s">
        <v>1258</v>
      </c>
      <c r="AK16" s="35" t="s">
        <v>484</v>
      </c>
      <c r="AL16" s="38" t="s">
        <v>1418</v>
      </c>
      <c r="AM16" s="35" t="s">
        <v>484</v>
      </c>
      <c r="AN16" s="37" t="s">
        <v>683</v>
      </c>
      <c r="AO16" s="35" t="s">
        <v>484</v>
      </c>
      <c r="AP16" s="36" t="s">
        <v>1439</v>
      </c>
      <c r="AQ16" s="35" t="s">
        <v>486</v>
      </c>
      <c r="AR16" s="36" t="s">
        <v>1302</v>
      </c>
      <c r="AS16" s="35" t="s">
        <v>484</v>
      </c>
      <c r="AT16" s="36" t="s">
        <v>1460</v>
      </c>
      <c r="AU16" s="35" t="s">
        <v>486</v>
      </c>
      <c r="AV16" s="36" t="s">
        <v>1479</v>
      </c>
      <c r="AW16" s="35" t="s">
        <v>486</v>
      </c>
      <c r="AX16" s="41" t="s">
        <v>2302</v>
      </c>
      <c r="AY16" s="35" t="s">
        <v>484</v>
      </c>
      <c r="AZ16" s="37" t="s">
        <v>1496</v>
      </c>
      <c r="BA16" s="35" t="s">
        <v>484</v>
      </c>
      <c r="BB16" s="36" t="s">
        <v>1519</v>
      </c>
      <c r="BC16" s="35" t="s">
        <v>486</v>
      </c>
      <c r="BD16" s="36" t="s">
        <v>1356</v>
      </c>
      <c r="BE16" s="35" t="s">
        <v>484</v>
      </c>
      <c r="BF16" s="37" t="s">
        <v>715</v>
      </c>
      <c r="BG16" s="35" t="s">
        <v>484</v>
      </c>
      <c r="BH16" s="36" t="s">
        <v>1553</v>
      </c>
      <c r="BI16" s="35" t="s">
        <v>486</v>
      </c>
      <c r="BJ16" s="36" t="s">
        <v>1379</v>
      </c>
      <c r="BK16" s="35" t="s">
        <v>484</v>
      </c>
      <c r="BL16" s="36" t="s">
        <v>1579</v>
      </c>
      <c r="BM16" s="35" t="s">
        <v>484</v>
      </c>
      <c r="BN16" s="41" t="s">
        <v>2396</v>
      </c>
      <c r="BO16" s="35" t="s">
        <v>484</v>
      </c>
      <c r="BP16" s="36" t="s">
        <v>1600</v>
      </c>
      <c r="BQ16" s="35" t="s">
        <v>484</v>
      </c>
      <c r="BR16" s="36" t="s">
        <v>1096</v>
      </c>
      <c r="BS16" s="35" t="s">
        <v>486</v>
      </c>
      <c r="BT16" s="41" t="s">
        <v>2344</v>
      </c>
      <c r="BU16" s="35" t="s">
        <v>484</v>
      </c>
      <c r="BV16" s="36" t="s">
        <v>1097</v>
      </c>
      <c r="BW16" s="35" t="s">
        <v>484</v>
      </c>
      <c r="BX16" s="36" t="s">
        <v>1657</v>
      </c>
      <c r="BY16" s="35" t="s">
        <v>484</v>
      </c>
      <c r="BZ16" s="36" t="s">
        <v>1036</v>
      </c>
      <c r="CA16" s="35" t="s">
        <v>484</v>
      </c>
      <c r="CB16" s="36" t="s">
        <v>1037</v>
      </c>
      <c r="CC16" s="35" t="s">
        <v>486</v>
      </c>
      <c r="CD16" s="36" t="s">
        <v>2226</v>
      </c>
      <c r="CE16" s="35" t="s">
        <v>484</v>
      </c>
      <c r="CF16" s="37" t="s">
        <v>763</v>
      </c>
      <c r="CG16" s="35" t="s">
        <v>484</v>
      </c>
      <c r="CH16" s="36" t="s">
        <v>1005</v>
      </c>
      <c r="CI16" s="35" t="s">
        <v>484</v>
      </c>
      <c r="CJ16" s="36" t="s">
        <v>1682</v>
      </c>
      <c r="CK16" s="35" t="s">
        <v>486</v>
      </c>
      <c r="CL16" s="36" t="s">
        <v>1704</v>
      </c>
      <c r="CM16" s="35" t="s">
        <v>486</v>
      </c>
      <c r="CN16" s="36" t="s">
        <v>2371</v>
      </c>
      <c r="CO16" s="35" t="s">
        <v>486</v>
      </c>
      <c r="CP16" s="36" t="s">
        <v>967</v>
      </c>
      <c r="CQ16" s="35" t="s">
        <v>485</v>
      </c>
      <c r="CR16" s="36"/>
      <c r="CS16" s="35" t="s">
        <v>484</v>
      </c>
      <c r="CT16" s="36" t="s">
        <v>1720</v>
      </c>
      <c r="CU16" s="35" t="s">
        <v>484</v>
      </c>
      <c r="CV16" s="36" t="s">
        <v>909</v>
      </c>
      <c r="CW16" s="35" t="s">
        <v>486</v>
      </c>
      <c r="CX16" s="36" t="s">
        <v>910</v>
      </c>
    </row>
    <row r="17" spans="1:102" ht="104.25" customHeight="1" x14ac:dyDescent="0.25">
      <c r="A17" t="s">
        <v>319</v>
      </c>
      <c r="B17" s="27" t="s">
        <v>109</v>
      </c>
      <c r="C17" s="35" t="s">
        <v>484</v>
      </c>
      <c r="D17" s="37" t="s">
        <v>504</v>
      </c>
      <c r="E17" s="35" t="s">
        <v>485</v>
      </c>
      <c r="F17" s="36"/>
      <c r="G17" s="35" t="s">
        <v>485</v>
      </c>
      <c r="H17" s="36"/>
      <c r="I17" s="35" t="s">
        <v>485</v>
      </c>
      <c r="J17" s="36"/>
      <c r="K17" s="35" t="s">
        <v>485</v>
      </c>
      <c r="L17" s="36"/>
      <c r="M17" s="35" t="s">
        <v>486</v>
      </c>
      <c r="N17" s="37" t="s">
        <v>2253</v>
      </c>
      <c r="O17" s="35" t="s">
        <v>486</v>
      </c>
      <c r="P17" s="36" t="s">
        <v>1158</v>
      </c>
      <c r="Q17" s="35" t="s">
        <v>484</v>
      </c>
      <c r="R17" s="37" t="s">
        <v>657</v>
      </c>
      <c r="S17" s="35" t="s">
        <v>486</v>
      </c>
      <c r="T17" s="36" t="s">
        <v>1191</v>
      </c>
      <c r="U17" s="35" t="s">
        <v>486</v>
      </c>
      <c r="V17" s="37" t="s">
        <v>600</v>
      </c>
      <c r="W17" s="35" t="s">
        <v>486</v>
      </c>
      <c r="X17" s="36" t="s">
        <v>876</v>
      </c>
      <c r="Y17" s="35" t="s">
        <v>486</v>
      </c>
      <c r="Z17" s="36" t="s">
        <v>860</v>
      </c>
      <c r="AA17" s="35" t="s">
        <v>485</v>
      </c>
      <c r="AB17" s="36"/>
      <c r="AC17" s="35" t="s">
        <v>486</v>
      </c>
      <c r="AD17" s="36" t="s">
        <v>1223</v>
      </c>
      <c r="AE17" s="35" t="s">
        <v>484</v>
      </c>
      <c r="AF17" s="37" t="s">
        <v>844</v>
      </c>
      <c r="AG17" s="35" t="s">
        <v>484</v>
      </c>
      <c r="AH17" s="36" t="s">
        <v>1259</v>
      </c>
      <c r="AI17" s="35" t="s">
        <v>486</v>
      </c>
      <c r="AJ17" s="36" t="s">
        <v>1260</v>
      </c>
      <c r="AK17" s="35" t="s">
        <v>484</v>
      </c>
      <c r="AL17" s="36" t="s">
        <v>1419</v>
      </c>
      <c r="AM17" s="35" t="s">
        <v>484</v>
      </c>
      <c r="AN17" s="37" t="s">
        <v>684</v>
      </c>
      <c r="AO17" s="35" t="s">
        <v>486</v>
      </c>
      <c r="AP17" s="36" t="s">
        <v>1440</v>
      </c>
      <c r="AQ17" s="35" t="s">
        <v>484</v>
      </c>
      <c r="AR17" s="36" t="s">
        <v>1303</v>
      </c>
      <c r="AS17" s="35" t="s">
        <v>484</v>
      </c>
      <c r="AT17" s="36" t="s">
        <v>1461</v>
      </c>
      <c r="AU17" s="35" t="s">
        <v>486</v>
      </c>
      <c r="AV17" s="36" t="s">
        <v>1480</v>
      </c>
      <c r="AW17" s="35" t="s">
        <v>486</v>
      </c>
      <c r="AX17" s="36" t="s">
        <v>2315</v>
      </c>
      <c r="AY17" s="35" t="s">
        <v>484</v>
      </c>
      <c r="AZ17" s="37" t="s">
        <v>1497</v>
      </c>
      <c r="BA17" s="35" t="s">
        <v>484</v>
      </c>
      <c r="BB17" s="36" t="s">
        <v>1521</v>
      </c>
      <c r="BC17" s="35" t="s">
        <v>484</v>
      </c>
      <c r="BD17" s="36" t="s">
        <v>1357</v>
      </c>
      <c r="BE17" s="35" t="s">
        <v>484</v>
      </c>
      <c r="BF17" s="37" t="s">
        <v>716</v>
      </c>
      <c r="BG17" s="35" t="s">
        <v>484</v>
      </c>
      <c r="BH17" s="36" t="s">
        <v>1554</v>
      </c>
      <c r="BI17" s="35" t="s">
        <v>484</v>
      </c>
      <c r="BJ17" s="36" t="s">
        <v>1380</v>
      </c>
      <c r="BK17" s="35" t="s">
        <v>485</v>
      </c>
      <c r="BL17" s="36"/>
      <c r="BM17" s="35" t="s">
        <v>484</v>
      </c>
      <c r="BN17" s="41" t="s">
        <v>2397</v>
      </c>
      <c r="BO17" s="35" t="s">
        <v>484</v>
      </c>
      <c r="BP17" s="36" t="s">
        <v>1601</v>
      </c>
      <c r="BQ17" s="35" t="s">
        <v>486</v>
      </c>
      <c r="BR17" s="36" t="s">
        <v>1098</v>
      </c>
      <c r="BS17" s="35" t="s">
        <v>486</v>
      </c>
      <c r="BT17" s="41" t="s">
        <v>2345</v>
      </c>
      <c r="BU17" s="35" t="s">
        <v>484</v>
      </c>
      <c r="BV17" s="36" t="s">
        <v>1099</v>
      </c>
      <c r="BW17" s="35" t="s">
        <v>484</v>
      </c>
      <c r="BX17" s="36" t="s">
        <v>1658</v>
      </c>
      <c r="BY17" s="35" t="s">
        <v>484</v>
      </c>
      <c r="BZ17" s="36" t="s">
        <v>1038</v>
      </c>
      <c r="CA17" s="35" t="s">
        <v>486</v>
      </c>
      <c r="CB17" s="36" t="s">
        <v>1039</v>
      </c>
      <c r="CC17" s="35" t="s">
        <v>484</v>
      </c>
      <c r="CD17" s="36" t="s">
        <v>1628</v>
      </c>
      <c r="CE17" s="35" t="s">
        <v>484</v>
      </c>
      <c r="CF17" s="37" t="s">
        <v>764</v>
      </c>
      <c r="CG17" s="35" t="s">
        <v>485</v>
      </c>
      <c r="CH17" s="36"/>
      <c r="CI17" s="35" t="s">
        <v>484</v>
      </c>
      <c r="CJ17" s="36" t="s">
        <v>1683</v>
      </c>
      <c r="CK17" s="35" t="s">
        <v>485</v>
      </c>
      <c r="CL17" s="36"/>
      <c r="CM17" s="35" t="s">
        <v>486</v>
      </c>
      <c r="CN17" s="36" t="s">
        <v>968</v>
      </c>
      <c r="CO17" s="35" t="s">
        <v>484</v>
      </c>
      <c r="CP17" s="36" t="s">
        <v>969</v>
      </c>
      <c r="CQ17" s="35" t="s">
        <v>486</v>
      </c>
      <c r="CR17" s="36" t="s">
        <v>816</v>
      </c>
      <c r="CS17" s="35" t="s">
        <v>484</v>
      </c>
      <c r="CT17" s="36" t="s">
        <v>1727</v>
      </c>
      <c r="CU17" s="35" t="s">
        <v>486</v>
      </c>
      <c r="CV17" s="36" t="s">
        <v>911</v>
      </c>
      <c r="CW17" s="35" t="s">
        <v>484</v>
      </c>
      <c r="CX17" s="36" t="s">
        <v>912</v>
      </c>
    </row>
    <row r="18" spans="1:102" ht="67.5" customHeight="1" x14ac:dyDescent="0.25">
      <c r="A18" t="s">
        <v>320</v>
      </c>
      <c r="B18" s="27" t="s">
        <v>110</v>
      </c>
      <c r="C18" s="35" t="s">
        <v>484</v>
      </c>
      <c r="D18" s="37" t="s">
        <v>505</v>
      </c>
      <c r="E18" s="35" t="s">
        <v>486</v>
      </c>
      <c r="F18" s="36" t="s">
        <v>2358</v>
      </c>
      <c r="G18" s="35" t="s">
        <v>484</v>
      </c>
      <c r="H18" s="37" t="s">
        <v>534</v>
      </c>
      <c r="I18" s="35" t="s">
        <v>484</v>
      </c>
      <c r="J18" s="37" t="s">
        <v>562</v>
      </c>
      <c r="K18" s="35" t="s">
        <v>486</v>
      </c>
      <c r="L18" s="41" t="s">
        <v>2390</v>
      </c>
      <c r="M18" s="35" t="s">
        <v>484</v>
      </c>
      <c r="N18" s="37" t="s">
        <v>629</v>
      </c>
      <c r="O18" s="35" t="s">
        <v>484</v>
      </c>
      <c r="P18" s="36" t="s">
        <v>1159</v>
      </c>
      <c r="Q18" s="35" t="s">
        <v>484</v>
      </c>
      <c r="R18" s="37" t="s">
        <v>658</v>
      </c>
      <c r="S18" s="35" t="s">
        <v>484</v>
      </c>
      <c r="T18" s="36" t="s">
        <v>1192</v>
      </c>
      <c r="U18" s="35" t="s">
        <v>486</v>
      </c>
      <c r="V18" s="36" t="s">
        <v>587</v>
      </c>
      <c r="W18" s="35" t="s">
        <v>484</v>
      </c>
      <c r="X18" s="36" t="s">
        <v>877</v>
      </c>
      <c r="Y18" s="35" t="s">
        <v>486</v>
      </c>
      <c r="Z18" s="36" t="s">
        <v>861</v>
      </c>
      <c r="AA18" s="35" t="s">
        <v>486</v>
      </c>
      <c r="AB18" s="36" t="s">
        <v>789</v>
      </c>
      <c r="AC18" s="35" t="s">
        <v>484</v>
      </c>
      <c r="AD18" s="36" t="s">
        <v>1224</v>
      </c>
      <c r="AE18" s="35" t="s">
        <v>484</v>
      </c>
      <c r="AF18" s="37" t="s">
        <v>845</v>
      </c>
      <c r="AG18" s="35" t="s">
        <v>486</v>
      </c>
      <c r="AH18" s="36" t="s">
        <v>1261</v>
      </c>
      <c r="AI18" s="35" t="s">
        <v>486</v>
      </c>
      <c r="AJ18" s="36" t="s">
        <v>1262</v>
      </c>
      <c r="AK18" s="35" t="s">
        <v>485</v>
      </c>
      <c r="AL18" s="36"/>
      <c r="AM18" s="35" t="s">
        <v>484</v>
      </c>
      <c r="AN18" s="37" t="s">
        <v>687</v>
      </c>
      <c r="AO18" s="35" t="s">
        <v>484</v>
      </c>
      <c r="AP18" s="36" t="s">
        <v>1441</v>
      </c>
      <c r="AQ18" s="35" t="s">
        <v>486</v>
      </c>
      <c r="AR18" s="36" t="s">
        <v>1304</v>
      </c>
      <c r="AS18" s="35" t="s">
        <v>484</v>
      </c>
      <c r="AT18" s="36" t="s">
        <v>1462</v>
      </c>
      <c r="AU18" s="35" t="s">
        <v>486</v>
      </c>
      <c r="AV18" s="36" t="s">
        <v>1481</v>
      </c>
      <c r="AW18" s="35" t="s">
        <v>484</v>
      </c>
      <c r="AX18" s="41" t="s">
        <v>1329</v>
      </c>
      <c r="AY18" s="35" t="s">
        <v>486</v>
      </c>
      <c r="AZ18" s="37" t="s">
        <v>2204</v>
      </c>
      <c r="BA18" s="35" t="s">
        <v>484</v>
      </c>
      <c r="BB18" s="36" t="s">
        <v>1522</v>
      </c>
      <c r="BC18" s="35" t="s">
        <v>484</v>
      </c>
      <c r="BD18" s="36" t="s">
        <v>1358</v>
      </c>
      <c r="BE18" s="35" t="s">
        <v>484</v>
      </c>
      <c r="BF18" s="37" t="s">
        <v>719</v>
      </c>
      <c r="BG18" s="35" t="s">
        <v>484</v>
      </c>
      <c r="BH18" s="36" t="s">
        <v>1555</v>
      </c>
      <c r="BI18" s="35" t="s">
        <v>484</v>
      </c>
      <c r="BJ18" s="36" t="s">
        <v>1381</v>
      </c>
      <c r="BK18" s="35" t="s">
        <v>484</v>
      </c>
      <c r="BL18" s="36" t="s">
        <v>1580</v>
      </c>
      <c r="BM18" s="35" t="s">
        <v>486</v>
      </c>
      <c r="BN18" s="41" t="s">
        <v>2398</v>
      </c>
      <c r="BO18" s="35" t="s">
        <v>484</v>
      </c>
      <c r="BP18" s="37" t="s">
        <v>1602</v>
      </c>
      <c r="BQ18" s="35" t="s">
        <v>484</v>
      </c>
      <c r="BR18" s="36" t="s">
        <v>1100</v>
      </c>
      <c r="BS18" s="35" t="s">
        <v>486</v>
      </c>
      <c r="BT18" s="37" t="s">
        <v>1101</v>
      </c>
      <c r="BU18" s="35" t="s">
        <v>484</v>
      </c>
      <c r="BV18" s="36" t="s">
        <v>1102</v>
      </c>
      <c r="BW18" s="35" t="s">
        <v>484</v>
      </c>
      <c r="BX18" s="36" t="s">
        <v>1659</v>
      </c>
      <c r="BY18" s="35" t="s">
        <v>484</v>
      </c>
      <c r="BZ18" s="36" t="s">
        <v>1040</v>
      </c>
      <c r="CA18" s="35" t="s">
        <v>484</v>
      </c>
      <c r="CB18" s="36" t="s">
        <v>1041</v>
      </c>
      <c r="CC18" s="35" t="s">
        <v>484</v>
      </c>
      <c r="CD18" s="36" t="s">
        <v>2227</v>
      </c>
      <c r="CE18" s="35" t="s">
        <v>484</v>
      </c>
      <c r="CF18" s="37" t="s">
        <v>2284</v>
      </c>
      <c r="CG18" s="35" t="s">
        <v>484</v>
      </c>
      <c r="CH18" s="36" t="s">
        <v>1006</v>
      </c>
      <c r="CI18" s="35" t="s">
        <v>484</v>
      </c>
      <c r="CJ18" s="36" t="s">
        <v>1684</v>
      </c>
      <c r="CK18" s="35" t="s">
        <v>486</v>
      </c>
      <c r="CL18" s="36" t="s">
        <v>2332</v>
      </c>
      <c r="CM18" s="35" t="s">
        <v>486</v>
      </c>
      <c r="CN18" s="36" t="s">
        <v>970</v>
      </c>
      <c r="CO18" s="35" t="s">
        <v>484</v>
      </c>
      <c r="CP18" s="36" t="s">
        <v>971</v>
      </c>
      <c r="CQ18" s="35" t="s">
        <v>486</v>
      </c>
      <c r="CR18" s="36" t="s">
        <v>817</v>
      </c>
      <c r="CS18" s="35" t="s">
        <v>484</v>
      </c>
      <c r="CT18" s="36" t="s">
        <v>1721</v>
      </c>
      <c r="CU18" s="35" t="s">
        <v>484</v>
      </c>
      <c r="CV18" s="36" t="s">
        <v>913</v>
      </c>
      <c r="CW18" s="35" t="s">
        <v>484</v>
      </c>
      <c r="CX18" s="36" t="s">
        <v>914</v>
      </c>
    </row>
    <row r="19" spans="1:102" ht="90" x14ac:dyDescent="0.25">
      <c r="A19" t="s">
        <v>321</v>
      </c>
      <c r="B19" s="28" t="s">
        <v>601</v>
      </c>
      <c r="C19" s="35" t="s">
        <v>485</v>
      </c>
      <c r="D19" s="36"/>
      <c r="E19" s="35" t="s">
        <v>485</v>
      </c>
      <c r="F19" s="36"/>
      <c r="G19" s="35" t="s">
        <v>484</v>
      </c>
      <c r="H19" s="37" t="s">
        <v>535</v>
      </c>
      <c r="I19" s="35" t="s">
        <v>484</v>
      </c>
      <c r="J19" s="37" t="s">
        <v>563</v>
      </c>
      <c r="K19" s="35" t="s">
        <v>485</v>
      </c>
      <c r="L19" s="36"/>
      <c r="M19" s="35" t="s">
        <v>484</v>
      </c>
      <c r="N19" s="37" t="s">
        <v>2255</v>
      </c>
      <c r="O19" s="35" t="s">
        <v>484</v>
      </c>
      <c r="P19" s="36" t="s">
        <v>1160</v>
      </c>
      <c r="Q19" s="35" t="s">
        <v>484</v>
      </c>
      <c r="R19" s="37" t="s">
        <v>659</v>
      </c>
      <c r="S19" s="35" t="s">
        <v>484</v>
      </c>
      <c r="T19" s="36" t="s">
        <v>1193</v>
      </c>
      <c r="U19" s="35" t="s">
        <v>484</v>
      </c>
      <c r="V19" s="37" t="s">
        <v>602</v>
      </c>
      <c r="W19" s="35" t="s">
        <v>485</v>
      </c>
      <c r="X19" s="36"/>
      <c r="Y19" s="35" t="s">
        <v>485</v>
      </c>
      <c r="Z19" s="36"/>
      <c r="AA19" s="35" t="s">
        <v>484</v>
      </c>
      <c r="AB19" s="36" t="s">
        <v>790</v>
      </c>
      <c r="AC19" s="35" t="s">
        <v>484</v>
      </c>
      <c r="AD19" s="36" t="s">
        <v>1225</v>
      </c>
      <c r="AE19" s="35" t="s">
        <v>485</v>
      </c>
      <c r="AF19" s="36"/>
      <c r="AG19" s="35" t="s">
        <v>485</v>
      </c>
      <c r="AH19" s="36"/>
      <c r="AI19" s="35" t="s">
        <v>484</v>
      </c>
      <c r="AJ19" s="36" t="s">
        <v>1263</v>
      </c>
      <c r="AK19" s="35" t="s">
        <v>485</v>
      </c>
      <c r="AL19" s="36"/>
      <c r="AM19" s="35" t="s">
        <v>484</v>
      </c>
      <c r="AN19" s="37" t="s">
        <v>685</v>
      </c>
      <c r="AO19" s="35" t="s">
        <v>485</v>
      </c>
      <c r="AP19" s="36"/>
      <c r="AQ19" s="35" t="s">
        <v>484</v>
      </c>
      <c r="AR19" s="36" t="s">
        <v>1305</v>
      </c>
      <c r="AS19" s="35" t="s">
        <v>484</v>
      </c>
      <c r="AT19" s="36" t="s">
        <v>1463</v>
      </c>
      <c r="AU19" s="35" t="s">
        <v>486</v>
      </c>
      <c r="AV19" s="36" t="s">
        <v>1489</v>
      </c>
      <c r="AW19" s="35" t="s">
        <v>484</v>
      </c>
      <c r="AX19" s="36" t="s">
        <v>1330</v>
      </c>
      <c r="AY19" s="35" t="s">
        <v>484</v>
      </c>
      <c r="AZ19" s="36" t="s">
        <v>1498</v>
      </c>
      <c r="BA19" s="35" t="s">
        <v>485</v>
      </c>
      <c r="BB19" s="36"/>
      <c r="BC19" s="35" t="s">
        <v>485</v>
      </c>
      <c r="BD19" s="36"/>
      <c r="BE19" s="35" t="s">
        <v>484</v>
      </c>
      <c r="BF19" s="37" t="s">
        <v>718</v>
      </c>
      <c r="BG19" s="35" t="s">
        <v>485</v>
      </c>
      <c r="BH19" s="36"/>
      <c r="BI19" s="35" t="s">
        <v>484</v>
      </c>
      <c r="BJ19" s="36" t="s">
        <v>1382</v>
      </c>
      <c r="BK19" s="35" t="s">
        <v>485</v>
      </c>
      <c r="BL19" s="36"/>
      <c r="BM19" s="35" t="s">
        <v>485</v>
      </c>
      <c r="BN19" s="36"/>
      <c r="BO19" s="35" t="s">
        <v>485</v>
      </c>
      <c r="BP19" s="36"/>
      <c r="BQ19" s="35" t="s">
        <v>486</v>
      </c>
      <c r="BR19" s="36" t="s">
        <v>1103</v>
      </c>
      <c r="BS19" s="35" t="s">
        <v>485</v>
      </c>
      <c r="BT19" s="36"/>
      <c r="BU19" s="35" t="s">
        <v>486</v>
      </c>
      <c r="BV19" s="36" t="s">
        <v>1104</v>
      </c>
      <c r="BW19" s="35" t="s">
        <v>486</v>
      </c>
      <c r="BX19" s="36" t="s">
        <v>1670</v>
      </c>
      <c r="BY19" s="35" t="s">
        <v>485</v>
      </c>
      <c r="BZ19" s="36"/>
      <c r="CA19" s="35" t="s">
        <v>485</v>
      </c>
      <c r="CB19" s="36"/>
      <c r="CC19" s="35" t="s">
        <v>484</v>
      </c>
      <c r="CD19" s="36" t="s">
        <v>2228</v>
      </c>
      <c r="CE19" s="35" t="s">
        <v>484</v>
      </c>
      <c r="CF19" s="36" t="s">
        <v>2286</v>
      </c>
      <c r="CG19" s="35" t="s">
        <v>484</v>
      </c>
      <c r="CH19" s="36" t="s">
        <v>1007</v>
      </c>
      <c r="CI19" s="35" t="s">
        <v>485</v>
      </c>
      <c r="CJ19" s="36"/>
      <c r="CK19" s="35" t="s">
        <v>484</v>
      </c>
      <c r="CL19" s="36" t="s">
        <v>1705</v>
      </c>
      <c r="CM19" s="35" t="s">
        <v>484</v>
      </c>
      <c r="CN19" s="36" t="s">
        <v>2372</v>
      </c>
      <c r="CO19" s="35" t="s">
        <v>485</v>
      </c>
      <c r="CP19" s="36"/>
      <c r="CQ19" s="35" t="s">
        <v>485</v>
      </c>
      <c r="CR19" s="36"/>
      <c r="CS19" s="35" t="s">
        <v>486</v>
      </c>
      <c r="CT19" s="36" t="s">
        <v>1722</v>
      </c>
      <c r="CU19" s="35" t="s">
        <v>484</v>
      </c>
      <c r="CV19" s="36" t="s">
        <v>915</v>
      </c>
      <c r="CW19" s="35" t="s">
        <v>485</v>
      </c>
      <c r="CX19" s="36"/>
    </row>
    <row r="20" spans="1:102" ht="60" x14ac:dyDescent="0.25">
      <c r="A20" t="s">
        <v>322</v>
      </c>
      <c r="B20" s="28" t="s">
        <v>274</v>
      </c>
      <c r="C20" s="35" t="s">
        <v>485</v>
      </c>
      <c r="D20" s="36"/>
      <c r="E20" s="35" t="s">
        <v>485</v>
      </c>
      <c r="F20" s="36"/>
      <c r="G20" s="35" t="s">
        <v>484</v>
      </c>
      <c r="H20" s="37" t="s">
        <v>536</v>
      </c>
      <c r="I20" s="35" t="s">
        <v>485</v>
      </c>
      <c r="J20" s="36"/>
      <c r="K20" s="35" t="s">
        <v>485</v>
      </c>
      <c r="L20" s="36"/>
      <c r="M20" s="35" t="s">
        <v>484</v>
      </c>
      <c r="N20" s="36" t="s">
        <v>2257</v>
      </c>
      <c r="O20" s="35" t="s">
        <v>484</v>
      </c>
      <c r="P20" s="36" t="s">
        <v>1161</v>
      </c>
      <c r="Q20" s="35" t="s">
        <v>485</v>
      </c>
      <c r="R20" s="36"/>
      <c r="S20" s="35" t="s">
        <v>484</v>
      </c>
      <c r="T20" s="36" t="s">
        <v>1194</v>
      </c>
      <c r="U20" s="35" t="s">
        <v>485</v>
      </c>
      <c r="V20" s="36"/>
      <c r="W20" s="35" t="s">
        <v>485</v>
      </c>
      <c r="X20" s="36"/>
      <c r="Y20" s="35" t="s">
        <v>485</v>
      </c>
      <c r="Z20" s="36"/>
      <c r="AA20" s="35" t="s">
        <v>485</v>
      </c>
      <c r="AB20" s="36"/>
      <c r="AC20" s="35" t="s">
        <v>485</v>
      </c>
      <c r="AD20" s="36"/>
      <c r="AE20" s="35" t="s">
        <v>486</v>
      </c>
      <c r="AF20" s="36" t="s">
        <v>2426</v>
      </c>
      <c r="AG20" s="35" t="s">
        <v>485</v>
      </c>
      <c r="AH20" s="36"/>
      <c r="AI20" s="35" t="s">
        <v>484</v>
      </c>
      <c r="AJ20" s="36" t="s">
        <v>1264</v>
      </c>
      <c r="AK20" s="35" t="s">
        <v>485</v>
      </c>
      <c r="AL20" s="36"/>
      <c r="AM20" s="35" t="s">
        <v>484</v>
      </c>
      <c r="AN20" s="37" t="s">
        <v>686</v>
      </c>
      <c r="AO20" s="35" t="s">
        <v>485</v>
      </c>
      <c r="AP20" s="36"/>
      <c r="AQ20" s="35" t="s">
        <v>485</v>
      </c>
      <c r="AR20" s="36"/>
      <c r="AS20" s="35" t="s">
        <v>485</v>
      </c>
      <c r="AT20" s="36"/>
      <c r="AU20" s="35" t="s">
        <v>485</v>
      </c>
      <c r="AV20" s="36"/>
      <c r="AW20" s="35" t="s">
        <v>484</v>
      </c>
      <c r="AX20" s="36" t="s">
        <v>1331</v>
      </c>
      <c r="AY20" s="35" t="s">
        <v>484</v>
      </c>
      <c r="AZ20" s="36" t="s">
        <v>1499</v>
      </c>
      <c r="BA20" s="35" t="s">
        <v>485</v>
      </c>
      <c r="BB20" s="36"/>
      <c r="BC20" s="35" t="s">
        <v>484</v>
      </c>
      <c r="BD20" s="36" t="s">
        <v>1359</v>
      </c>
      <c r="BE20" s="35" t="s">
        <v>485</v>
      </c>
      <c r="BF20" s="36"/>
      <c r="BG20" s="35" t="s">
        <v>485</v>
      </c>
      <c r="BH20" s="36"/>
      <c r="BI20" s="35" t="s">
        <v>484</v>
      </c>
      <c r="BJ20" s="36" t="s">
        <v>1383</v>
      </c>
      <c r="BK20" s="35" t="s">
        <v>485</v>
      </c>
      <c r="BL20" s="36"/>
      <c r="BM20" s="35" t="s">
        <v>485</v>
      </c>
      <c r="BN20" s="36"/>
      <c r="BO20" s="35" t="s">
        <v>485</v>
      </c>
      <c r="BP20" s="36"/>
      <c r="BQ20" s="35" t="s">
        <v>484</v>
      </c>
      <c r="BR20" s="36" t="s">
        <v>1105</v>
      </c>
      <c r="BS20" s="35" t="s">
        <v>485</v>
      </c>
      <c r="BT20" s="36"/>
      <c r="BU20" s="35" t="s">
        <v>485</v>
      </c>
      <c r="BV20" s="36"/>
      <c r="BW20" s="35" t="s">
        <v>484</v>
      </c>
      <c r="BX20" s="36" t="s">
        <v>1660</v>
      </c>
      <c r="BY20" s="35" t="s">
        <v>486</v>
      </c>
      <c r="BZ20" s="36" t="s">
        <v>1042</v>
      </c>
      <c r="CA20" s="35" t="s">
        <v>485</v>
      </c>
      <c r="CB20" s="36"/>
      <c r="CC20" s="35" t="s">
        <v>484</v>
      </c>
      <c r="CD20" s="37" t="s">
        <v>1629</v>
      </c>
      <c r="CE20" s="35" t="s">
        <v>485</v>
      </c>
      <c r="CF20" s="36"/>
      <c r="CG20" s="35" t="s">
        <v>484</v>
      </c>
      <c r="CH20" s="36" t="s">
        <v>1008</v>
      </c>
      <c r="CI20" s="35" t="s">
        <v>485</v>
      </c>
      <c r="CJ20" s="36"/>
      <c r="CK20" s="35" t="s">
        <v>484</v>
      </c>
      <c r="CL20" s="36" t="s">
        <v>1705</v>
      </c>
      <c r="CM20" s="35" t="s">
        <v>485</v>
      </c>
      <c r="CN20" s="36"/>
      <c r="CO20" s="35" t="s">
        <v>485</v>
      </c>
      <c r="CP20" s="36"/>
      <c r="CQ20" s="35" t="s">
        <v>485</v>
      </c>
      <c r="CR20" s="36"/>
      <c r="CS20" s="35" t="s">
        <v>484</v>
      </c>
      <c r="CT20" s="36"/>
      <c r="CU20" s="35" t="s">
        <v>484</v>
      </c>
      <c r="CV20" s="36" t="s">
        <v>915</v>
      </c>
      <c r="CW20" s="35" t="s">
        <v>485</v>
      </c>
      <c r="CX20" s="36"/>
    </row>
    <row r="21" spans="1:102" ht="60" x14ac:dyDescent="0.25">
      <c r="A21" t="s">
        <v>323</v>
      </c>
      <c r="B21" s="28" t="s">
        <v>124</v>
      </c>
      <c r="C21" s="35" t="s">
        <v>485</v>
      </c>
      <c r="D21" s="36"/>
      <c r="E21" s="35" t="s">
        <v>485</v>
      </c>
      <c r="F21" s="36"/>
      <c r="G21" s="35" t="s">
        <v>485</v>
      </c>
      <c r="H21" s="36"/>
      <c r="I21" s="35" t="s">
        <v>485</v>
      </c>
      <c r="J21" s="36"/>
      <c r="K21" s="35" t="s">
        <v>485</v>
      </c>
      <c r="L21" s="36"/>
      <c r="M21" s="35" t="s">
        <v>486</v>
      </c>
      <c r="N21" s="37" t="s">
        <v>628</v>
      </c>
      <c r="O21" s="35" t="s">
        <v>485</v>
      </c>
      <c r="P21" s="36"/>
      <c r="Q21" s="35" t="s">
        <v>485</v>
      </c>
      <c r="R21" s="36"/>
      <c r="S21" s="35" t="s">
        <v>485</v>
      </c>
      <c r="T21" s="36"/>
      <c r="U21" s="35" t="s">
        <v>485</v>
      </c>
      <c r="V21" s="36"/>
      <c r="W21" s="35" t="s">
        <v>485</v>
      </c>
      <c r="X21" s="36"/>
      <c r="Y21" s="35" t="s">
        <v>485</v>
      </c>
      <c r="Z21" s="36"/>
      <c r="AA21" s="35" t="s">
        <v>485</v>
      </c>
      <c r="AB21" s="36"/>
      <c r="AC21" s="35" t="s">
        <v>485</v>
      </c>
      <c r="AD21" s="36"/>
      <c r="AE21" s="35" t="s">
        <v>485</v>
      </c>
      <c r="AF21" s="36"/>
      <c r="AG21" s="35" t="s">
        <v>485</v>
      </c>
      <c r="AH21" s="36"/>
      <c r="AI21" s="35" t="s">
        <v>485</v>
      </c>
      <c r="AJ21" s="36"/>
      <c r="AK21" s="35" t="s">
        <v>485</v>
      </c>
      <c r="AL21" s="36"/>
      <c r="AM21" s="35" t="s">
        <v>485</v>
      </c>
      <c r="AN21" s="36"/>
      <c r="AO21" s="35" t="s">
        <v>485</v>
      </c>
      <c r="AP21" s="36"/>
      <c r="AQ21" s="35" t="s">
        <v>485</v>
      </c>
      <c r="AR21" s="36"/>
      <c r="AS21" s="35" t="s">
        <v>485</v>
      </c>
      <c r="AT21" s="36"/>
      <c r="AU21" s="35" t="s">
        <v>485</v>
      </c>
      <c r="AV21" s="36"/>
      <c r="AW21" s="35" t="s">
        <v>484</v>
      </c>
      <c r="AX21" s="36" t="s">
        <v>1332</v>
      </c>
      <c r="AY21" s="35" t="s">
        <v>484</v>
      </c>
      <c r="AZ21" s="36" t="s">
        <v>1499</v>
      </c>
      <c r="BA21" s="35" t="s">
        <v>485</v>
      </c>
      <c r="BB21" s="36"/>
      <c r="BC21" s="35" t="s">
        <v>484</v>
      </c>
      <c r="BD21" s="36" t="s">
        <v>1359</v>
      </c>
      <c r="BE21" s="35" t="s">
        <v>485</v>
      </c>
      <c r="BF21" s="36"/>
      <c r="BG21" s="35" t="s">
        <v>485</v>
      </c>
      <c r="BH21" s="36"/>
      <c r="BI21" s="35" t="s">
        <v>485</v>
      </c>
      <c r="BJ21" s="36"/>
      <c r="BK21" s="35" t="s">
        <v>485</v>
      </c>
      <c r="BL21" s="36"/>
      <c r="BM21" s="35" t="s">
        <v>485</v>
      </c>
      <c r="BN21" s="36"/>
      <c r="BO21" s="35" t="s">
        <v>485</v>
      </c>
      <c r="BP21" s="36"/>
      <c r="BQ21" s="35" t="s">
        <v>485</v>
      </c>
      <c r="BR21" s="36"/>
      <c r="BS21" s="35" t="s">
        <v>485</v>
      </c>
      <c r="BT21" s="36"/>
      <c r="BU21" s="35" t="s">
        <v>485</v>
      </c>
      <c r="BV21" s="36"/>
      <c r="BW21" s="35" t="s">
        <v>484</v>
      </c>
      <c r="BX21" s="36" t="s">
        <v>1660</v>
      </c>
      <c r="BY21" s="35" t="s">
        <v>486</v>
      </c>
      <c r="BZ21" s="36" t="s">
        <v>1043</v>
      </c>
      <c r="CA21" s="35" t="s">
        <v>485</v>
      </c>
      <c r="CB21" s="36"/>
      <c r="CC21" s="35" t="s">
        <v>484</v>
      </c>
      <c r="CD21" s="36" t="s">
        <v>1629</v>
      </c>
      <c r="CE21" s="35" t="s">
        <v>485</v>
      </c>
      <c r="CF21" s="36"/>
      <c r="CG21" s="35" t="s">
        <v>485</v>
      </c>
      <c r="CH21" s="36"/>
      <c r="CI21" s="35" t="s">
        <v>485</v>
      </c>
      <c r="CJ21" s="36"/>
      <c r="CK21" s="35" t="s">
        <v>485</v>
      </c>
      <c r="CL21" s="36"/>
      <c r="CM21" s="35" t="s">
        <v>485</v>
      </c>
      <c r="CN21" s="36"/>
      <c r="CO21" s="35" t="s">
        <v>485</v>
      </c>
      <c r="CP21" s="36"/>
      <c r="CQ21" s="35" t="s">
        <v>485</v>
      </c>
      <c r="CR21" s="36"/>
      <c r="CS21" s="35" t="s">
        <v>484</v>
      </c>
      <c r="CT21" s="36" t="s">
        <v>1723</v>
      </c>
      <c r="CU21" s="35" t="s">
        <v>485</v>
      </c>
      <c r="CV21" s="36"/>
      <c r="CW21" s="35" t="s">
        <v>486</v>
      </c>
      <c r="CX21" s="36" t="s">
        <v>916</v>
      </c>
    </row>
    <row r="22" spans="1:102" ht="45" x14ac:dyDescent="0.25">
      <c r="A22" t="s">
        <v>324</v>
      </c>
      <c r="B22" s="28" t="s">
        <v>276</v>
      </c>
      <c r="C22" s="35" t="s">
        <v>484</v>
      </c>
      <c r="D22" s="36" t="s">
        <v>1873</v>
      </c>
      <c r="E22" s="35" t="s">
        <v>485</v>
      </c>
      <c r="F22" s="36"/>
      <c r="G22" s="35" t="s">
        <v>485</v>
      </c>
      <c r="H22" s="36"/>
      <c r="I22" s="35" t="s">
        <v>485</v>
      </c>
      <c r="J22" s="36"/>
      <c r="K22" s="35" t="s">
        <v>485</v>
      </c>
      <c r="L22" s="36"/>
      <c r="M22" s="35" t="s">
        <v>485</v>
      </c>
      <c r="N22" s="36"/>
      <c r="O22" s="35" t="s">
        <v>485</v>
      </c>
      <c r="P22" s="36"/>
      <c r="Q22" s="35" t="s">
        <v>485</v>
      </c>
      <c r="R22" s="36"/>
      <c r="S22" s="35" t="s">
        <v>485</v>
      </c>
      <c r="T22" s="36"/>
      <c r="U22" s="35" t="s">
        <v>485</v>
      </c>
      <c r="V22" s="36"/>
      <c r="W22" s="35" t="s">
        <v>485</v>
      </c>
      <c r="X22" s="36"/>
      <c r="Y22" s="35" t="s">
        <v>485</v>
      </c>
      <c r="Z22" s="36"/>
      <c r="AA22" s="35" t="s">
        <v>485</v>
      </c>
      <c r="AB22" s="36"/>
      <c r="AC22" s="35" t="s">
        <v>485</v>
      </c>
      <c r="AD22" s="36"/>
      <c r="AE22" s="35" t="s">
        <v>485</v>
      </c>
      <c r="AF22" s="36"/>
      <c r="AG22" s="35" t="s">
        <v>485</v>
      </c>
      <c r="AH22" s="36"/>
      <c r="AI22" s="35" t="s">
        <v>485</v>
      </c>
      <c r="AJ22" s="36"/>
      <c r="AK22" s="35" t="s">
        <v>485</v>
      </c>
      <c r="AL22" s="36"/>
      <c r="AM22" s="35" t="s">
        <v>485</v>
      </c>
      <c r="AN22" s="36"/>
      <c r="AO22" s="35" t="s">
        <v>485</v>
      </c>
      <c r="AP22" s="36"/>
      <c r="AQ22" s="35" t="s">
        <v>485</v>
      </c>
      <c r="AR22" s="36"/>
      <c r="AS22" s="35" t="s">
        <v>485</v>
      </c>
      <c r="AT22" s="36"/>
      <c r="AU22" s="35" t="s">
        <v>485</v>
      </c>
      <c r="AV22" s="36"/>
      <c r="AW22" s="35" t="s">
        <v>485</v>
      </c>
      <c r="AX22" s="36"/>
      <c r="AY22" s="35" t="s">
        <v>485</v>
      </c>
      <c r="AZ22" s="36"/>
      <c r="BA22" s="35" t="s">
        <v>485</v>
      </c>
      <c r="BB22" s="36"/>
      <c r="BC22" s="35" t="s">
        <v>485</v>
      </c>
      <c r="BD22" s="36"/>
      <c r="BE22" s="35" t="s">
        <v>484</v>
      </c>
      <c r="BF22" s="36" t="s">
        <v>2021</v>
      </c>
      <c r="BG22" s="35" t="s">
        <v>485</v>
      </c>
      <c r="BH22" s="36"/>
      <c r="BI22" s="35" t="s">
        <v>484</v>
      </c>
      <c r="BJ22" s="36" t="s">
        <v>1744</v>
      </c>
      <c r="BK22" s="35" t="s">
        <v>485</v>
      </c>
      <c r="BL22" s="36"/>
      <c r="BM22" s="35" t="s">
        <v>485</v>
      </c>
      <c r="BN22" s="36"/>
      <c r="BO22" s="35" t="s">
        <v>485</v>
      </c>
      <c r="BP22" s="36"/>
      <c r="BQ22" s="35" t="s">
        <v>484</v>
      </c>
      <c r="BR22" s="36" t="s">
        <v>1106</v>
      </c>
      <c r="BS22" s="35" t="s">
        <v>485</v>
      </c>
      <c r="BT22" s="36"/>
      <c r="BU22" s="35" t="s">
        <v>485</v>
      </c>
      <c r="BV22" s="36"/>
      <c r="BW22" s="35" t="s">
        <v>485</v>
      </c>
      <c r="BX22" s="36"/>
      <c r="BY22" s="35" t="s">
        <v>485</v>
      </c>
      <c r="BZ22" s="36"/>
      <c r="CA22" s="35" t="s">
        <v>485</v>
      </c>
      <c r="CB22" s="36"/>
      <c r="CC22" s="35" t="s">
        <v>485</v>
      </c>
      <c r="CD22" s="36"/>
      <c r="CE22" s="35" t="s">
        <v>485</v>
      </c>
      <c r="CF22" s="36"/>
      <c r="CG22" s="35" t="s">
        <v>485</v>
      </c>
      <c r="CH22" s="36"/>
      <c r="CI22" s="35" t="s">
        <v>485</v>
      </c>
      <c r="CJ22" s="36"/>
      <c r="CK22" s="35" t="s">
        <v>485</v>
      </c>
      <c r="CL22" s="36"/>
      <c r="CM22" s="35" t="s">
        <v>485</v>
      </c>
      <c r="CN22" s="36"/>
      <c r="CO22" s="35" t="s">
        <v>485</v>
      </c>
      <c r="CP22" s="36"/>
      <c r="CQ22" s="35" t="s">
        <v>485</v>
      </c>
      <c r="CR22" s="36"/>
      <c r="CS22" s="35" t="s">
        <v>485</v>
      </c>
      <c r="CT22" s="36"/>
      <c r="CU22" s="35" t="s">
        <v>485</v>
      </c>
      <c r="CV22" s="36"/>
      <c r="CW22" s="35" t="s">
        <v>485</v>
      </c>
      <c r="CX22" s="36"/>
    </row>
    <row r="23" spans="1:102" ht="105" x14ac:dyDescent="0.25">
      <c r="A23" t="s">
        <v>325</v>
      </c>
      <c r="B23" s="28" t="s">
        <v>125</v>
      </c>
      <c r="C23" s="35" t="s">
        <v>484</v>
      </c>
      <c r="D23" s="36" t="s">
        <v>745</v>
      </c>
      <c r="E23" s="35" t="s">
        <v>484</v>
      </c>
      <c r="F23" s="37" t="s">
        <v>506</v>
      </c>
      <c r="G23" s="35" t="s">
        <v>484</v>
      </c>
      <c r="H23" s="37" t="s">
        <v>752</v>
      </c>
      <c r="I23" s="35" t="s">
        <v>484</v>
      </c>
      <c r="J23" s="39" t="s">
        <v>568</v>
      </c>
      <c r="K23" s="35" t="s">
        <v>484</v>
      </c>
      <c r="L23" s="36" t="s">
        <v>612</v>
      </c>
      <c r="M23" s="35" t="s">
        <v>486</v>
      </c>
      <c r="N23" s="39" t="s">
        <v>2258</v>
      </c>
      <c r="O23" s="35" t="s">
        <v>486</v>
      </c>
      <c r="P23" s="36" t="s">
        <v>1162</v>
      </c>
      <c r="Q23" s="35" t="s">
        <v>484</v>
      </c>
      <c r="R23" s="37" t="s">
        <v>660</v>
      </c>
      <c r="S23" s="35" t="s">
        <v>484</v>
      </c>
      <c r="T23" s="36" t="s">
        <v>1195</v>
      </c>
      <c r="U23" s="35" t="s">
        <v>486</v>
      </c>
      <c r="V23" s="36" t="s">
        <v>1945</v>
      </c>
      <c r="W23" s="35" t="s">
        <v>484</v>
      </c>
      <c r="X23" s="36" t="s">
        <v>878</v>
      </c>
      <c r="Y23" s="35" t="s">
        <v>484</v>
      </c>
      <c r="Z23" s="36" t="s">
        <v>2324</v>
      </c>
      <c r="AA23" s="35" t="s">
        <v>484</v>
      </c>
      <c r="AB23" s="36" t="s">
        <v>791</v>
      </c>
      <c r="AC23" s="35" t="s">
        <v>484</v>
      </c>
      <c r="AD23" s="36" t="s">
        <v>1226</v>
      </c>
      <c r="AE23" s="35" t="s">
        <v>484</v>
      </c>
      <c r="AF23" s="36" t="s">
        <v>847</v>
      </c>
      <c r="AG23" s="35" t="s">
        <v>484</v>
      </c>
      <c r="AH23" s="36" t="s">
        <v>1265</v>
      </c>
      <c r="AI23" s="35" t="s">
        <v>485</v>
      </c>
      <c r="AJ23" s="36"/>
      <c r="AK23" s="35" t="s">
        <v>484</v>
      </c>
      <c r="AL23" s="36" t="s">
        <v>1420</v>
      </c>
      <c r="AM23" s="35" t="s">
        <v>484</v>
      </c>
      <c r="AN23" s="36" t="s">
        <v>688</v>
      </c>
      <c r="AO23" s="35" t="s">
        <v>484</v>
      </c>
      <c r="AP23" s="37" t="s">
        <v>1442</v>
      </c>
      <c r="AQ23" s="35" t="s">
        <v>484</v>
      </c>
      <c r="AR23" s="36" t="s">
        <v>1306</v>
      </c>
      <c r="AS23" s="35" t="s">
        <v>484</v>
      </c>
      <c r="AT23" s="36" t="s">
        <v>1464</v>
      </c>
      <c r="AU23" s="35" t="s">
        <v>486</v>
      </c>
      <c r="AV23" s="36" t="s">
        <v>2363</v>
      </c>
      <c r="AW23" s="35" t="s">
        <v>486</v>
      </c>
      <c r="AX23" s="36" t="s">
        <v>2303</v>
      </c>
      <c r="AY23" s="35" t="s">
        <v>486</v>
      </c>
      <c r="AZ23" s="37" t="s">
        <v>2206</v>
      </c>
      <c r="BA23" s="35" t="s">
        <v>484</v>
      </c>
      <c r="BB23" s="37" t="s">
        <v>1523</v>
      </c>
      <c r="BC23" s="35" t="s">
        <v>484</v>
      </c>
      <c r="BD23" s="36" t="s">
        <v>1360</v>
      </c>
      <c r="BE23" s="35" t="s">
        <v>484</v>
      </c>
      <c r="BF23" s="36" t="s">
        <v>720</v>
      </c>
      <c r="BG23" s="35" t="s">
        <v>484</v>
      </c>
      <c r="BH23" s="36" t="s">
        <v>1556</v>
      </c>
      <c r="BI23" s="35" t="s">
        <v>484</v>
      </c>
      <c r="BJ23" s="36" t="s">
        <v>1384</v>
      </c>
      <c r="BK23" s="35" t="s">
        <v>484</v>
      </c>
      <c r="BL23" s="36" t="s">
        <v>1581</v>
      </c>
      <c r="BM23" s="35" t="s">
        <v>484</v>
      </c>
      <c r="BN23" s="36" t="s">
        <v>1406</v>
      </c>
      <c r="BO23" s="35" t="s">
        <v>484</v>
      </c>
      <c r="BP23" s="37" t="s">
        <v>1603</v>
      </c>
      <c r="BQ23" s="35" t="s">
        <v>484</v>
      </c>
      <c r="BR23" s="36" t="s">
        <v>1107</v>
      </c>
      <c r="BS23" s="35" t="s">
        <v>486</v>
      </c>
      <c r="BT23" s="37" t="s">
        <v>1108</v>
      </c>
      <c r="BU23" s="35" t="s">
        <v>484</v>
      </c>
      <c r="BV23" s="36" t="s">
        <v>1109</v>
      </c>
      <c r="BW23" s="35" t="s">
        <v>484</v>
      </c>
      <c r="BX23" s="36" t="s">
        <v>1661</v>
      </c>
      <c r="BY23" s="35" t="s">
        <v>484</v>
      </c>
      <c r="BZ23" s="36" t="s">
        <v>1044</v>
      </c>
      <c r="CA23" s="35" t="s">
        <v>484</v>
      </c>
      <c r="CB23" s="36" t="s">
        <v>1045</v>
      </c>
      <c r="CC23" s="35" t="s">
        <v>484</v>
      </c>
      <c r="CD23" s="36" t="s">
        <v>1630</v>
      </c>
      <c r="CE23" s="35" t="s">
        <v>484</v>
      </c>
      <c r="CF23" s="37" t="s">
        <v>2287</v>
      </c>
      <c r="CG23" s="35" t="s">
        <v>484</v>
      </c>
      <c r="CH23" s="36" t="s">
        <v>1009</v>
      </c>
      <c r="CI23" s="35" t="s">
        <v>485</v>
      </c>
      <c r="CJ23" s="36"/>
      <c r="CK23" s="35" t="s">
        <v>486</v>
      </c>
      <c r="CL23" s="36" t="s">
        <v>2333</v>
      </c>
      <c r="CM23" s="35" t="s">
        <v>485</v>
      </c>
      <c r="CN23" s="36"/>
      <c r="CO23" s="35" t="s">
        <v>485</v>
      </c>
      <c r="CP23" s="36"/>
      <c r="CQ23" s="35" t="s">
        <v>501</v>
      </c>
      <c r="CR23" s="36" t="s">
        <v>818</v>
      </c>
      <c r="CS23" s="35" t="s">
        <v>484</v>
      </c>
      <c r="CT23" s="36" t="s">
        <v>1724</v>
      </c>
      <c r="CU23" s="35" t="s">
        <v>485</v>
      </c>
      <c r="CV23" s="36"/>
      <c r="CW23" s="35" t="s">
        <v>484</v>
      </c>
      <c r="CX23" s="36" t="s">
        <v>917</v>
      </c>
    </row>
    <row r="24" spans="1:102" ht="105" x14ac:dyDescent="0.25">
      <c r="A24" t="s">
        <v>326</v>
      </c>
      <c r="B24" s="28" t="s">
        <v>126</v>
      </c>
      <c r="C24" s="35" t="s">
        <v>484</v>
      </c>
      <c r="D24" s="37" t="s">
        <v>746</v>
      </c>
      <c r="E24" s="35" t="s">
        <v>486</v>
      </c>
      <c r="F24" s="37" t="s">
        <v>507</v>
      </c>
      <c r="G24" s="35" t="s">
        <v>484</v>
      </c>
      <c r="H24" s="36" t="s">
        <v>537</v>
      </c>
      <c r="I24" s="35" t="s">
        <v>484</v>
      </c>
      <c r="J24" s="37" t="s">
        <v>564</v>
      </c>
      <c r="K24" s="35" t="s">
        <v>484</v>
      </c>
      <c r="L24" s="37" t="s">
        <v>613</v>
      </c>
      <c r="M24" s="35" t="s">
        <v>486</v>
      </c>
      <c r="N24" s="37" t="s">
        <v>630</v>
      </c>
      <c r="O24" s="35" t="s">
        <v>485</v>
      </c>
      <c r="P24" s="36"/>
      <c r="Q24" s="35" t="s">
        <v>484</v>
      </c>
      <c r="R24" s="37" t="s">
        <v>661</v>
      </c>
      <c r="S24" s="35" t="s">
        <v>484</v>
      </c>
      <c r="T24" s="36" t="s">
        <v>1196</v>
      </c>
      <c r="U24" s="35" t="s">
        <v>486</v>
      </c>
      <c r="V24" s="36" t="s">
        <v>588</v>
      </c>
      <c r="W24" s="35" t="s">
        <v>484</v>
      </c>
      <c r="X24" s="36" t="s">
        <v>879</v>
      </c>
      <c r="Y24" s="35" t="s">
        <v>486</v>
      </c>
      <c r="Z24" s="37" t="s">
        <v>862</v>
      </c>
      <c r="AA24" s="35" t="s">
        <v>484</v>
      </c>
      <c r="AB24" s="36" t="s">
        <v>792</v>
      </c>
      <c r="AC24" s="35" t="s">
        <v>484</v>
      </c>
      <c r="AD24" s="36" t="s">
        <v>1227</v>
      </c>
      <c r="AE24" s="35" t="s">
        <v>484</v>
      </c>
      <c r="AF24" s="36" t="s">
        <v>846</v>
      </c>
      <c r="AG24" s="35" t="s">
        <v>485</v>
      </c>
      <c r="AH24" s="36"/>
      <c r="AI24" s="35" t="s">
        <v>486</v>
      </c>
      <c r="AJ24" s="36" t="s">
        <v>1266</v>
      </c>
      <c r="AK24" s="35" t="s">
        <v>486</v>
      </c>
      <c r="AL24" s="36" t="s">
        <v>1421</v>
      </c>
      <c r="AM24" s="35" t="s">
        <v>484</v>
      </c>
      <c r="AN24" s="37" t="s">
        <v>679</v>
      </c>
      <c r="AO24" s="35" t="s">
        <v>486</v>
      </c>
      <c r="AP24" s="36" t="s">
        <v>1434</v>
      </c>
      <c r="AQ24" s="35" t="s">
        <v>484</v>
      </c>
      <c r="AR24" s="36" t="s">
        <v>1307</v>
      </c>
      <c r="AS24" s="35" t="s">
        <v>484</v>
      </c>
      <c r="AT24" s="36" t="s">
        <v>1464</v>
      </c>
      <c r="AU24" s="35" t="s">
        <v>486</v>
      </c>
      <c r="AV24" s="36" t="s">
        <v>1482</v>
      </c>
      <c r="AW24" s="35" t="s">
        <v>486</v>
      </c>
      <c r="AX24" s="37" t="s">
        <v>2304</v>
      </c>
      <c r="AY24" s="35" t="s">
        <v>485</v>
      </c>
      <c r="AZ24" s="36"/>
      <c r="BA24" s="35" t="s">
        <v>484</v>
      </c>
      <c r="BB24" s="36" t="s">
        <v>1524</v>
      </c>
      <c r="BC24" s="35" t="s">
        <v>484</v>
      </c>
      <c r="BD24" s="36" t="s">
        <v>1361</v>
      </c>
      <c r="BE24" s="35" t="s">
        <v>484</v>
      </c>
      <c r="BF24" s="36" t="s">
        <v>721</v>
      </c>
      <c r="BG24" s="35" t="s">
        <v>484</v>
      </c>
      <c r="BH24" s="36" t="s">
        <v>1557</v>
      </c>
      <c r="BI24" s="35" t="s">
        <v>485</v>
      </c>
      <c r="BJ24" s="36"/>
      <c r="BK24" s="35" t="s">
        <v>484</v>
      </c>
      <c r="BL24" s="36" t="s">
        <v>1582</v>
      </c>
      <c r="BM24" s="35" t="s">
        <v>486</v>
      </c>
      <c r="BN24" s="39" t="s">
        <v>2399</v>
      </c>
      <c r="BO24" s="35" t="s">
        <v>484</v>
      </c>
      <c r="BP24" s="37" t="s">
        <v>1604</v>
      </c>
      <c r="BQ24" s="35" t="s">
        <v>485</v>
      </c>
      <c r="BR24" s="36"/>
      <c r="BS24" s="35" t="s">
        <v>486</v>
      </c>
      <c r="BT24" s="36" t="s">
        <v>1110</v>
      </c>
      <c r="BU24" s="35" t="s">
        <v>484</v>
      </c>
      <c r="BV24" s="36" t="s">
        <v>1111</v>
      </c>
      <c r="BW24" s="35" t="s">
        <v>484</v>
      </c>
      <c r="BX24" s="36" t="s">
        <v>1662</v>
      </c>
      <c r="BY24" s="35" t="s">
        <v>484</v>
      </c>
      <c r="BZ24" s="36" t="s">
        <v>1046</v>
      </c>
      <c r="CA24" s="35" t="s">
        <v>484</v>
      </c>
      <c r="CB24" s="36" t="s">
        <v>1047</v>
      </c>
      <c r="CC24" s="35" t="s">
        <v>484</v>
      </c>
      <c r="CD24" s="37" t="s">
        <v>1631</v>
      </c>
      <c r="CE24" s="35" t="s">
        <v>486</v>
      </c>
      <c r="CF24" s="37" t="s">
        <v>2288</v>
      </c>
      <c r="CG24" s="35" t="s">
        <v>484</v>
      </c>
      <c r="CH24" s="36" t="s">
        <v>1010</v>
      </c>
      <c r="CI24" s="35" t="s">
        <v>486</v>
      </c>
      <c r="CJ24" s="36" t="s">
        <v>1685</v>
      </c>
      <c r="CK24" s="35" t="s">
        <v>485</v>
      </c>
      <c r="CL24" s="36"/>
      <c r="CM24" s="35" t="s">
        <v>486</v>
      </c>
      <c r="CN24" s="36" t="s">
        <v>2374</v>
      </c>
      <c r="CO24" s="35" t="s">
        <v>484</v>
      </c>
      <c r="CP24" s="36" t="s">
        <v>972</v>
      </c>
      <c r="CQ24" s="35" t="s">
        <v>484</v>
      </c>
      <c r="CR24" s="36" t="s">
        <v>819</v>
      </c>
      <c r="CS24" s="35" t="s">
        <v>484</v>
      </c>
      <c r="CT24" s="36" t="s">
        <v>1716</v>
      </c>
      <c r="CU24" s="35" t="s">
        <v>484</v>
      </c>
      <c r="CV24" s="36" t="s">
        <v>918</v>
      </c>
      <c r="CW24" s="35" t="s">
        <v>485</v>
      </c>
      <c r="CX24" s="36" t="s">
        <v>919</v>
      </c>
    </row>
    <row r="25" spans="1:102" ht="90" x14ac:dyDescent="0.25">
      <c r="A25" t="s">
        <v>327</v>
      </c>
      <c r="B25" s="28" t="s">
        <v>127</v>
      </c>
      <c r="C25" s="35" t="s">
        <v>484</v>
      </c>
      <c r="D25" s="37" t="s">
        <v>508</v>
      </c>
      <c r="E25" s="35" t="s">
        <v>485</v>
      </c>
      <c r="F25" s="36"/>
      <c r="G25" s="35" t="s">
        <v>484</v>
      </c>
      <c r="H25" s="37" t="s">
        <v>538</v>
      </c>
      <c r="I25" s="35" t="s">
        <v>484</v>
      </c>
      <c r="J25" s="37" t="s">
        <v>565</v>
      </c>
      <c r="K25" s="35" t="s">
        <v>485</v>
      </c>
      <c r="L25" s="36"/>
      <c r="M25" s="35" t="s">
        <v>484</v>
      </c>
      <c r="N25" s="37" t="s">
        <v>631</v>
      </c>
      <c r="O25" s="35" t="s">
        <v>485</v>
      </c>
      <c r="P25" s="36"/>
      <c r="Q25" s="35" t="s">
        <v>484</v>
      </c>
      <c r="R25" s="37" t="s">
        <v>662</v>
      </c>
      <c r="S25" s="35" t="s">
        <v>484</v>
      </c>
      <c r="T25" s="36" t="s">
        <v>1197</v>
      </c>
      <c r="U25" s="35" t="s">
        <v>485</v>
      </c>
      <c r="V25" s="36"/>
      <c r="W25" s="35" t="s">
        <v>484</v>
      </c>
      <c r="X25" s="36" t="s">
        <v>880</v>
      </c>
      <c r="Y25" s="35" t="s">
        <v>485</v>
      </c>
      <c r="Z25" s="36"/>
      <c r="AA25" s="35" t="s">
        <v>484</v>
      </c>
      <c r="AB25" s="36" t="s">
        <v>793</v>
      </c>
      <c r="AC25" s="35" t="s">
        <v>485</v>
      </c>
      <c r="AD25" s="36"/>
      <c r="AE25" s="35" t="s">
        <v>484</v>
      </c>
      <c r="AF25" s="37" t="s">
        <v>848</v>
      </c>
      <c r="AG25" s="35" t="s">
        <v>484</v>
      </c>
      <c r="AH25" s="36" t="s">
        <v>1267</v>
      </c>
      <c r="AI25" s="35" t="s">
        <v>485</v>
      </c>
      <c r="AJ25" s="36"/>
      <c r="AK25" s="35" t="s">
        <v>484</v>
      </c>
      <c r="AL25" s="36" t="s">
        <v>1422</v>
      </c>
      <c r="AM25" s="35" t="s">
        <v>484</v>
      </c>
      <c r="AN25" s="37" t="s">
        <v>689</v>
      </c>
      <c r="AO25" s="35" t="s">
        <v>484</v>
      </c>
      <c r="AP25" s="36" t="s">
        <v>1433</v>
      </c>
      <c r="AQ25" s="35" t="s">
        <v>484</v>
      </c>
      <c r="AR25" s="36" t="s">
        <v>1308</v>
      </c>
      <c r="AS25" s="35" t="s">
        <v>485</v>
      </c>
      <c r="AT25" s="36"/>
      <c r="AU25" s="35" t="s">
        <v>484</v>
      </c>
      <c r="AV25" s="36" t="s">
        <v>2364</v>
      </c>
      <c r="AW25" s="35" t="s">
        <v>484</v>
      </c>
      <c r="AX25" s="36" t="s">
        <v>1335</v>
      </c>
      <c r="AY25" s="35" t="s">
        <v>484</v>
      </c>
      <c r="AZ25" s="36" t="s">
        <v>1500</v>
      </c>
      <c r="BA25" s="35" t="s">
        <v>484</v>
      </c>
      <c r="BB25" s="36" t="s">
        <v>1525</v>
      </c>
      <c r="BC25" s="35" t="s">
        <v>485</v>
      </c>
      <c r="BD25" s="36"/>
      <c r="BE25" s="35" t="s">
        <v>484</v>
      </c>
      <c r="BF25" s="37" t="s">
        <v>722</v>
      </c>
      <c r="BG25" s="35" t="s">
        <v>485</v>
      </c>
      <c r="BH25" s="36"/>
      <c r="BI25" s="35" t="s">
        <v>485</v>
      </c>
      <c r="BJ25" s="36"/>
      <c r="BK25" s="35" t="s">
        <v>486</v>
      </c>
      <c r="BL25" s="36" t="s">
        <v>1572</v>
      </c>
      <c r="BM25" s="35" t="s">
        <v>485</v>
      </c>
      <c r="BN25" s="36"/>
      <c r="BO25" s="35" t="s">
        <v>485</v>
      </c>
      <c r="BP25" s="36"/>
      <c r="BQ25" s="35" t="s">
        <v>485</v>
      </c>
      <c r="BR25" s="36"/>
      <c r="BS25" s="35" t="s">
        <v>484</v>
      </c>
      <c r="BT25" s="36" t="s">
        <v>2346</v>
      </c>
      <c r="BU25" s="35" t="s">
        <v>484</v>
      </c>
      <c r="BV25" s="36" t="s">
        <v>1112</v>
      </c>
      <c r="BW25" s="35" t="s">
        <v>484</v>
      </c>
      <c r="BX25" s="36" t="s">
        <v>1663</v>
      </c>
      <c r="BY25" s="35" t="s">
        <v>486</v>
      </c>
      <c r="BZ25" s="36" t="s">
        <v>1048</v>
      </c>
      <c r="CA25" s="35" t="s">
        <v>484</v>
      </c>
      <c r="CB25" s="36" t="s">
        <v>1049</v>
      </c>
      <c r="CC25" s="35" t="s">
        <v>484</v>
      </c>
      <c r="CD25" s="36" t="s">
        <v>1632</v>
      </c>
      <c r="CE25" s="35" t="s">
        <v>484</v>
      </c>
      <c r="CF25" s="36" t="s">
        <v>765</v>
      </c>
      <c r="CG25" s="35" t="s">
        <v>484</v>
      </c>
      <c r="CH25" s="36" t="s">
        <v>1011</v>
      </c>
      <c r="CI25" s="35" t="s">
        <v>486</v>
      </c>
      <c r="CJ25" s="36" t="s">
        <v>1686</v>
      </c>
      <c r="CK25" s="35" t="s">
        <v>484</v>
      </c>
      <c r="CL25" s="36" t="s">
        <v>1706</v>
      </c>
      <c r="CM25" s="35" t="s">
        <v>484</v>
      </c>
      <c r="CN25" s="36" t="s">
        <v>973</v>
      </c>
      <c r="CO25" s="35" t="s">
        <v>485</v>
      </c>
      <c r="CP25" s="36"/>
      <c r="CQ25" s="35" t="s">
        <v>484</v>
      </c>
      <c r="CR25" s="36" t="s">
        <v>821</v>
      </c>
      <c r="CS25" s="35" t="s">
        <v>484</v>
      </c>
      <c r="CT25" s="36" t="s">
        <v>1725</v>
      </c>
      <c r="CU25" s="35" t="s">
        <v>484</v>
      </c>
      <c r="CV25" s="36" t="s">
        <v>920</v>
      </c>
      <c r="CW25" s="35" t="s">
        <v>485</v>
      </c>
      <c r="CX25" s="36"/>
    </row>
    <row r="26" spans="1:102" ht="75" x14ac:dyDescent="0.25">
      <c r="A26" t="s">
        <v>328</v>
      </c>
      <c r="B26" s="28" t="s">
        <v>2260</v>
      </c>
      <c r="C26" s="35" t="s">
        <v>484</v>
      </c>
      <c r="D26" s="37" t="s">
        <v>510</v>
      </c>
      <c r="E26" s="35" t="s">
        <v>485</v>
      </c>
      <c r="F26" s="36"/>
      <c r="G26" s="35" t="s">
        <v>484</v>
      </c>
      <c r="H26" s="37" t="s">
        <v>545</v>
      </c>
      <c r="I26" s="35" t="s">
        <v>485</v>
      </c>
      <c r="J26" s="36"/>
      <c r="K26" s="35" t="s">
        <v>485</v>
      </c>
      <c r="L26" s="36"/>
      <c r="M26" s="35" t="s">
        <v>484</v>
      </c>
      <c r="N26" s="36" t="s">
        <v>2259</v>
      </c>
      <c r="O26" s="35" t="s">
        <v>484</v>
      </c>
      <c r="P26" s="36" t="s">
        <v>1163</v>
      </c>
      <c r="Q26" s="35" t="s">
        <v>485</v>
      </c>
      <c r="R26" s="36"/>
      <c r="S26" s="35" t="s">
        <v>484</v>
      </c>
      <c r="T26" s="36" t="s">
        <v>1198</v>
      </c>
      <c r="U26" s="35" t="s">
        <v>484</v>
      </c>
      <c r="V26" s="37" t="s">
        <v>603</v>
      </c>
      <c r="W26" s="35" t="s">
        <v>484</v>
      </c>
      <c r="X26" s="36" t="s">
        <v>881</v>
      </c>
      <c r="Y26" s="35" t="s">
        <v>485</v>
      </c>
      <c r="Z26" s="36"/>
      <c r="AA26" s="35" t="s">
        <v>485</v>
      </c>
      <c r="AB26" s="36"/>
      <c r="AC26" s="35" t="s">
        <v>485</v>
      </c>
      <c r="AD26" s="36"/>
      <c r="AE26" s="35" t="s">
        <v>485</v>
      </c>
      <c r="AF26" s="36"/>
      <c r="AG26" s="35" t="s">
        <v>486</v>
      </c>
      <c r="AH26" s="36" t="s">
        <v>1268</v>
      </c>
      <c r="AI26" s="35" t="s">
        <v>484</v>
      </c>
      <c r="AJ26" s="36" t="s">
        <v>1269</v>
      </c>
      <c r="AK26" s="35" t="s">
        <v>485</v>
      </c>
      <c r="AL26" s="36"/>
      <c r="AM26" s="35" t="s">
        <v>484</v>
      </c>
      <c r="AN26" s="37" t="s">
        <v>690</v>
      </c>
      <c r="AO26" s="35" t="s">
        <v>484</v>
      </c>
      <c r="AP26" s="36" t="s">
        <v>1443</v>
      </c>
      <c r="AQ26" s="35" t="s">
        <v>484</v>
      </c>
      <c r="AR26" s="36" t="s">
        <v>1309</v>
      </c>
      <c r="AS26" s="35" t="s">
        <v>485</v>
      </c>
      <c r="AT26" s="36"/>
      <c r="AU26" s="35" t="s">
        <v>485</v>
      </c>
      <c r="AV26" s="36"/>
      <c r="AW26" s="35" t="s">
        <v>485</v>
      </c>
      <c r="AX26" s="36"/>
      <c r="AY26" s="35" t="s">
        <v>484</v>
      </c>
      <c r="AZ26" s="37" t="s">
        <v>1499</v>
      </c>
      <c r="BA26" s="35" t="s">
        <v>484</v>
      </c>
      <c r="BB26" s="36" t="s">
        <v>1526</v>
      </c>
      <c r="BC26" s="35" t="s">
        <v>484</v>
      </c>
      <c r="BD26" s="36" t="s">
        <v>1359</v>
      </c>
      <c r="BE26" s="35" t="s">
        <v>485</v>
      </c>
      <c r="BF26" s="36"/>
      <c r="BG26" s="35" t="s">
        <v>485</v>
      </c>
      <c r="BH26" s="36"/>
      <c r="BI26" s="35" t="s">
        <v>484</v>
      </c>
      <c r="BJ26" s="36" t="s">
        <v>1385</v>
      </c>
      <c r="BK26" s="35" t="s">
        <v>485</v>
      </c>
      <c r="BL26" s="36"/>
      <c r="BM26" s="35" t="s">
        <v>485</v>
      </c>
      <c r="BN26" s="36"/>
      <c r="BO26" s="35" t="s">
        <v>485</v>
      </c>
      <c r="BP26" s="36"/>
      <c r="BQ26" s="35" t="s">
        <v>485</v>
      </c>
      <c r="BR26" s="36"/>
      <c r="BS26" s="35" t="s">
        <v>485</v>
      </c>
      <c r="BT26" s="36"/>
      <c r="BU26" s="35" t="s">
        <v>485</v>
      </c>
      <c r="BV26" s="36"/>
      <c r="BW26" s="35" t="s">
        <v>485</v>
      </c>
      <c r="BX26" s="36"/>
      <c r="BY26" s="35" t="s">
        <v>485</v>
      </c>
      <c r="BZ26" s="36"/>
      <c r="CA26" s="35" t="s">
        <v>485</v>
      </c>
      <c r="CB26" s="36"/>
      <c r="CC26" s="35" t="s">
        <v>484</v>
      </c>
      <c r="CD26" s="36" t="s">
        <v>2231</v>
      </c>
      <c r="CE26" s="35" t="s">
        <v>485</v>
      </c>
      <c r="CF26" s="36"/>
      <c r="CG26" s="35" t="s">
        <v>485</v>
      </c>
      <c r="CH26" s="36"/>
      <c r="CI26" s="35" t="s">
        <v>485</v>
      </c>
      <c r="CJ26" s="36"/>
      <c r="CK26" s="35" t="s">
        <v>485</v>
      </c>
      <c r="CL26" s="36"/>
      <c r="CM26" s="35" t="s">
        <v>485</v>
      </c>
      <c r="CN26" s="36"/>
      <c r="CO26" s="35" t="s">
        <v>485</v>
      </c>
      <c r="CP26" s="36"/>
      <c r="CQ26" s="35" t="s">
        <v>485</v>
      </c>
      <c r="CR26" s="36"/>
      <c r="CS26" s="35" t="s">
        <v>484</v>
      </c>
      <c r="CT26" s="36" t="s">
        <v>1723</v>
      </c>
      <c r="CU26" s="35" t="s">
        <v>484</v>
      </c>
      <c r="CV26" s="36" t="s">
        <v>921</v>
      </c>
      <c r="CW26" s="35" t="s">
        <v>485</v>
      </c>
      <c r="CX26" s="36"/>
    </row>
    <row r="27" spans="1:102" ht="60" x14ac:dyDescent="0.25">
      <c r="A27" t="s">
        <v>329</v>
      </c>
      <c r="B27" s="28" t="s">
        <v>2232</v>
      </c>
      <c r="C27" s="35" t="s">
        <v>485</v>
      </c>
      <c r="D27" s="36"/>
      <c r="E27" s="35" t="s">
        <v>485</v>
      </c>
      <c r="F27" s="36"/>
      <c r="G27" s="35" t="s">
        <v>484</v>
      </c>
      <c r="H27" s="37" t="s">
        <v>546</v>
      </c>
      <c r="I27" s="35" t="s">
        <v>485</v>
      </c>
      <c r="J27" s="36"/>
      <c r="K27" s="35" t="s">
        <v>485</v>
      </c>
      <c r="L27" s="36"/>
      <c r="M27" s="35" t="s">
        <v>484</v>
      </c>
      <c r="N27" s="36" t="s">
        <v>2261</v>
      </c>
      <c r="O27" s="35" t="s">
        <v>485</v>
      </c>
      <c r="P27" s="36"/>
      <c r="Q27" s="35" t="s">
        <v>485</v>
      </c>
      <c r="R27" s="36"/>
      <c r="S27" s="35" t="s">
        <v>484</v>
      </c>
      <c r="T27" s="36" t="s">
        <v>1199</v>
      </c>
      <c r="U27" s="35" t="s">
        <v>485</v>
      </c>
      <c r="V27" s="36"/>
      <c r="W27" s="35" t="s">
        <v>484</v>
      </c>
      <c r="X27" s="36" t="s">
        <v>881</v>
      </c>
      <c r="Y27" s="35" t="s">
        <v>485</v>
      </c>
      <c r="Z27" s="36"/>
      <c r="AA27" s="35" t="s">
        <v>484</v>
      </c>
      <c r="AB27" s="36" t="s">
        <v>794</v>
      </c>
      <c r="AC27" s="35" t="s">
        <v>485</v>
      </c>
      <c r="AD27" s="36"/>
      <c r="AE27" s="35" t="s">
        <v>485</v>
      </c>
      <c r="AF27" s="36"/>
      <c r="AG27" s="35" t="s">
        <v>485</v>
      </c>
      <c r="AH27" s="36"/>
      <c r="AI27" s="35" t="s">
        <v>485</v>
      </c>
      <c r="AJ27" s="36"/>
      <c r="AK27" s="35" t="s">
        <v>485</v>
      </c>
      <c r="AL27" s="36"/>
      <c r="AM27" s="35" t="s">
        <v>484</v>
      </c>
      <c r="AN27" s="36" t="s">
        <v>695</v>
      </c>
      <c r="AO27" s="35" t="s">
        <v>484</v>
      </c>
      <c r="AP27" s="36" t="s">
        <v>1443</v>
      </c>
      <c r="AQ27" s="35" t="s">
        <v>485</v>
      </c>
      <c r="AR27" s="36" t="s">
        <v>1310</v>
      </c>
      <c r="AS27" s="35" t="s">
        <v>485</v>
      </c>
      <c r="AT27" s="36"/>
      <c r="AU27" s="35" t="s">
        <v>485</v>
      </c>
      <c r="AV27" s="36"/>
      <c r="AW27" s="35" t="s">
        <v>485</v>
      </c>
      <c r="AX27" s="36"/>
      <c r="AY27" s="35" t="s">
        <v>484</v>
      </c>
      <c r="AZ27" s="36" t="s">
        <v>1499</v>
      </c>
      <c r="BA27" s="35" t="s">
        <v>484</v>
      </c>
      <c r="BB27" s="37" t="s">
        <v>1531</v>
      </c>
      <c r="BC27" s="35" t="s">
        <v>484</v>
      </c>
      <c r="BD27" s="36" t="s">
        <v>1362</v>
      </c>
      <c r="BE27" s="35" t="s">
        <v>485</v>
      </c>
      <c r="BF27" s="36"/>
      <c r="BG27" s="35" t="s">
        <v>485</v>
      </c>
      <c r="BH27" s="36"/>
      <c r="BI27" s="35" t="s">
        <v>485</v>
      </c>
      <c r="BJ27" s="36"/>
      <c r="BK27" s="35" t="s">
        <v>485</v>
      </c>
      <c r="BL27" s="36"/>
      <c r="BM27" s="35" t="s">
        <v>485</v>
      </c>
      <c r="BN27" s="36"/>
      <c r="BO27" s="35" t="s">
        <v>485</v>
      </c>
      <c r="BP27" s="36"/>
      <c r="BQ27" s="35" t="s">
        <v>484</v>
      </c>
      <c r="BR27" s="36" t="s">
        <v>1113</v>
      </c>
      <c r="BS27" s="35" t="s">
        <v>485</v>
      </c>
      <c r="BT27" s="36"/>
      <c r="BU27" s="35" t="s">
        <v>485</v>
      </c>
      <c r="BV27" s="36"/>
      <c r="BW27" s="35" t="s">
        <v>485</v>
      </c>
      <c r="BX27" s="36"/>
      <c r="BY27" s="35" t="s">
        <v>485</v>
      </c>
      <c r="BZ27" s="36"/>
      <c r="CA27" s="35" t="s">
        <v>484</v>
      </c>
      <c r="CB27" s="36" t="s">
        <v>1050</v>
      </c>
      <c r="CC27" s="35" t="s">
        <v>484</v>
      </c>
      <c r="CD27" s="36" t="s">
        <v>1634</v>
      </c>
      <c r="CE27" s="35" t="s">
        <v>485</v>
      </c>
      <c r="CF27" s="37"/>
      <c r="CG27" s="35" t="s">
        <v>485</v>
      </c>
      <c r="CH27" s="36"/>
      <c r="CI27" s="35" t="s">
        <v>485</v>
      </c>
      <c r="CJ27" s="36"/>
      <c r="CK27" s="35" t="s">
        <v>485</v>
      </c>
      <c r="CL27" s="36"/>
      <c r="CM27" s="35" t="s">
        <v>485</v>
      </c>
      <c r="CN27" s="36"/>
      <c r="CO27" s="35" t="s">
        <v>484</v>
      </c>
      <c r="CP27" s="36" t="s">
        <v>974</v>
      </c>
      <c r="CQ27" s="35" t="s">
        <v>484</v>
      </c>
      <c r="CR27" s="37" t="s">
        <v>820</v>
      </c>
      <c r="CS27" s="35" t="s">
        <v>485</v>
      </c>
      <c r="CT27" s="36"/>
      <c r="CU27" s="35" t="s">
        <v>484</v>
      </c>
      <c r="CV27" s="36" t="s">
        <v>922</v>
      </c>
      <c r="CW27" s="35" t="s">
        <v>485</v>
      </c>
      <c r="CX27" s="36"/>
    </row>
    <row r="28" spans="1:102" ht="90" x14ac:dyDescent="0.25">
      <c r="A28" t="s">
        <v>330</v>
      </c>
      <c r="B28" s="28" t="s">
        <v>130</v>
      </c>
      <c r="C28" s="35" t="s">
        <v>485</v>
      </c>
      <c r="D28" s="36"/>
      <c r="E28" s="35" t="s">
        <v>486</v>
      </c>
      <c r="F28" s="36" t="s">
        <v>552</v>
      </c>
      <c r="G28" s="35" t="s">
        <v>486</v>
      </c>
      <c r="H28" s="36" t="s">
        <v>551</v>
      </c>
      <c r="I28" s="35" t="s">
        <v>486</v>
      </c>
      <c r="J28" s="36" t="s">
        <v>584</v>
      </c>
      <c r="K28" s="35" t="s">
        <v>486</v>
      </c>
      <c r="L28" s="37" t="s">
        <v>614</v>
      </c>
      <c r="M28" s="35" t="s">
        <v>486</v>
      </c>
      <c r="N28" s="36" t="s">
        <v>2264</v>
      </c>
      <c r="O28" s="35" t="s">
        <v>485</v>
      </c>
      <c r="P28" s="36"/>
      <c r="Q28" s="35" t="s">
        <v>486</v>
      </c>
      <c r="R28" s="37" t="s">
        <v>670</v>
      </c>
      <c r="S28" s="35" t="s">
        <v>485</v>
      </c>
      <c r="T28" s="36"/>
      <c r="U28" s="35" t="s">
        <v>485</v>
      </c>
      <c r="V28" s="36"/>
      <c r="W28" s="35" t="s">
        <v>484</v>
      </c>
      <c r="X28" s="36" t="s">
        <v>882</v>
      </c>
      <c r="Y28" s="35" t="s">
        <v>485</v>
      </c>
      <c r="Z28" s="36"/>
      <c r="AA28" s="35" t="s">
        <v>486</v>
      </c>
      <c r="AB28" s="36" t="s">
        <v>795</v>
      </c>
      <c r="AC28" s="35" t="s">
        <v>485</v>
      </c>
      <c r="AD28" s="36"/>
      <c r="AE28" s="35" t="s">
        <v>485</v>
      </c>
      <c r="AF28" s="36"/>
      <c r="AG28" s="35" t="s">
        <v>486</v>
      </c>
      <c r="AH28" s="36" t="s">
        <v>1270</v>
      </c>
      <c r="AI28" s="35" t="s">
        <v>484</v>
      </c>
      <c r="AJ28" s="36" t="s">
        <v>1271</v>
      </c>
      <c r="AK28" s="35" t="s">
        <v>485</v>
      </c>
      <c r="AL28" s="36"/>
      <c r="AM28" s="35" t="s">
        <v>485</v>
      </c>
      <c r="AN28" s="36"/>
      <c r="AO28" s="35" t="s">
        <v>486</v>
      </c>
      <c r="AP28" s="36" t="s">
        <v>1444</v>
      </c>
      <c r="AQ28" s="35" t="s">
        <v>486</v>
      </c>
      <c r="AR28" s="36" t="s">
        <v>1311</v>
      </c>
      <c r="AS28" s="35" t="s">
        <v>485</v>
      </c>
      <c r="AT28" s="36"/>
      <c r="AU28" s="35" t="s">
        <v>485</v>
      </c>
      <c r="AV28" s="36"/>
      <c r="AW28" s="35" t="s">
        <v>484</v>
      </c>
      <c r="AX28" s="36" t="s">
        <v>1336</v>
      </c>
      <c r="AY28" s="35" t="s">
        <v>486</v>
      </c>
      <c r="AZ28" s="36" t="s">
        <v>2210</v>
      </c>
      <c r="BA28" s="35" t="s">
        <v>484</v>
      </c>
      <c r="BB28" s="36" t="s">
        <v>1529</v>
      </c>
      <c r="BC28" s="35" t="s">
        <v>485</v>
      </c>
      <c r="BD28" s="36"/>
      <c r="BE28" s="35" t="s">
        <v>484</v>
      </c>
      <c r="BF28" s="37" t="s">
        <v>737</v>
      </c>
      <c r="BG28" s="35" t="s">
        <v>484</v>
      </c>
      <c r="BH28" s="36" t="s">
        <v>1569</v>
      </c>
      <c r="BI28" s="35" t="s">
        <v>485</v>
      </c>
      <c r="BJ28" s="36"/>
      <c r="BK28" s="35" t="s">
        <v>485</v>
      </c>
      <c r="BL28" s="36"/>
      <c r="BM28" s="35" t="s">
        <v>485</v>
      </c>
      <c r="BN28" s="36"/>
      <c r="BO28" s="35" t="s">
        <v>485</v>
      </c>
      <c r="BP28" s="36"/>
      <c r="BQ28" s="35" t="s">
        <v>485</v>
      </c>
      <c r="BR28" s="36" t="s">
        <v>1114</v>
      </c>
      <c r="BS28" s="35" t="s">
        <v>485</v>
      </c>
      <c r="BT28" s="36"/>
      <c r="BU28" s="35" t="s">
        <v>486</v>
      </c>
      <c r="BV28" s="36" t="s">
        <v>1115</v>
      </c>
      <c r="BW28" s="35" t="s">
        <v>484</v>
      </c>
      <c r="BX28" s="36" t="s">
        <v>1664</v>
      </c>
      <c r="BY28" s="35" t="s">
        <v>485</v>
      </c>
      <c r="BZ28" s="36"/>
      <c r="CA28" s="35" t="s">
        <v>485</v>
      </c>
      <c r="CB28" s="36"/>
      <c r="CC28" s="35" t="s">
        <v>484</v>
      </c>
      <c r="CD28" s="36" t="s">
        <v>1633</v>
      </c>
      <c r="CE28" s="35" t="s">
        <v>486</v>
      </c>
      <c r="CF28" s="37" t="s">
        <v>767</v>
      </c>
      <c r="CG28" s="35" t="s">
        <v>486</v>
      </c>
      <c r="CH28" s="36" t="s">
        <v>1012</v>
      </c>
      <c r="CI28" s="35" t="s">
        <v>484</v>
      </c>
      <c r="CJ28" s="36" t="s">
        <v>1687</v>
      </c>
      <c r="CK28" s="35" t="s">
        <v>484</v>
      </c>
      <c r="CL28" s="36" t="s">
        <v>2334</v>
      </c>
      <c r="CM28" s="35" t="s">
        <v>485</v>
      </c>
      <c r="CN28" s="36"/>
      <c r="CO28" s="35" t="s">
        <v>486</v>
      </c>
      <c r="CP28" s="36" t="s">
        <v>975</v>
      </c>
      <c r="CQ28" s="35" t="s">
        <v>486</v>
      </c>
      <c r="CR28" s="36" t="s">
        <v>835</v>
      </c>
      <c r="CS28" s="35" t="s">
        <v>484</v>
      </c>
      <c r="CT28" s="36" t="s">
        <v>1726</v>
      </c>
      <c r="CU28" s="35" t="s">
        <v>486</v>
      </c>
      <c r="CV28" s="36" t="s">
        <v>923</v>
      </c>
      <c r="CW28" s="35" t="s">
        <v>486</v>
      </c>
      <c r="CX28" s="36" t="s">
        <v>924</v>
      </c>
    </row>
    <row r="29" spans="1:102" ht="135" x14ac:dyDescent="0.25">
      <c r="A29" t="s">
        <v>331</v>
      </c>
      <c r="B29" s="28" t="s">
        <v>131</v>
      </c>
      <c r="C29" s="35" t="s">
        <v>485</v>
      </c>
      <c r="D29" s="36"/>
      <c r="E29" s="35" t="s">
        <v>485</v>
      </c>
      <c r="F29" s="36"/>
      <c r="G29" s="35" t="s">
        <v>484</v>
      </c>
      <c r="H29" s="37" t="s">
        <v>547</v>
      </c>
      <c r="I29" s="35" t="s">
        <v>485</v>
      </c>
      <c r="J29" s="36"/>
      <c r="K29" s="35" t="s">
        <v>485</v>
      </c>
      <c r="L29" s="36"/>
      <c r="M29" s="35" t="s">
        <v>484</v>
      </c>
      <c r="N29" s="37" t="s">
        <v>2263</v>
      </c>
      <c r="O29" s="35" t="s">
        <v>485</v>
      </c>
      <c r="P29" s="36"/>
      <c r="Q29" s="35" t="s">
        <v>484</v>
      </c>
      <c r="R29" s="37" t="s">
        <v>1927</v>
      </c>
      <c r="S29" s="35" t="s">
        <v>485</v>
      </c>
      <c r="T29" s="36"/>
      <c r="U29" s="35" t="s">
        <v>485</v>
      </c>
      <c r="V29" s="36"/>
      <c r="W29" s="35" t="s">
        <v>484</v>
      </c>
      <c r="X29" s="36" t="s">
        <v>883</v>
      </c>
      <c r="Y29" s="35" t="s">
        <v>485</v>
      </c>
      <c r="Z29" s="36"/>
      <c r="AA29" s="35" t="s">
        <v>484</v>
      </c>
      <c r="AB29" s="36" t="s">
        <v>796</v>
      </c>
      <c r="AC29" s="35" t="s">
        <v>485</v>
      </c>
      <c r="AD29" s="36"/>
      <c r="AE29" s="35" t="s">
        <v>485</v>
      </c>
      <c r="AF29" s="36"/>
      <c r="AG29" s="35" t="s">
        <v>485</v>
      </c>
      <c r="AH29" s="36"/>
      <c r="AI29" s="35" t="s">
        <v>485</v>
      </c>
      <c r="AJ29" s="36"/>
      <c r="AK29" s="35" t="s">
        <v>485</v>
      </c>
      <c r="AL29" s="36"/>
      <c r="AM29" s="35" t="s">
        <v>484</v>
      </c>
      <c r="AN29" s="37" t="s">
        <v>691</v>
      </c>
      <c r="AO29" s="35" t="s">
        <v>485</v>
      </c>
      <c r="AP29" s="36"/>
      <c r="AQ29" s="35" t="s">
        <v>485</v>
      </c>
      <c r="AR29" s="36"/>
      <c r="AS29" s="35" t="s">
        <v>485</v>
      </c>
      <c r="AT29" s="36"/>
      <c r="AU29" s="35" t="s">
        <v>485</v>
      </c>
      <c r="AV29" s="36"/>
      <c r="AW29" s="35" t="s">
        <v>484</v>
      </c>
      <c r="AX29" s="36" t="s">
        <v>1337</v>
      </c>
      <c r="AY29" s="35" t="s">
        <v>485</v>
      </c>
      <c r="AZ29" s="36"/>
      <c r="BA29" s="35" t="s">
        <v>484</v>
      </c>
      <c r="BB29" s="37" t="s">
        <v>1526</v>
      </c>
      <c r="BC29" s="35" t="s">
        <v>485</v>
      </c>
      <c r="BD29" s="36"/>
      <c r="BE29" s="35" t="s">
        <v>485</v>
      </c>
      <c r="BF29" s="36"/>
      <c r="BG29" s="35" t="s">
        <v>484</v>
      </c>
      <c r="BH29" s="36" t="s">
        <v>1558</v>
      </c>
      <c r="BI29" s="35" t="s">
        <v>485</v>
      </c>
      <c r="BJ29" s="36"/>
      <c r="BK29" s="35" t="s">
        <v>485</v>
      </c>
      <c r="BL29" s="36"/>
      <c r="BM29" s="35" t="s">
        <v>485</v>
      </c>
      <c r="BN29" s="36"/>
      <c r="BO29" s="35" t="s">
        <v>484</v>
      </c>
      <c r="BP29" s="36" t="s">
        <v>1605</v>
      </c>
      <c r="BQ29" s="35" t="s">
        <v>485</v>
      </c>
      <c r="BR29" s="36"/>
      <c r="BS29" s="35" t="s">
        <v>486</v>
      </c>
      <c r="BT29" s="36" t="s">
        <v>2347</v>
      </c>
      <c r="BU29" s="35" t="s">
        <v>485</v>
      </c>
      <c r="BV29" s="36"/>
      <c r="BW29" s="35" t="s">
        <v>484</v>
      </c>
      <c r="BX29" s="36" t="s">
        <v>1665</v>
      </c>
      <c r="BY29" s="35" t="s">
        <v>484</v>
      </c>
      <c r="BZ29" s="36" t="s">
        <v>1051</v>
      </c>
      <c r="CA29" s="35" t="s">
        <v>485</v>
      </c>
      <c r="CB29" s="36"/>
      <c r="CC29" s="35" t="s">
        <v>486</v>
      </c>
      <c r="CD29" s="36" t="s">
        <v>2234</v>
      </c>
      <c r="CE29" s="35" t="s">
        <v>485</v>
      </c>
      <c r="CF29" s="36"/>
      <c r="CG29" s="35" t="s">
        <v>485</v>
      </c>
      <c r="CH29" s="36"/>
      <c r="CI29" s="35" t="s">
        <v>485</v>
      </c>
      <c r="CJ29" s="36"/>
      <c r="CK29" s="35" t="s">
        <v>485</v>
      </c>
      <c r="CL29" s="36"/>
      <c r="CM29" s="35" t="s">
        <v>485</v>
      </c>
      <c r="CN29" s="36"/>
      <c r="CO29" s="35" t="s">
        <v>485</v>
      </c>
      <c r="CP29" s="36"/>
      <c r="CQ29" s="35" t="s">
        <v>485</v>
      </c>
      <c r="CR29" s="36"/>
      <c r="CS29" s="35" t="s">
        <v>485</v>
      </c>
      <c r="CT29" s="36"/>
      <c r="CU29" s="35" t="s">
        <v>485</v>
      </c>
      <c r="CV29" s="36"/>
      <c r="CW29" s="35" t="s">
        <v>485</v>
      </c>
      <c r="CX29" s="36"/>
    </row>
    <row r="30" spans="1:102" ht="75" x14ac:dyDescent="0.25">
      <c r="A30" t="s">
        <v>332</v>
      </c>
      <c r="B30" s="28" t="s">
        <v>132</v>
      </c>
      <c r="C30" s="35" t="s">
        <v>485</v>
      </c>
      <c r="D30" s="36"/>
      <c r="E30" s="35" t="s">
        <v>484</v>
      </c>
      <c r="F30" s="36" t="s">
        <v>511</v>
      </c>
      <c r="G30" s="35" t="s">
        <v>485</v>
      </c>
      <c r="H30" s="36"/>
      <c r="I30" s="35" t="s">
        <v>485</v>
      </c>
      <c r="J30" s="36"/>
      <c r="K30" s="35" t="s">
        <v>485</v>
      </c>
      <c r="L30" s="36"/>
      <c r="M30" s="35" t="s">
        <v>484</v>
      </c>
      <c r="N30" s="37" t="s">
        <v>2262</v>
      </c>
      <c r="O30" s="35" t="s">
        <v>484</v>
      </c>
      <c r="P30" s="36" t="s">
        <v>1164</v>
      </c>
      <c r="Q30" s="35" t="s">
        <v>485</v>
      </c>
      <c r="R30" s="36"/>
      <c r="S30" s="35" t="s">
        <v>485</v>
      </c>
      <c r="T30" s="36"/>
      <c r="U30" s="35" t="s">
        <v>485</v>
      </c>
      <c r="V30" s="36"/>
      <c r="W30" s="35" t="s">
        <v>484</v>
      </c>
      <c r="X30" s="36" t="s">
        <v>884</v>
      </c>
      <c r="Y30" s="35" t="s">
        <v>485</v>
      </c>
      <c r="Z30" s="36"/>
      <c r="AA30" s="35" t="s">
        <v>485</v>
      </c>
      <c r="AB30" s="36"/>
      <c r="AC30" s="35" t="s">
        <v>484</v>
      </c>
      <c r="AD30" s="36" t="s">
        <v>1228</v>
      </c>
      <c r="AE30" s="35" t="s">
        <v>485</v>
      </c>
      <c r="AF30" s="36"/>
      <c r="AG30" s="35" t="s">
        <v>484</v>
      </c>
      <c r="AH30" s="36" t="s">
        <v>1272</v>
      </c>
      <c r="AI30" s="35" t="s">
        <v>484</v>
      </c>
      <c r="AJ30" s="36" t="s">
        <v>1273</v>
      </c>
      <c r="AK30" s="35" t="s">
        <v>485</v>
      </c>
      <c r="AL30" s="36"/>
      <c r="AM30" s="35" t="s">
        <v>485</v>
      </c>
      <c r="AN30" s="36"/>
      <c r="AO30" s="35" t="s">
        <v>485</v>
      </c>
      <c r="AP30" s="36"/>
      <c r="AQ30" s="35" t="s">
        <v>484</v>
      </c>
      <c r="AR30" s="36" t="s">
        <v>1312</v>
      </c>
      <c r="AS30" s="35" t="s">
        <v>485</v>
      </c>
      <c r="AT30" s="36"/>
      <c r="AU30" s="35" t="s">
        <v>485</v>
      </c>
      <c r="AV30" s="36"/>
      <c r="AW30" s="35" t="s">
        <v>485</v>
      </c>
      <c r="AX30" s="36"/>
      <c r="AY30" s="35" t="s">
        <v>484</v>
      </c>
      <c r="AZ30" s="36" t="s">
        <v>2211</v>
      </c>
      <c r="BA30" s="35" t="s">
        <v>484</v>
      </c>
      <c r="BB30" s="36" t="s">
        <v>1527</v>
      </c>
      <c r="BC30" s="35" t="s">
        <v>484</v>
      </c>
      <c r="BD30" s="36" t="s">
        <v>1363</v>
      </c>
      <c r="BE30" s="35" t="s">
        <v>485</v>
      </c>
      <c r="BF30" s="36"/>
      <c r="BG30" s="35" t="s">
        <v>485</v>
      </c>
      <c r="BH30" s="36"/>
      <c r="BI30" s="35" t="s">
        <v>484</v>
      </c>
      <c r="BJ30" s="36" t="s">
        <v>1386</v>
      </c>
      <c r="BK30" s="35" t="s">
        <v>485</v>
      </c>
      <c r="BL30" s="36"/>
      <c r="BM30" s="35" t="s">
        <v>485</v>
      </c>
      <c r="BN30" s="36"/>
      <c r="BO30" s="35" t="s">
        <v>485</v>
      </c>
      <c r="BP30" s="36"/>
      <c r="BQ30" s="35" t="s">
        <v>485</v>
      </c>
      <c r="BR30" s="36"/>
      <c r="BS30" s="35" t="s">
        <v>485</v>
      </c>
      <c r="BT30" s="36"/>
      <c r="BU30" s="35" t="s">
        <v>486</v>
      </c>
      <c r="BV30" s="36" t="s">
        <v>1116</v>
      </c>
      <c r="BW30" s="35" t="s">
        <v>485</v>
      </c>
      <c r="BX30" s="36"/>
      <c r="BY30" s="35" t="s">
        <v>485</v>
      </c>
      <c r="BZ30" s="36"/>
      <c r="CA30" s="35" t="s">
        <v>485</v>
      </c>
      <c r="CB30" s="36"/>
      <c r="CC30" s="35" t="s">
        <v>485</v>
      </c>
      <c r="CD30" s="36"/>
      <c r="CE30" s="35" t="s">
        <v>485</v>
      </c>
      <c r="CF30" s="36"/>
      <c r="CG30" s="35" t="s">
        <v>484</v>
      </c>
      <c r="CH30" s="36" t="s">
        <v>1013</v>
      </c>
      <c r="CI30" s="35" t="s">
        <v>485</v>
      </c>
      <c r="CJ30" s="36"/>
      <c r="CK30" s="35" t="s">
        <v>485</v>
      </c>
      <c r="CL30" s="36"/>
      <c r="CM30" s="35" t="s">
        <v>485</v>
      </c>
      <c r="CN30" s="36"/>
      <c r="CO30" s="35" t="s">
        <v>485</v>
      </c>
      <c r="CP30" s="36"/>
      <c r="CQ30" s="35" t="s">
        <v>485</v>
      </c>
      <c r="CR30" s="36"/>
      <c r="CS30" s="35" t="s">
        <v>485</v>
      </c>
      <c r="CT30" s="36"/>
      <c r="CU30" s="35" t="s">
        <v>486</v>
      </c>
      <c r="CV30" s="36" t="s">
        <v>925</v>
      </c>
      <c r="CW30" s="35" t="s">
        <v>485</v>
      </c>
      <c r="CX30" s="36"/>
    </row>
    <row r="31" spans="1:102" ht="60" x14ac:dyDescent="0.25">
      <c r="A31" t="s">
        <v>333</v>
      </c>
      <c r="B31" s="28" t="s">
        <v>133</v>
      </c>
      <c r="C31" s="35" t="s">
        <v>485</v>
      </c>
      <c r="D31" s="36"/>
      <c r="E31" s="35" t="s">
        <v>485</v>
      </c>
      <c r="F31" s="36"/>
      <c r="G31" s="35" t="s">
        <v>484</v>
      </c>
      <c r="H31" s="37" t="s">
        <v>544</v>
      </c>
      <c r="I31" s="35" t="s">
        <v>485</v>
      </c>
      <c r="J31" s="36"/>
      <c r="K31" s="35" t="s">
        <v>485</v>
      </c>
      <c r="L31" s="36"/>
      <c r="M31" s="35" t="s">
        <v>486</v>
      </c>
      <c r="N31" s="37" t="s">
        <v>632</v>
      </c>
      <c r="O31" s="35" t="s">
        <v>485</v>
      </c>
      <c r="P31" s="36"/>
      <c r="Q31" s="35" t="s">
        <v>485</v>
      </c>
      <c r="R31" s="36"/>
      <c r="S31" s="35" t="s">
        <v>485</v>
      </c>
      <c r="T31" s="36"/>
      <c r="U31" s="35" t="s">
        <v>485</v>
      </c>
      <c r="V31" s="36"/>
      <c r="W31" s="35" t="s">
        <v>486</v>
      </c>
      <c r="X31" s="36" t="s">
        <v>885</v>
      </c>
      <c r="Y31" s="35" t="s">
        <v>484</v>
      </c>
      <c r="Z31" s="36" t="s">
        <v>863</v>
      </c>
      <c r="AA31" s="35" t="s">
        <v>484</v>
      </c>
      <c r="AB31" s="36" t="s">
        <v>797</v>
      </c>
      <c r="AC31" s="35" t="s">
        <v>485</v>
      </c>
      <c r="AD31" s="36"/>
      <c r="AE31" s="35" t="s">
        <v>484</v>
      </c>
      <c r="AF31" s="36" t="s">
        <v>2419</v>
      </c>
      <c r="AG31" s="35" t="s">
        <v>484</v>
      </c>
      <c r="AH31" s="36" t="s">
        <v>1274</v>
      </c>
      <c r="AI31" s="35" t="s">
        <v>485</v>
      </c>
      <c r="AJ31" s="36"/>
      <c r="AK31" s="35" t="s">
        <v>484</v>
      </c>
      <c r="AL31" s="36" t="s">
        <v>1432</v>
      </c>
      <c r="AM31" s="35" t="s">
        <v>484</v>
      </c>
      <c r="AN31" s="37" t="s">
        <v>692</v>
      </c>
      <c r="AO31" s="35" t="s">
        <v>485</v>
      </c>
      <c r="AP31" s="36"/>
      <c r="AQ31" s="35" t="s">
        <v>485</v>
      </c>
      <c r="AR31" s="36"/>
      <c r="AS31" s="35" t="s">
        <v>485</v>
      </c>
      <c r="AT31" s="36"/>
      <c r="AU31" s="35" t="s">
        <v>485</v>
      </c>
      <c r="AV31" s="36"/>
      <c r="AW31" s="35" t="s">
        <v>485</v>
      </c>
      <c r="AX31" s="36"/>
      <c r="AY31" s="35" t="s">
        <v>484</v>
      </c>
      <c r="AZ31" s="37" t="s">
        <v>2212</v>
      </c>
      <c r="BA31" s="35" t="s">
        <v>484</v>
      </c>
      <c r="BB31" s="36" t="s">
        <v>1526</v>
      </c>
      <c r="BC31" s="35" t="s">
        <v>485</v>
      </c>
      <c r="BD31" s="36"/>
      <c r="BE31" s="35" t="s">
        <v>484</v>
      </c>
      <c r="BF31" s="37" t="s">
        <v>723</v>
      </c>
      <c r="BG31" s="35" t="s">
        <v>485</v>
      </c>
      <c r="BH31" s="36"/>
      <c r="BI31" s="35" t="s">
        <v>485</v>
      </c>
      <c r="BJ31" s="36"/>
      <c r="BK31" s="35" t="s">
        <v>485</v>
      </c>
      <c r="BL31" s="36"/>
      <c r="BM31" s="35" t="s">
        <v>485</v>
      </c>
      <c r="BN31" s="36"/>
      <c r="BO31" s="35" t="s">
        <v>485</v>
      </c>
      <c r="BP31" s="36"/>
      <c r="BQ31" s="35" t="s">
        <v>485</v>
      </c>
      <c r="BR31" s="36"/>
      <c r="BS31" s="35" t="s">
        <v>485</v>
      </c>
      <c r="BT31" s="36"/>
      <c r="BU31" s="35" t="s">
        <v>485</v>
      </c>
      <c r="BV31" s="36"/>
      <c r="BW31" s="35" t="s">
        <v>484</v>
      </c>
      <c r="BX31" s="37" t="s">
        <v>1666</v>
      </c>
      <c r="BY31" s="35" t="s">
        <v>486</v>
      </c>
      <c r="BZ31" s="36" t="s">
        <v>1052</v>
      </c>
      <c r="CA31" s="35" t="s">
        <v>485</v>
      </c>
      <c r="CB31" s="36"/>
      <c r="CC31" s="35" t="s">
        <v>484</v>
      </c>
      <c r="CD31" s="36" t="s">
        <v>2236</v>
      </c>
      <c r="CE31" s="35" t="s">
        <v>484</v>
      </c>
      <c r="CF31" s="36" t="s">
        <v>766</v>
      </c>
      <c r="CG31" s="35" t="s">
        <v>485</v>
      </c>
      <c r="CH31" s="36"/>
      <c r="CI31" s="35" t="s">
        <v>484</v>
      </c>
      <c r="CJ31" s="36" t="s">
        <v>1688</v>
      </c>
      <c r="CK31" s="35" t="s">
        <v>485</v>
      </c>
      <c r="CL31" s="36"/>
      <c r="CM31" s="35" t="s">
        <v>485</v>
      </c>
      <c r="CN31" s="36"/>
      <c r="CO31" s="35" t="s">
        <v>485</v>
      </c>
      <c r="CP31" s="36"/>
      <c r="CQ31" s="35" t="s">
        <v>484</v>
      </c>
      <c r="CR31" s="36" t="s">
        <v>822</v>
      </c>
      <c r="CS31" s="35" t="s">
        <v>484</v>
      </c>
      <c r="CT31" s="36" t="s">
        <v>1728</v>
      </c>
      <c r="CU31" s="35" t="s">
        <v>486</v>
      </c>
      <c r="CV31" s="36" t="s">
        <v>926</v>
      </c>
      <c r="CW31" s="35" t="s">
        <v>485</v>
      </c>
      <c r="CX31" s="36"/>
    </row>
    <row r="32" spans="1:102" ht="75" x14ac:dyDescent="0.25">
      <c r="A32" t="s">
        <v>334</v>
      </c>
      <c r="B32" s="28" t="s">
        <v>134</v>
      </c>
      <c r="C32" s="35" t="s">
        <v>485</v>
      </c>
      <c r="D32" s="36"/>
      <c r="E32" s="35" t="s">
        <v>485</v>
      </c>
      <c r="F32" s="36"/>
      <c r="G32" s="35" t="s">
        <v>485</v>
      </c>
      <c r="H32" s="36"/>
      <c r="I32" s="35" t="s">
        <v>485</v>
      </c>
      <c r="J32" s="36"/>
      <c r="K32" s="35" t="s">
        <v>485</v>
      </c>
      <c r="L32" s="36"/>
      <c r="M32" s="35" t="s">
        <v>485</v>
      </c>
      <c r="N32" s="36"/>
      <c r="O32" s="35" t="s">
        <v>485</v>
      </c>
      <c r="P32" s="36"/>
      <c r="Q32" s="35" t="s">
        <v>485</v>
      </c>
      <c r="R32" s="36"/>
      <c r="S32" s="35" t="s">
        <v>485</v>
      </c>
      <c r="T32" s="36"/>
      <c r="U32" s="35" t="s">
        <v>485</v>
      </c>
      <c r="V32" s="36"/>
      <c r="W32" s="35" t="s">
        <v>485</v>
      </c>
      <c r="X32" s="36"/>
      <c r="Y32" s="35" t="s">
        <v>485</v>
      </c>
      <c r="Z32" s="36"/>
      <c r="AA32" s="35" t="s">
        <v>485</v>
      </c>
      <c r="AB32" s="36"/>
      <c r="AC32" s="35" t="s">
        <v>485</v>
      </c>
      <c r="AD32" s="36"/>
      <c r="AE32" s="35" t="s">
        <v>485</v>
      </c>
      <c r="AF32" s="36"/>
      <c r="AG32" s="35" t="s">
        <v>485</v>
      </c>
      <c r="AH32" s="36"/>
      <c r="AI32" s="35" t="s">
        <v>485</v>
      </c>
      <c r="AJ32" s="36"/>
      <c r="AK32" s="35" t="s">
        <v>485</v>
      </c>
      <c r="AL32" s="36"/>
      <c r="AM32" s="35" t="s">
        <v>484</v>
      </c>
      <c r="AN32" s="37" t="s">
        <v>693</v>
      </c>
      <c r="AO32" s="35" t="s">
        <v>485</v>
      </c>
      <c r="AP32" s="36"/>
      <c r="AQ32" s="35" t="s">
        <v>485</v>
      </c>
      <c r="AR32" s="36"/>
      <c r="AS32" s="35" t="s">
        <v>485</v>
      </c>
      <c r="AT32" s="36"/>
      <c r="AU32" s="35" t="s">
        <v>485</v>
      </c>
      <c r="AV32" s="36"/>
      <c r="AW32" s="35" t="s">
        <v>485</v>
      </c>
      <c r="AX32" s="36"/>
      <c r="AY32" s="35" t="s">
        <v>484</v>
      </c>
      <c r="AZ32" s="36" t="s">
        <v>1501</v>
      </c>
      <c r="BA32" s="35" t="s">
        <v>485</v>
      </c>
      <c r="BB32" s="36"/>
      <c r="BC32" s="35" t="s">
        <v>485</v>
      </c>
      <c r="BD32" s="36"/>
      <c r="BE32" s="35" t="s">
        <v>485</v>
      </c>
      <c r="BF32" s="36"/>
      <c r="BG32" s="35" t="s">
        <v>485</v>
      </c>
      <c r="BH32" s="36"/>
      <c r="BI32" s="35" t="s">
        <v>485</v>
      </c>
      <c r="BJ32" s="36"/>
      <c r="BK32" s="35" t="s">
        <v>485</v>
      </c>
      <c r="BL32" s="36"/>
      <c r="BM32" s="35" t="s">
        <v>485</v>
      </c>
      <c r="BN32" s="36"/>
      <c r="BO32" s="35" t="s">
        <v>485</v>
      </c>
      <c r="BP32" s="36"/>
      <c r="BQ32" s="35" t="s">
        <v>485</v>
      </c>
      <c r="BR32" s="36"/>
      <c r="BS32" s="35" t="s">
        <v>485</v>
      </c>
      <c r="BT32" s="36"/>
      <c r="BU32" s="35" t="s">
        <v>485</v>
      </c>
      <c r="BV32" s="36"/>
      <c r="BW32" s="35" t="s">
        <v>485</v>
      </c>
      <c r="BX32" s="36"/>
      <c r="BY32" s="35" t="s">
        <v>485</v>
      </c>
      <c r="BZ32" s="36"/>
      <c r="CA32" s="35" t="s">
        <v>485</v>
      </c>
      <c r="CB32" s="36"/>
      <c r="CC32" s="35" t="s">
        <v>486</v>
      </c>
      <c r="CD32" s="36" t="s">
        <v>1642</v>
      </c>
      <c r="CE32" s="35" t="s">
        <v>485</v>
      </c>
      <c r="CF32" s="36"/>
      <c r="CG32" s="35" t="s">
        <v>485</v>
      </c>
      <c r="CH32" s="36"/>
      <c r="CI32" s="35" t="s">
        <v>485</v>
      </c>
      <c r="CJ32" s="36"/>
      <c r="CK32" s="35" t="s">
        <v>485</v>
      </c>
      <c r="CL32" s="36"/>
      <c r="CM32" s="35" t="s">
        <v>485</v>
      </c>
      <c r="CN32" s="36"/>
      <c r="CO32" s="35" t="s">
        <v>485</v>
      </c>
      <c r="CP32" s="36"/>
      <c r="CQ32" s="35" t="s">
        <v>485</v>
      </c>
      <c r="CR32" s="36"/>
      <c r="CS32" s="35" t="s">
        <v>485</v>
      </c>
      <c r="CT32" s="36"/>
      <c r="CU32" s="35" t="s">
        <v>485</v>
      </c>
      <c r="CV32" s="36"/>
      <c r="CW32" s="35" t="s">
        <v>485</v>
      </c>
      <c r="CX32" s="36"/>
    </row>
    <row r="33" spans="1:102" ht="90" x14ac:dyDescent="0.25">
      <c r="A33" t="s">
        <v>335</v>
      </c>
      <c r="B33" s="28" t="s">
        <v>135</v>
      </c>
      <c r="C33" s="35" t="s">
        <v>485</v>
      </c>
      <c r="D33" s="36"/>
      <c r="E33" s="35" t="s">
        <v>485</v>
      </c>
      <c r="F33" s="36"/>
      <c r="G33" s="35" t="s">
        <v>484</v>
      </c>
      <c r="H33" s="37" t="s">
        <v>539</v>
      </c>
      <c r="I33" s="35" t="s">
        <v>485</v>
      </c>
      <c r="J33" s="36"/>
      <c r="K33" s="35" t="s">
        <v>485</v>
      </c>
      <c r="L33" s="36"/>
      <c r="M33" s="35" t="s">
        <v>486</v>
      </c>
      <c r="N33" s="37" t="s">
        <v>633</v>
      </c>
      <c r="O33" s="35" t="s">
        <v>485</v>
      </c>
      <c r="P33" s="36"/>
      <c r="Q33" s="35" t="s">
        <v>485</v>
      </c>
      <c r="R33" s="36"/>
      <c r="S33" s="35" t="s">
        <v>485</v>
      </c>
      <c r="T33" s="36"/>
      <c r="U33" s="35" t="s">
        <v>485</v>
      </c>
      <c r="V33" s="36"/>
      <c r="W33" s="35" t="s">
        <v>485</v>
      </c>
      <c r="X33" s="36"/>
      <c r="Y33" s="35" t="s">
        <v>485</v>
      </c>
      <c r="Z33" s="36"/>
      <c r="AA33" s="35" t="s">
        <v>485</v>
      </c>
      <c r="AB33" s="36"/>
      <c r="AC33" s="35" t="s">
        <v>485</v>
      </c>
      <c r="AD33" s="36"/>
      <c r="AE33" s="35" t="s">
        <v>485</v>
      </c>
      <c r="AF33" s="36"/>
      <c r="AG33" s="35" t="s">
        <v>485</v>
      </c>
      <c r="AH33" s="36"/>
      <c r="AI33" s="35" t="s">
        <v>485</v>
      </c>
      <c r="AJ33" s="36"/>
      <c r="AK33" s="35" t="s">
        <v>485</v>
      </c>
      <c r="AL33" s="36"/>
      <c r="AM33" s="35" t="s">
        <v>485</v>
      </c>
      <c r="AN33" s="36"/>
      <c r="AO33" s="35" t="s">
        <v>485</v>
      </c>
      <c r="AP33" s="36"/>
      <c r="AQ33" s="35" t="s">
        <v>485</v>
      </c>
      <c r="AR33" s="36"/>
      <c r="AS33" s="35" t="s">
        <v>485</v>
      </c>
      <c r="AT33" s="36"/>
      <c r="AU33" s="35" t="s">
        <v>485</v>
      </c>
      <c r="AV33" s="36"/>
      <c r="AW33" s="35" t="s">
        <v>484</v>
      </c>
      <c r="AX33" s="36" t="s">
        <v>2305</v>
      </c>
      <c r="AY33" s="35" t="s">
        <v>486</v>
      </c>
      <c r="AZ33" s="37" t="s">
        <v>2213</v>
      </c>
      <c r="BA33" s="35" t="s">
        <v>484</v>
      </c>
      <c r="BB33" s="36" t="s">
        <v>1528</v>
      </c>
      <c r="BC33" s="35" t="s">
        <v>485</v>
      </c>
      <c r="BD33" s="36"/>
      <c r="BE33" s="35" t="s">
        <v>484</v>
      </c>
      <c r="BF33" s="37" t="s">
        <v>724</v>
      </c>
      <c r="BG33" s="35" t="s">
        <v>485</v>
      </c>
      <c r="BH33" s="36"/>
      <c r="BI33" s="35" t="s">
        <v>485</v>
      </c>
      <c r="BJ33" s="36"/>
      <c r="BK33" s="35" t="s">
        <v>485</v>
      </c>
      <c r="BL33" s="36"/>
      <c r="BM33" s="35" t="s">
        <v>485</v>
      </c>
      <c r="BN33" s="36"/>
      <c r="BO33" s="35" t="s">
        <v>484</v>
      </c>
      <c r="BP33" s="36" t="s">
        <v>1606</v>
      </c>
      <c r="BQ33" s="35" t="s">
        <v>485</v>
      </c>
      <c r="BR33" s="36"/>
      <c r="BS33" s="35" t="s">
        <v>485</v>
      </c>
      <c r="BT33" s="36"/>
      <c r="BU33" s="35" t="s">
        <v>486</v>
      </c>
      <c r="BV33" s="36" t="s">
        <v>1117</v>
      </c>
      <c r="BW33" s="35" t="s">
        <v>485</v>
      </c>
      <c r="BX33" s="36"/>
      <c r="BY33" s="35" t="s">
        <v>485</v>
      </c>
      <c r="BZ33" s="36"/>
      <c r="CA33" s="35" t="s">
        <v>485</v>
      </c>
      <c r="CB33" s="36"/>
      <c r="CC33" s="35" t="s">
        <v>486</v>
      </c>
      <c r="CD33" s="36" t="s">
        <v>1642</v>
      </c>
      <c r="CE33" s="35" t="s">
        <v>486</v>
      </c>
      <c r="CF33" s="37" t="s">
        <v>768</v>
      </c>
      <c r="CG33" s="35" t="s">
        <v>485</v>
      </c>
      <c r="CH33" s="36"/>
      <c r="CI33" s="35" t="s">
        <v>485</v>
      </c>
      <c r="CJ33" s="36"/>
      <c r="CK33" s="35" t="s">
        <v>486</v>
      </c>
      <c r="CL33" s="36" t="s">
        <v>1707</v>
      </c>
      <c r="CM33" s="35" t="s">
        <v>485</v>
      </c>
      <c r="CN33" s="36"/>
      <c r="CO33" s="35" t="s">
        <v>485</v>
      </c>
      <c r="CP33" s="36"/>
      <c r="CQ33" s="35" t="s">
        <v>485</v>
      </c>
      <c r="CR33" s="36"/>
      <c r="CS33" s="35" t="s">
        <v>485</v>
      </c>
      <c r="CT33" s="36"/>
      <c r="CU33" s="35" t="s">
        <v>484</v>
      </c>
      <c r="CV33" s="36" t="s">
        <v>927</v>
      </c>
      <c r="CW33" s="35" t="s">
        <v>485</v>
      </c>
      <c r="CX33" s="36"/>
    </row>
    <row r="34" spans="1:102" ht="45" x14ac:dyDescent="0.25">
      <c r="A34" t="s">
        <v>336</v>
      </c>
      <c r="B34" s="29" t="s">
        <v>141</v>
      </c>
      <c r="C34" s="35" t="s">
        <v>484</v>
      </c>
      <c r="D34" s="37" t="s">
        <v>513</v>
      </c>
      <c r="E34" s="35" t="s">
        <v>484</v>
      </c>
      <c r="F34" s="37" t="s">
        <v>514</v>
      </c>
      <c r="G34" s="35" t="s">
        <v>485</v>
      </c>
      <c r="H34" s="37" t="s">
        <v>540</v>
      </c>
      <c r="I34" s="35" t="s">
        <v>484</v>
      </c>
      <c r="J34" s="37" t="s">
        <v>581</v>
      </c>
      <c r="K34" s="35" t="s">
        <v>484</v>
      </c>
      <c r="L34" s="37" t="s">
        <v>616</v>
      </c>
      <c r="M34" s="35" t="s">
        <v>484</v>
      </c>
      <c r="N34" s="37" t="s">
        <v>2265</v>
      </c>
      <c r="O34" s="35" t="s">
        <v>484</v>
      </c>
      <c r="P34" s="36" t="s">
        <v>1165</v>
      </c>
      <c r="Q34" s="35" t="s">
        <v>485</v>
      </c>
      <c r="R34" s="36"/>
      <c r="S34" s="35" t="s">
        <v>484</v>
      </c>
      <c r="T34" s="36" t="s">
        <v>1200</v>
      </c>
      <c r="U34" s="35" t="s">
        <v>484</v>
      </c>
      <c r="V34" s="36" t="s">
        <v>589</v>
      </c>
      <c r="W34" s="35" t="s">
        <v>484</v>
      </c>
      <c r="X34" s="36" t="s">
        <v>886</v>
      </c>
      <c r="Y34" s="35" t="s">
        <v>484</v>
      </c>
      <c r="Z34" s="36" t="s">
        <v>864</v>
      </c>
      <c r="AA34" s="35" t="s">
        <v>484</v>
      </c>
      <c r="AB34" s="36" t="s">
        <v>798</v>
      </c>
      <c r="AC34" s="35" t="s">
        <v>484</v>
      </c>
      <c r="AD34" s="36" t="s">
        <v>1229</v>
      </c>
      <c r="AE34" s="35" t="s">
        <v>484</v>
      </c>
      <c r="AF34" s="36" t="s">
        <v>849</v>
      </c>
      <c r="AG34" s="35" t="s">
        <v>484</v>
      </c>
      <c r="AH34" s="36" t="s">
        <v>1275</v>
      </c>
      <c r="AI34" s="35" t="s">
        <v>485</v>
      </c>
      <c r="AJ34" s="36"/>
      <c r="AK34" s="35" t="s">
        <v>484</v>
      </c>
      <c r="AL34" s="36" t="s">
        <v>1423</v>
      </c>
      <c r="AM34" s="35" t="s">
        <v>484</v>
      </c>
      <c r="AN34" s="37" t="s">
        <v>694</v>
      </c>
      <c r="AO34" s="35" t="s">
        <v>484</v>
      </c>
      <c r="AP34" s="36" t="s">
        <v>1445</v>
      </c>
      <c r="AQ34" s="35" t="s">
        <v>484</v>
      </c>
      <c r="AR34" s="36" t="s">
        <v>1313</v>
      </c>
      <c r="AS34" s="35" t="s">
        <v>484</v>
      </c>
      <c r="AT34" s="36" t="s">
        <v>1465</v>
      </c>
      <c r="AU34" s="35" t="s">
        <v>484</v>
      </c>
      <c r="AV34" s="36" t="s">
        <v>1483</v>
      </c>
      <c r="AW34" s="35" t="s">
        <v>484</v>
      </c>
      <c r="AX34" s="36" t="s">
        <v>2306</v>
      </c>
      <c r="AY34" s="35" t="s">
        <v>484</v>
      </c>
      <c r="AZ34" s="36" t="s">
        <v>1503</v>
      </c>
      <c r="BA34" s="35" t="s">
        <v>485</v>
      </c>
      <c r="BB34" s="36"/>
      <c r="BC34" s="35" t="s">
        <v>485</v>
      </c>
      <c r="BD34" s="36"/>
      <c r="BE34" s="35" t="s">
        <v>484</v>
      </c>
      <c r="BF34" s="37" t="s">
        <v>725</v>
      </c>
      <c r="BG34" s="35" t="s">
        <v>484</v>
      </c>
      <c r="BH34" s="36" t="s">
        <v>1560</v>
      </c>
      <c r="BI34" s="35" t="s">
        <v>485</v>
      </c>
      <c r="BJ34" s="36"/>
      <c r="BK34" s="35" t="s">
        <v>484</v>
      </c>
      <c r="BL34" s="36" t="s">
        <v>1583</v>
      </c>
      <c r="BM34" s="35" t="s">
        <v>484</v>
      </c>
      <c r="BN34" s="36" t="s">
        <v>1407</v>
      </c>
      <c r="BO34" s="35" t="s">
        <v>484</v>
      </c>
      <c r="BP34" s="36" t="s">
        <v>1607</v>
      </c>
      <c r="BQ34" s="35" t="s">
        <v>484</v>
      </c>
      <c r="BR34" s="36" t="s">
        <v>1118</v>
      </c>
      <c r="BS34" s="35" t="s">
        <v>484</v>
      </c>
      <c r="BT34" s="36" t="s">
        <v>2348</v>
      </c>
      <c r="BU34" s="35" t="s">
        <v>484</v>
      </c>
      <c r="BV34" s="36" t="s">
        <v>1119</v>
      </c>
      <c r="BW34" s="35" t="s">
        <v>484</v>
      </c>
      <c r="BX34" s="36" t="s">
        <v>1667</v>
      </c>
      <c r="BY34" s="35" t="s">
        <v>484</v>
      </c>
      <c r="BZ34" s="36" t="s">
        <v>1053</v>
      </c>
      <c r="CA34" s="35" t="s">
        <v>485</v>
      </c>
      <c r="CB34" s="36"/>
      <c r="CC34" s="35" t="s">
        <v>484</v>
      </c>
      <c r="CD34" s="36" t="s">
        <v>1643</v>
      </c>
      <c r="CE34" s="35" t="s">
        <v>484</v>
      </c>
      <c r="CF34" s="37" t="s">
        <v>769</v>
      </c>
      <c r="CG34" s="35" t="s">
        <v>484</v>
      </c>
      <c r="CH34" s="36" t="s">
        <v>1014</v>
      </c>
      <c r="CI34" s="35" t="s">
        <v>484</v>
      </c>
      <c r="CJ34" s="36" t="s">
        <v>1689</v>
      </c>
      <c r="CK34" s="35" t="s">
        <v>484</v>
      </c>
      <c r="CL34" s="36" t="s">
        <v>1708</v>
      </c>
      <c r="CM34" s="35" t="s">
        <v>484</v>
      </c>
      <c r="CN34" s="36" t="s">
        <v>976</v>
      </c>
      <c r="CO34" s="35" t="s">
        <v>484</v>
      </c>
      <c r="CP34" s="36" t="s">
        <v>977</v>
      </c>
      <c r="CQ34" s="35" t="s">
        <v>485</v>
      </c>
      <c r="CR34" s="36"/>
      <c r="CS34" s="35" t="s">
        <v>484</v>
      </c>
      <c r="CT34" s="36" t="s">
        <v>1731</v>
      </c>
      <c r="CU34" s="35" t="s">
        <v>484</v>
      </c>
      <c r="CV34" s="36" t="s">
        <v>928</v>
      </c>
      <c r="CW34" s="35" t="s">
        <v>484</v>
      </c>
      <c r="CX34" s="36" t="s">
        <v>929</v>
      </c>
    </row>
    <row r="35" spans="1:102" ht="90" x14ac:dyDescent="0.25">
      <c r="A35" t="s">
        <v>337</v>
      </c>
      <c r="B35" s="29" t="s">
        <v>190</v>
      </c>
      <c r="C35" s="35" t="s">
        <v>484</v>
      </c>
      <c r="D35" s="37" t="s">
        <v>512</v>
      </c>
      <c r="E35" s="35" t="s">
        <v>485</v>
      </c>
      <c r="F35" s="36"/>
      <c r="G35" s="35" t="s">
        <v>484</v>
      </c>
      <c r="H35" s="37" t="s">
        <v>542</v>
      </c>
      <c r="I35" s="35" t="s">
        <v>484</v>
      </c>
      <c r="J35" s="37" t="s">
        <v>569</v>
      </c>
      <c r="K35" s="35" t="s">
        <v>484</v>
      </c>
      <c r="L35" s="36" t="s">
        <v>615</v>
      </c>
      <c r="M35" s="35" t="s">
        <v>484</v>
      </c>
      <c r="N35" s="37" t="s">
        <v>634</v>
      </c>
      <c r="O35" s="35" t="s">
        <v>484</v>
      </c>
      <c r="P35" s="36" t="s">
        <v>1166</v>
      </c>
      <c r="Q35" s="35" t="s">
        <v>484</v>
      </c>
      <c r="R35" s="36" t="s">
        <v>663</v>
      </c>
      <c r="S35" s="35" t="s">
        <v>486</v>
      </c>
      <c r="T35" s="36" t="s">
        <v>1201</v>
      </c>
      <c r="U35" s="35" t="s">
        <v>485</v>
      </c>
      <c r="V35" s="36"/>
      <c r="W35" s="35" t="s">
        <v>484</v>
      </c>
      <c r="X35" s="36" t="s">
        <v>887</v>
      </c>
      <c r="Y35" s="35" t="s">
        <v>485</v>
      </c>
      <c r="Z35" s="36"/>
      <c r="AA35" s="35" t="s">
        <v>484</v>
      </c>
      <c r="AB35" s="36" t="s">
        <v>799</v>
      </c>
      <c r="AC35" s="35" t="s">
        <v>484</v>
      </c>
      <c r="AD35" s="36" t="s">
        <v>1229</v>
      </c>
      <c r="AE35" s="35" t="s">
        <v>484</v>
      </c>
      <c r="AF35" s="36" t="s">
        <v>849</v>
      </c>
      <c r="AG35" s="35" t="s">
        <v>486</v>
      </c>
      <c r="AH35" s="36" t="s">
        <v>1275</v>
      </c>
      <c r="AI35" s="35" t="s">
        <v>486</v>
      </c>
      <c r="AJ35" s="36" t="s">
        <v>1276</v>
      </c>
      <c r="AK35" s="35" t="s">
        <v>484</v>
      </c>
      <c r="AL35" s="36" t="s">
        <v>1424</v>
      </c>
      <c r="AM35" s="35" t="s">
        <v>484</v>
      </c>
      <c r="AN35" s="36" t="s">
        <v>696</v>
      </c>
      <c r="AO35" s="35" t="s">
        <v>485</v>
      </c>
      <c r="AP35" s="36"/>
      <c r="AQ35" s="35" t="s">
        <v>486</v>
      </c>
      <c r="AR35" s="36" t="s">
        <v>1314</v>
      </c>
      <c r="AS35" s="35" t="s">
        <v>484</v>
      </c>
      <c r="AT35" s="37" t="s">
        <v>1466</v>
      </c>
      <c r="AU35" s="35" t="s">
        <v>484</v>
      </c>
      <c r="AV35" s="36" t="s">
        <v>1483</v>
      </c>
      <c r="AW35" s="35" t="s">
        <v>484</v>
      </c>
      <c r="AX35" s="36" t="s">
        <v>1338</v>
      </c>
      <c r="AY35" s="35" t="s">
        <v>484</v>
      </c>
      <c r="AZ35" s="36" t="s">
        <v>1503</v>
      </c>
      <c r="BA35" s="35" t="s">
        <v>485</v>
      </c>
      <c r="BB35" s="36"/>
      <c r="BC35" s="35" t="s">
        <v>485</v>
      </c>
      <c r="BD35" s="36"/>
      <c r="BE35" s="35" t="s">
        <v>484</v>
      </c>
      <c r="BF35" s="36" t="s">
        <v>726</v>
      </c>
      <c r="BG35" s="35" t="s">
        <v>484</v>
      </c>
      <c r="BH35" s="36" t="s">
        <v>1561</v>
      </c>
      <c r="BI35" s="35" t="s">
        <v>486</v>
      </c>
      <c r="BJ35" s="36" t="s">
        <v>1387</v>
      </c>
      <c r="BK35" s="35" t="s">
        <v>486</v>
      </c>
      <c r="BL35" s="36" t="s">
        <v>1583</v>
      </c>
      <c r="BM35" s="35" t="s">
        <v>484</v>
      </c>
      <c r="BN35" s="36" t="s">
        <v>1407</v>
      </c>
      <c r="BO35" s="35" t="s">
        <v>484</v>
      </c>
      <c r="BP35" s="36" t="s">
        <v>1608</v>
      </c>
      <c r="BQ35" s="35" t="s">
        <v>484</v>
      </c>
      <c r="BR35" s="36" t="s">
        <v>1120</v>
      </c>
      <c r="BS35" s="35" t="s">
        <v>484</v>
      </c>
      <c r="BT35" s="36" t="s">
        <v>2349</v>
      </c>
      <c r="BU35" s="35" t="s">
        <v>484</v>
      </c>
      <c r="BV35" s="36" t="s">
        <v>1119</v>
      </c>
      <c r="BW35" s="35" t="s">
        <v>484</v>
      </c>
      <c r="BX35" s="36" t="s">
        <v>1667</v>
      </c>
      <c r="BY35" s="35" t="s">
        <v>484</v>
      </c>
      <c r="BZ35" s="36" t="s">
        <v>1054</v>
      </c>
      <c r="CA35" s="35" t="s">
        <v>486</v>
      </c>
      <c r="CB35" s="36" t="s">
        <v>1055</v>
      </c>
      <c r="CC35" s="35" t="s">
        <v>484</v>
      </c>
      <c r="CD35" s="36" t="s">
        <v>1635</v>
      </c>
      <c r="CE35" s="35" t="s">
        <v>484</v>
      </c>
      <c r="CF35" s="37" t="s">
        <v>770</v>
      </c>
      <c r="CG35" s="35" t="s">
        <v>484</v>
      </c>
      <c r="CH35" s="36" t="s">
        <v>1015</v>
      </c>
      <c r="CI35" s="35" t="s">
        <v>485</v>
      </c>
      <c r="CJ35" s="36"/>
      <c r="CK35" s="35" t="s">
        <v>485</v>
      </c>
      <c r="CL35" s="36"/>
      <c r="CM35" s="35" t="s">
        <v>484</v>
      </c>
      <c r="CN35" s="36" t="s">
        <v>976</v>
      </c>
      <c r="CO35" s="35" t="s">
        <v>484</v>
      </c>
      <c r="CP35" s="36" t="s">
        <v>977</v>
      </c>
      <c r="CQ35" s="35" t="s">
        <v>484</v>
      </c>
      <c r="CR35" s="36" t="s">
        <v>823</v>
      </c>
      <c r="CS35" s="35" t="s">
        <v>484</v>
      </c>
      <c r="CT35" s="36" t="s">
        <v>1731</v>
      </c>
      <c r="CU35" s="35" t="s">
        <v>484</v>
      </c>
      <c r="CV35" s="36" t="s">
        <v>928</v>
      </c>
      <c r="CW35" s="35" t="s">
        <v>484</v>
      </c>
      <c r="CX35" s="36" t="s">
        <v>929</v>
      </c>
    </row>
    <row r="36" spans="1:102" ht="90" x14ac:dyDescent="0.25">
      <c r="A36" t="s">
        <v>338</v>
      </c>
      <c r="B36" s="29" t="s">
        <v>142</v>
      </c>
      <c r="C36" s="35" t="s">
        <v>485</v>
      </c>
      <c r="D36" s="36"/>
      <c r="E36" s="35" t="s">
        <v>485</v>
      </c>
      <c r="F36" s="36"/>
      <c r="G36" s="35" t="s">
        <v>484</v>
      </c>
      <c r="H36" s="37" t="s">
        <v>753</v>
      </c>
      <c r="I36" s="35" t="s">
        <v>484</v>
      </c>
      <c r="J36" s="37" t="s">
        <v>570</v>
      </c>
      <c r="K36" s="35" t="s">
        <v>485</v>
      </c>
      <c r="L36" s="36"/>
      <c r="M36" s="35" t="s">
        <v>485</v>
      </c>
      <c r="N36" s="36"/>
      <c r="O36" s="35" t="s">
        <v>485</v>
      </c>
      <c r="P36" s="36"/>
      <c r="Q36" s="35" t="s">
        <v>485</v>
      </c>
      <c r="R36" s="36"/>
      <c r="S36" s="35" t="s">
        <v>485</v>
      </c>
      <c r="T36" s="36"/>
      <c r="U36" s="35" t="s">
        <v>485</v>
      </c>
      <c r="V36" s="36"/>
      <c r="W36" s="35" t="s">
        <v>484</v>
      </c>
      <c r="X36" s="36" t="s">
        <v>887</v>
      </c>
      <c r="Y36" s="35" t="s">
        <v>485</v>
      </c>
      <c r="Z36" s="36"/>
      <c r="AA36" s="35" t="s">
        <v>485</v>
      </c>
      <c r="AB36" s="36"/>
      <c r="AC36" s="35" t="s">
        <v>486</v>
      </c>
      <c r="AD36" s="36" t="s">
        <v>1230</v>
      </c>
      <c r="AE36" s="35" t="s">
        <v>485</v>
      </c>
      <c r="AF36" s="36"/>
      <c r="AG36" s="35" t="s">
        <v>485</v>
      </c>
      <c r="AH36" s="36"/>
      <c r="AI36" s="35" t="s">
        <v>486</v>
      </c>
      <c r="AJ36" s="36" t="s">
        <v>1277</v>
      </c>
      <c r="AK36" s="35" t="s">
        <v>485</v>
      </c>
      <c r="AL36" s="36"/>
      <c r="AM36" s="35" t="s">
        <v>486</v>
      </c>
      <c r="AN36" s="36" t="s">
        <v>697</v>
      </c>
      <c r="AO36" s="35" t="s">
        <v>485</v>
      </c>
      <c r="AP36" s="36"/>
      <c r="AQ36" s="35" t="s">
        <v>484</v>
      </c>
      <c r="AR36" s="36" t="s">
        <v>1313</v>
      </c>
      <c r="AS36" s="35" t="s">
        <v>484</v>
      </c>
      <c r="AT36" s="36" t="s">
        <v>1466</v>
      </c>
      <c r="AU36" s="35" t="s">
        <v>485</v>
      </c>
      <c r="AV36" s="36"/>
      <c r="AW36" s="35" t="s">
        <v>486</v>
      </c>
      <c r="AX36" s="36" t="s">
        <v>1339</v>
      </c>
      <c r="AY36" s="35" t="s">
        <v>485</v>
      </c>
      <c r="AZ36" s="36"/>
      <c r="BA36" s="35" t="s">
        <v>485</v>
      </c>
      <c r="BB36" s="36"/>
      <c r="BC36" s="35" t="s">
        <v>486</v>
      </c>
      <c r="BD36" s="36" t="s">
        <v>1364</v>
      </c>
      <c r="BE36" s="35" t="s">
        <v>484</v>
      </c>
      <c r="BF36" s="37" t="s">
        <v>727</v>
      </c>
      <c r="BG36" s="35" t="s">
        <v>484</v>
      </c>
      <c r="BH36" s="36" t="s">
        <v>1562</v>
      </c>
      <c r="BI36" s="35" t="s">
        <v>486</v>
      </c>
      <c r="BJ36" s="36" t="s">
        <v>1388</v>
      </c>
      <c r="BK36" s="35" t="s">
        <v>484</v>
      </c>
      <c r="BL36" s="36" t="s">
        <v>1584</v>
      </c>
      <c r="BM36" s="35" t="s">
        <v>485</v>
      </c>
      <c r="BN36" s="36"/>
      <c r="BO36" s="35" t="s">
        <v>484</v>
      </c>
      <c r="BP36" s="37" t="s">
        <v>1609</v>
      </c>
      <c r="BQ36" s="35" t="s">
        <v>485</v>
      </c>
      <c r="BR36" s="36"/>
      <c r="BS36" s="35" t="s">
        <v>485</v>
      </c>
      <c r="BT36" s="36"/>
      <c r="BU36" s="35" t="s">
        <v>486</v>
      </c>
      <c r="BV36" s="36" t="s">
        <v>1119</v>
      </c>
      <c r="BW36" s="35" t="s">
        <v>484</v>
      </c>
      <c r="BX36" s="36" t="s">
        <v>1667</v>
      </c>
      <c r="BY36" s="35" t="s">
        <v>486</v>
      </c>
      <c r="BZ36" s="36" t="s">
        <v>1053</v>
      </c>
      <c r="CA36" s="35" t="s">
        <v>486</v>
      </c>
      <c r="CB36" s="36" t="s">
        <v>1055</v>
      </c>
      <c r="CC36" s="35" t="s">
        <v>485</v>
      </c>
      <c r="CD36" s="36"/>
      <c r="CE36" s="35" t="s">
        <v>484</v>
      </c>
      <c r="CF36" s="37" t="s">
        <v>771</v>
      </c>
      <c r="CG36" s="35" t="s">
        <v>486</v>
      </c>
      <c r="CH36" s="36" t="s">
        <v>1015</v>
      </c>
      <c r="CI36" s="35" t="s">
        <v>485</v>
      </c>
      <c r="CJ36" s="36"/>
      <c r="CK36" s="35" t="s">
        <v>485</v>
      </c>
      <c r="CL36" s="36"/>
      <c r="CM36" s="35" t="s">
        <v>485</v>
      </c>
      <c r="CN36" s="36"/>
      <c r="CO36" s="35" t="s">
        <v>485</v>
      </c>
      <c r="CP36" s="36"/>
      <c r="CQ36" s="35" t="s">
        <v>485</v>
      </c>
      <c r="CR36" s="36"/>
      <c r="CS36" s="35" t="s">
        <v>484</v>
      </c>
      <c r="CT36" s="36" t="s">
        <v>1731</v>
      </c>
      <c r="CU36" s="35" t="s">
        <v>485</v>
      </c>
      <c r="CV36" s="36"/>
      <c r="CW36" s="35" t="s">
        <v>485</v>
      </c>
      <c r="CX36" s="36"/>
    </row>
    <row r="37" spans="1:102" ht="135" x14ac:dyDescent="0.25">
      <c r="A37" t="s">
        <v>339</v>
      </c>
      <c r="B37" s="29" t="s">
        <v>143</v>
      </c>
      <c r="C37" s="35" t="s">
        <v>485</v>
      </c>
      <c r="D37" s="36"/>
      <c r="E37" s="35" t="s">
        <v>485</v>
      </c>
      <c r="F37" s="36"/>
      <c r="G37" s="35" t="s">
        <v>485</v>
      </c>
      <c r="H37" s="36"/>
      <c r="I37" s="35" t="s">
        <v>484</v>
      </c>
      <c r="J37" s="37" t="s">
        <v>570</v>
      </c>
      <c r="K37" s="35" t="s">
        <v>485</v>
      </c>
      <c r="L37" s="36"/>
      <c r="M37" s="35" t="s">
        <v>485</v>
      </c>
      <c r="N37" s="36"/>
      <c r="O37" s="35" t="s">
        <v>484</v>
      </c>
      <c r="P37" s="36" t="s">
        <v>1167</v>
      </c>
      <c r="Q37" s="35" t="s">
        <v>485</v>
      </c>
      <c r="R37" s="36"/>
      <c r="S37" s="35" t="s">
        <v>485</v>
      </c>
      <c r="T37" s="36"/>
      <c r="U37" s="35" t="s">
        <v>485</v>
      </c>
      <c r="V37" s="36"/>
      <c r="W37" s="35" t="s">
        <v>485</v>
      </c>
      <c r="X37" s="36"/>
      <c r="Y37" s="35" t="s">
        <v>485</v>
      </c>
      <c r="Z37" s="36"/>
      <c r="AA37" s="35" t="s">
        <v>485</v>
      </c>
      <c r="AB37" s="36"/>
      <c r="AC37" s="35" t="s">
        <v>486</v>
      </c>
      <c r="AD37" s="36" t="s">
        <v>1230</v>
      </c>
      <c r="AE37" s="35" t="s">
        <v>485</v>
      </c>
      <c r="AF37" s="36"/>
      <c r="AG37" s="35" t="s">
        <v>485</v>
      </c>
      <c r="AH37" s="36"/>
      <c r="AI37" s="35" t="s">
        <v>486</v>
      </c>
      <c r="AJ37" s="36" t="s">
        <v>1278</v>
      </c>
      <c r="AK37" s="35" t="s">
        <v>485</v>
      </c>
      <c r="AL37" s="36"/>
      <c r="AM37" s="35" t="s">
        <v>485</v>
      </c>
      <c r="AN37" s="36"/>
      <c r="AO37" s="35" t="s">
        <v>485</v>
      </c>
      <c r="AP37" s="36"/>
      <c r="AQ37" s="35" t="s">
        <v>485</v>
      </c>
      <c r="AR37" s="36"/>
      <c r="AS37" s="35" t="s">
        <v>486</v>
      </c>
      <c r="AT37" s="36" t="s">
        <v>1466</v>
      </c>
      <c r="AU37" s="35" t="s">
        <v>485</v>
      </c>
      <c r="AV37" s="36"/>
      <c r="AW37" s="35" t="s">
        <v>485</v>
      </c>
      <c r="AX37" s="36"/>
      <c r="AY37" s="35" t="s">
        <v>485</v>
      </c>
      <c r="AZ37" s="36"/>
      <c r="BA37" s="35" t="s">
        <v>485</v>
      </c>
      <c r="BB37" s="36"/>
      <c r="BC37" s="35" t="s">
        <v>485</v>
      </c>
      <c r="BD37" s="36"/>
      <c r="BE37" s="35" t="s">
        <v>485</v>
      </c>
      <c r="BF37" s="37"/>
      <c r="BG37" s="35" t="s">
        <v>484</v>
      </c>
      <c r="BH37" s="36" t="s">
        <v>1563</v>
      </c>
      <c r="BI37" s="35" t="s">
        <v>485</v>
      </c>
      <c r="BJ37" s="36"/>
      <c r="BK37" s="35" t="s">
        <v>484</v>
      </c>
      <c r="BL37" s="36" t="s">
        <v>1584</v>
      </c>
      <c r="BM37" s="35" t="s">
        <v>485</v>
      </c>
      <c r="BN37" s="36"/>
      <c r="BO37" s="35" t="s">
        <v>485</v>
      </c>
      <c r="BP37" s="36"/>
      <c r="BQ37" s="35" t="s">
        <v>485</v>
      </c>
      <c r="BR37" s="36"/>
      <c r="BS37" s="35" t="s">
        <v>485</v>
      </c>
      <c r="BT37" s="36"/>
      <c r="BU37" s="35" t="s">
        <v>485</v>
      </c>
      <c r="BV37" s="36"/>
      <c r="BW37" s="35" t="s">
        <v>484</v>
      </c>
      <c r="BX37" s="36" t="s">
        <v>1667</v>
      </c>
      <c r="BY37" s="35" t="s">
        <v>484</v>
      </c>
      <c r="BZ37" s="36" t="s">
        <v>1056</v>
      </c>
      <c r="CA37" s="35" t="s">
        <v>485</v>
      </c>
      <c r="CB37" s="36"/>
      <c r="CC37" s="35" t="s">
        <v>485</v>
      </c>
      <c r="CD37" s="36"/>
      <c r="CE37" s="35" t="s">
        <v>485</v>
      </c>
      <c r="CF37" s="36"/>
      <c r="CG37" s="35" t="s">
        <v>485</v>
      </c>
      <c r="CH37" s="36"/>
      <c r="CI37" s="35" t="s">
        <v>485</v>
      </c>
      <c r="CJ37" s="36"/>
      <c r="CK37" s="35" t="s">
        <v>485</v>
      </c>
      <c r="CL37" s="36"/>
      <c r="CM37" s="35" t="s">
        <v>485</v>
      </c>
      <c r="CN37" s="36"/>
      <c r="CO37" s="35" t="s">
        <v>485</v>
      </c>
      <c r="CP37" s="36"/>
      <c r="CQ37" s="35" t="s">
        <v>485</v>
      </c>
      <c r="CR37" s="36"/>
      <c r="CS37" s="35" t="s">
        <v>485</v>
      </c>
      <c r="CT37" s="36"/>
      <c r="CU37" s="35" t="s">
        <v>485</v>
      </c>
      <c r="CV37" s="36"/>
      <c r="CW37" s="35" t="s">
        <v>485</v>
      </c>
      <c r="CX37" s="36"/>
    </row>
    <row r="38" spans="1:102" ht="105" x14ac:dyDescent="0.25">
      <c r="A38" t="s">
        <v>340</v>
      </c>
      <c r="B38" s="29" t="s">
        <v>144</v>
      </c>
      <c r="C38" s="35" t="s">
        <v>485</v>
      </c>
      <c r="D38" s="36"/>
      <c r="E38" s="35" t="s">
        <v>485</v>
      </c>
      <c r="F38" s="36"/>
      <c r="G38" s="35" t="s">
        <v>484</v>
      </c>
      <c r="H38" s="37" t="s">
        <v>543</v>
      </c>
      <c r="I38" s="35" t="s">
        <v>485</v>
      </c>
      <c r="J38" s="36"/>
      <c r="K38" s="35" t="s">
        <v>485</v>
      </c>
      <c r="L38" s="36"/>
      <c r="M38" s="35" t="s">
        <v>484</v>
      </c>
      <c r="N38" s="36" t="s">
        <v>2266</v>
      </c>
      <c r="O38" s="35" t="s">
        <v>485</v>
      </c>
      <c r="P38" s="36"/>
      <c r="Q38" s="35" t="s">
        <v>484</v>
      </c>
      <c r="R38" s="37" t="s">
        <v>664</v>
      </c>
      <c r="S38" s="35" t="s">
        <v>485</v>
      </c>
      <c r="T38" s="36"/>
      <c r="U38" s="35" t="s">
        <v>485</v>
      </c>
      <c r="V38" s="36"/>
      <c r="W38" s="35" t="s">
        <v>485</v>
      </c>
      <c r="X38" s="36"/>
      <c r="Y38" s="35" t="s">
        <v>485</v>
      </c>
      <c r="Z38" s="36"/>
      <c r="AA38" s="35" t="s">
        <v>485</v>
      </c>
      <c r="AB38" s="36"/>
      <c r="AC38" s="35" t="s">
        <v>486</v>
      </c>
      <c r="AD38" s="36" t="s">
        <v>1230</v>
      </c>
      <c r="AE38" s="35" t="s">
        <v>485</v>
      </c>
      <c r="AF38" s="36"/>
      <c r="AG38" s="35" t="s">
        <v>485</v>
      </c>
      <c r="AH38" s="36"/>
      <c r="AI38" s="35" t="s">
        <v>485</v>
      </c>
      <c r="AJ38" s="36"/>
      <c r="AK38" s="35" t="s">
        <v>485</v>
      </c>
      <c r="AL38" s="36"/>
      <c r="AM38" s="35" t="s">
        <v>485</v>
      </c>
      <c r="AN38" s="36"/>
      <c r="AO38" s="35" t="s">
        <v>485</v>
      </c>
      <c r="AP38" s="36"/>
      <c r="AQ38" s="35" t="s">
        <v>485</v>
      </c>
      <c r="AR38" s="36"/>
      <c r="AS38" s="35" t="s">
        <v>485</v>
      </c>
      <c r="AT38" s="36"/>
      <c r="AU38" s="35" t="s">
        <v>485</v>
      </c>
      <c r="AV38" s="36"/>
      <c r="AW38" s="35" t="s">
        <v>485</v>
      </c>
      <c r="AX38" s="36"/>
      <c r="AY38" s="35" t="s">
        <v>484</v>
      </c>
      <c r="AZ38" s="37" t="s">
        <v>1502</v>
      </c>
      <c r="BA38" s="35" t="s">
        <v>485</v>
      </c>
      <c r="BB38" s="36"/>
      <c r="BC38" s="35" t="s">
        <v>485</v>
      </c>
      <c r="BD38" s="36"/>
      <c r="BE38" s="35" t="s">
        <v>484</v>
      </c>
      <c r="BF38" s="37" t="s">
        <v>728</v>
      </c>
      <c r="BG38" s="35" t="s">
        <v>484</v>
      </c>
      <c r="BH38" s="36" t="s">
        <v>1559</v>
      </c>
      <c r="BI38" s="35" t="s">
        <v>485</v>
      </c>
      <c r="BJ38" s="36"/>
      <c r="BK38" s="35" t="s">
        <v>485</v>
      </c>
      <c r="BL38" s="36"/>
      <c r="BM38" s="35" t="s">
        <v>485</v>
      </c>
      <c r="BN38" s="36"/>
      <c r="BO38" s="35" t="s">
        <v>485</v>
      </c>
      <c r="BP38" s="36"/>
      <c r="BQ38" s="35" t="s">
        <v>485</v>
      </c>
      <c r="BR38" s="36"/>
      <c r="BS38" s="35" t="s">
        <v>485</v>
      </c>
      <c r="BT38" s="36"/>
      <c r="BU38" s="35" t="s">
        <v>485</v>
      </c>
      <c r="BV38" s="36"/>
      <c r="BW38" s="35" t="s">
        <v>485</v>
      </c>
      <c r="BX38" s="36"/>
      <c r="BY38" s="35" t="s">
        <v>485</v>
      </c>
      <c r="BZ38" s="36"/>
      <c r="CA38" s="35" t="s">
        <v>484</v>
      </c>
      <c r="CB38" s="36" t="s">
        <v>1055</v>
      </c>
      <c r="CC38" s="35" t="s">
        <v>485</v>
      </c>
      <c r="CD38" s="36"/>
      <c r="CE38" s="35" t="s">
        <v>484</v>
      </c>
      <c r="CF38" s="36" t="s">
        <v>772</v>
      </c>
      <c r="CG38" s="35" t="s">
        <v>485</v>
      </c>
      <c r="CH38" s="36"/>
      <c r="CI38" s="35" t="s">
        <v>485</v>
      </c>
      <c r="CJ38" s="36"/>
      <c r="CK38" s="35" t="s">
        <v>485</v>
      </c>
      <c r="CL38" s="36"/>
      <c r="CM38" s="35" t="s">
        <v>485</v>
      </c>
      <c r="CN38" s="36"/>
      <c r="CO38" s="35" t="s">
        <v>485</v>
      </c>
      <c r="CP38" s="36"/>
      <c r="CQ38" s="35" t="s">
        <v>485</v>
      </c>
      <c r="CR38" s="36"/>
      <c r="CS38" s="35" t="s">
        <v>485</v>
      </c>
      <c r="CT38" s="36"/>
      <c r="CU38" s="35" t="s">
        <v>484</v>
      </c>
      <c r="CV38" s="36" t="s">
        <v>930</v>
      </c>
      <c r="CW38" s="35" t="s">
        <v>485</v>
      </c>
      <c r="CX38" s="36"/>
    </row>
    <row r="39" spans="1:102" ht="60" x14ac:dyDescent="0.25">
      <c r="A39" t="s">
        <v>341</v>
      </c>
      <c r="B39" s="30" t="s">
        <v>1586</v>
      </c>
      <c r="C39" s="35" t="s">
        <v>484</v>
      </c>
      <c r="D39" s="37" t="s">
        <v>487</v>
      </c>
      <c r="E39" s="35" t="s">
        <v>485</v>
      </c>
      <c r="F39" s="36"/>
      <c r="G39" s="35" t="s">
        <v>484</v>
      </c>
      <c r="H39" s="37" t="s">
        <v>553</v>
      </c>
      <c r="I39" s="35" t="s">
        <v>484</v>
      </c>
      <c r="J39" s="37" t="s">
        <v>580</v>
      </c>
      <c r="K39" s="35" t="s">
        <v>485</v>
      </c>
      <c r="L39" s="36"/>
      <c r="M39" s="35" t="s">
        <v>485</v>
      </c>
      <c r="N39" s="36"/>
      <c r="O39" s="35" t="s">
        <v>485</v>
      </c>
      <c r="P39" s="36"/>
      <c r="Q39" s="35" t="s">
        <v>485</v>
      </c>
      <c r="R39" s="36"/>
      <c r="S39" s="35" t="s">
        <v>485</v>
      </c>
      <c r="T39" s="36"/>
      <c r="U39" s="35" t="s">
        <v>484</v>
      </c>
      <c r="V39" s="37" t="s">
        <v>604</v>
      </c>
      <c r="W39" s="35" t="s">
        <v>485</v>
      </c>
      <c r="X39" s="36"/>
      <c r="Y39" s="35" t="s">
        <v>485</v>
      </c>
      <c r="Z39" s="36"/>
      <c r="AA39" s="35" t="s">
        <v>485</v>
      </c>
      <c r="AB39" s="36"/>
      <c r="AC39" s="35" t="s">
        <v>485</v>
      </c>
      <c r="AD39" s="36"/>
      <c r="AE39" s="35" t="s">
        <v>485</v>
      </c>
      <c r="AF39" s="36"/>
      <c r="AG39" s="35" t="s">
        <v>484</v>
      </c>
      <c r="AH39" s="36" t="s">
        <v>1279</v>
      </c>
      <c r="AI39" s="35" t="s">
        <v>485</v>
      </c>
      <c r="AJ39" s="36"/>
      <c r="AK39" s="35" t="s">
        <v>485</v>
      </c>
      <c r="AL39" s="36"/>
      <c r="AM39" s="35" t="s">
        <v>485</v>
      </c>
      <c r="AN39" s="36"/>
      <c r="AO39" s="35" t="s">
        <v>485</v>
      </c>
      <c r="AP39" s="36"/>
      <c r="AQ39" s="35" t="s">
        <v>485</v>
      </c>
      <c r="AR39" s="36"/>
      <c r="AS39" s="35" t="s">
        <v>484</v>
      </c>
      <c r="AT39" s="36" t="s">
        <v>1467</v>
      </c>
      <c r="AU39" s="35" t="s">
        <v>485</v>
      </c>
      <c r="AV39" s="36"/>
      <c r="AW39" s="35" t="s">
        <v>485</v>
      </c>
      <c r="AX39" s="36"/>
      <c r="AY39" s="35" t="s">
        <v>486</v>
      </c>
      <c r="AZ39" s="37" t="s">
        <v>2214</v>
      </c>
      <c r="BA39" s="35" t="s">
        <v>485</v>
      </c>
      <c r="BB39" s="36"/>
      <c r="BC39" s="35" t="s">
        <v>485</v>
      </c>
      <c r="BD39" s="36"/>
      <c r="BE39" s="35" t="s">
        <v>485</v>
      </c>
      <c r="BF39" s="36"/>
      <c r="BG39" s="35" t="s">
        <v>485</v>
      </c>
      <c r="BH39" s="36"/>
      <c r="BI39" s="35" t="s">
        <v>485</v>
      </c>
      <c r="BJ39" s="36"/>
      <c r="BK39" s="35" t="s">
        <v>484</v>
      </c>
      <c r="BL39" s="36" t="s">
        <v>1585</v>
      </c>
      <c r="BM39" s="35" t="s">
        <v>485</v>
      </c>
      <c r="BN39" s="36"/>
      <c r="BO39" s="35" t="s">
        <v>485</v>
      </c>
      <c r="BP39" s="36"/>
      <c r="BQ39" s="35" t="s">
        <v>485</v>
      </c>
      <c r="BR39" s="36"/>
      <c r="BS39" s="35" t="s">
        <v>485</v>
      </c>
      <c r="BT39" s="36"/>
      <c r="BU39" s="35" t="s">
        <v>486</v>
      </c>
      <c r="BV39" s="36" t="s">
        <v>1121</v>
      </c>
      <c r="BW39" s="35" t="s">
        <v>485</v>
      </c>
      <c r="BX39" s="36"/>
      <c r="BY39" s="35" t="s">
        <v>485</v>
      </c>
      <c r="BZ39" s="36"/>
      <c r="CA39" s="35" t="s">
        <v>484</v>
      </c>
      <c r="CB39" s="36" t="s">
        <v>1057</v>
      </c>
      <c r="CC39" s="35" t="s">
        <v>485</v>
      </c>
      <c r="CD39" s="36"/>
      <c r="CE39" s="35" t="s">
        <v>485</v>
      </c>
      <c r="CF39" s="36"/>
      <c r="CG39" s="35" t="s">
        <v>484</v>
      </c>
      <c r="CH39" s="36" t="s">
        <v>1016</v>
      </c>
      <c r="CI39" s="35" t="s">
        <v>484</v>
      </c>
      <c r="CJ39" s="36" t="s">
        <v>1693</v>
      </c>
      <c r="CK39" s="35" t="s">
        <v>485</v>
      </c>
      <c r="CL39" s="36"/>
      <c r="CM39" s="35" t="s">
        <v>485</v>
      </c>
      <c r="CN39" s="36"/>
      <c r="CO39" s="35" t="s">
        <v>485</v>
      </c>
      <c r="CP39" s="36"/>
      <c r="CQ39" s="35" t="s">
        <v>485</v>
      </c>
      <c r="CR39" s="36"/>
      <c r="CS39" s="35" t="s">
        <v>485</v>
      </c>
      <c r="CT39" s="36"/>
      <c r="CU39" s="35" t="s">
        <v>486</v>
      </c>
      <c r="CV39" s="36" t="s">
        <v>931</v>
      </c>
      <c r="CW39" s="35" t="s">
        <v>484</v>
      </c>
      <c r="CX39" s="36" t="s">
        <v>932</v>
      </c>
    </row>
    <row r="40" spans="1:102" ht="60" x14ac:dyDescent="0.25">
      <c r="A40" t="s">
        <v>342</v>
      </c>
      <c r="B40" s="30" t="s">
        <v>1587</v>
      </c>
      <c r="C40" s="35" t="s">
        <v>485</v>
      </c>
      <c r="D40" s="36"/>
      <c r="E40" s="35" t="s">
        <v>485</v>
      </c>
      <c r="F40" s="36"/>
      <c r="G40" s="35" t="s">
        <v>485</v>
      </c>
      <c r="H40" s="36"/>
      <c r="I40" s="35" t="s">
        <v>485</v>
      </c>
      <c r="J40" s="36"/>
      <c r="K40" s="35" t="s">
        <v>485</v>
      </c>
      <c r="L40" s="36"/>
      <c r="M40" s="35" t="s">
        <v>485</v>
      </c>
      <c r="N40" s="36"/>
      <c r="O40" s="35" t="s">
        <v>485</v>
      </c>
      <c r="P40" s="36"/>
      <c r="Q40" s="35" t="s">
        <v>485</v>
      </c>
      <c r="R40" s="36"/>
      <c r="S40" s="35" t="s">
        <v>485</v>
      </c>
      <c r="T40" s="36"/>
      <c r="U40" s="35" t="s">
        <v>484</v>
      </c>
      <c r="V40" s="37" t="s">
        <v>604</v>
      </c>
      <c r="W40" s="35" t="s">
        <v>485</v>
      </c>
      <c r="X40" s="36"/>
      <c r="Y40" s="35" t="s">
        <v>485</v>
      </c>
      <c r="Z40" s="36"/>
      <c r="AA40" s="35" t="s">
        <v>485</v>
      </c>
      <c r="AB40" s="36"/>
      <c r="AC40" s="35" t="s">
        <v>485</v>
      </c>
      <c r="AD40" s="36"/>
      <c r="AE40" s="35" t="s">
        <v>485</v>
      </c>
      <c r="AF40" s="36"/>
      <c r="AG40" s="35" t="s">
        <v>485</v>
      </c>
      <c r="AH40" s="36"/>
      <c r="AI40" s="35" t="s">
        <v>485</v>
      </c>
      <c r="AJ40" s="36"/>
      <c r="AK40" s="35" t="s">
        <v>485</v>
      </c>
      <c r="AL40" s="36"/>
      <c r="AM40" s="35" t="s">
        <v>485</v>
      </c>
      <c r="AN40" s="36"/>
      <c r="AO40" s="35" t="s">
        <v>485</v>
      </c>
      <c r="AP40" s="36"/>
      <c r="AQ40" s="35" t="s">
        <v>485</v>
      </c>
      <c r="AR40" s="36"/>
      <c r="AS40" s="35" t="s">
        <v>485</v>
      </c>
      <c r="AT40" s="36"/>
      <c r="AU40" s="35" t="s">
        <v>485</v>
      </c>
      <c r="AV40" s="36"/>
      <c r="AW40" s="35" t="s">
        <v>485</v>
      </c>
      <c r="AX40" s="36"/>
      <c r="AY40" s="35" t="s">
        <v>486</v>
      </c>
      <c r="AZ40" s="37" t="s">
        <v>2214</v>
      </c>
      <c r="BA40" s="35" t="s">
        <v>485</v>
      </c>
      <c r="BB40" s="36"/>
      <c r="BC40" s="35" t="s">
        <v>485</v>
      </c>
      <c r="BD40" s="36"/>
      <c r="BE40" s="35" t="s">
        <v>486</v>
      </c>
      <c r="BF40" s="37" t="s">
        <v>729</v>
      </c>
      <c r="BG40" s="35" t="s">
        <v>485</v>
      </c>
      <c r="BH40" s="36"/>
      <c r="BI40" s="35" t="s">
        <v>485</v>
      </c>
      <c r="BJ40" s="36"/>
      <c r="BK40" s="35" t="s">
        <v>485</v>
      </c>
      <c r="BL40" s="36"/>
      <c r="BM40" s="35" t="s">
        <v>485</v>
      </c>
      <c r="BN40" s="36"/>
      <c r="BO40" s="35" t="s">
        <v>485</v>
      </c>
      <c r="BP40" s="36"/>
      <c r="BQ40" s="35" t="s">
        <v>485</v>
      </c>
      <c r="BR40" s="36"/>
      <c r="BS40" s="35" t="s">
        <v>485</v>
      </c>
      <c r="BT40" s="36"/>
      <c r="BU40" s="35" t="s">
        <v>485</v>
      </c>
      <c r="BV40" s="36"/>
      <c r="BW40" s="35" t="s">
        <v>485</v>
      </c>
      <c r="BX40" s="36"/>
      <c r="BY40" s="35" t="s">
        <v>484</v>
      </c>
      <c r="BZ40" s="36" t="s">
        <v>1058</v>
      </c>
      <c r="CA40" s="35" t="s">
        <v>485</v>
      </c>
      <c r="CB40" s="36"/>
      <c r="CC40" s="35" t="s">
        <v>485</v>
      </c>
      <c r="CD40" s="36"/>
      <c r="CE40" s="35" t="s">
        <v>485</v>
      </c>
      <c r="CF40" s="36"/>
      <c r="CG40" s="35" t="s">
        <v>485</v>
      </c>
      <c r="CH40" s="36"/>
      <c r="CI40" s="35" t="s">
        <v>485</v>
      </c>
      <c r="CJ40" s="36"/>
      <c r="CK40" s="35" t="s">
        <v>485</v>
      </c>
      <c r="CL40" s="36"/>
      <c r="CM40" s="35" t="s">
        <v>485</v>
      </c>
      <c r="CN40" s="36"/>
      <c r="CO40" s="35" t="s">
        <v>485</v>
      </c>
      <c r="CP40" s="36"/>
      <c r="CQ40" s="35" t="s">
        <v>485</v>
      </c>
      <c r="CR40" s="36"/>
      <c r="CS40" s="35" t="s">
        <v>485</v>
      </c>
      <c r="CT40" s="36"/>
      <c r="CU40" s="35" t="s">
        <v>484</v>
      </c>
      <c r="CV40" s="36" t="s">
        <v>933</v>
      </c>
      <c r="CW40" s="35" t="s">
        <v>484</v>
      </c>
      <c r="CX40" s="36" t="s">
        <v>932</v>
      </c>
    </row>
    <row r="41" spans="1:102" ht="60" x14ac:dyDescent="0.25">
      <c r="A41" t="s">
        <v>343</v>
      </c>
      <c r="B41" s="30" t="s">
        <v>282</v>
      </c>
      <c r="C41" s="35" t="s">
        <v>484</v>
      </c>
      <c r="D41" s="37" t="s">
        <v>515</v>
      </c>
      <c r="E41" s="35" t="s">
        <v>485</v>
      </c>
      <c r="F41" s="36"/>
      <c r="G41" s="35" t="s">
        <v>484</v>
      </c>
      <c r="H41" s="37" t="s">
        <v>548</v>
      </c>
      <c r="I41" s="35" t="s">
        <v>485</v>
      </c>
      <c r="J41" s="36"/>
      <c r="K41" s="35" t="s">
        <v>485</v>
      </c>
      <c r="L41" s="36"/>
      <c r="M41" s="35" t="s">
        <v>484</v>
      </c>
      <c r="N41" s="37" t="s">
        <v>641</v>
      </c>
      <c r="O41" s="35" t="s">
        <v>485</v>
      </c>
      <c r="P41" s="36"/>
      <c r="Q41" s="35" t="s">
        <v>485</v>
      </c>
      <c r="R41" s="36"/>
      <c r="S41" s="35" t="s">
        <v>485</v>
      </c>
      <c r="T41" s="36"/>
      <c r="U41" s="35" t="s">
        <v>485</v>
      </c>
      <c r="V41" s="36"/>
      <c r="W41" s="35" t="s">
        <v>485</v>
      </c>
      <c r="X41" s="36"/>
      <c r="Y41" s="35" t="s">
        <v>485</v>
      </c>
      <c r="Z41" s="36"/>
      <c r="AA41" s="35" t="s">
        <v>484</v>
      </c>
      <c r="AB41" s="36" t="s">
        <v>800</v>
      </c>
      <c r="AC41" s="35" t="s">
        <v>485</v>
      </c>
      <c r="AD41" s="36"/>
      <c r="AE41" s="35" t="s">
        <v>485</v>
      </c>
      <c r="AF41" s="36"/>
      <c r="AG41" s="35" t="s">
        <v>484</v>
      </c>
      <c r="AH41" s="36" t="s">
        <v>1279</v>
      </c>
      <c r="AI41" s="35" t="s">
        <v>485</v>
      </c>
      <c r="AJ41" s="36"/>
      <c r="AK41" s="35" t="s">
        <v>485</v>
      </c>
      <c r="AL41" s="36"/>
      <c r="AM41" s="35" t="s">
        <v>484</v>
      </c>
      <c r="AN41" s="37" t="s">
        <v>698</v>
      </c>
      <c r="AO41" s="35" t="s">
        <v>485</v>
      </c>
      <c r="AP41" s="36"/>
      <c r="AQ41" s="35" t="s">
        <v>484</v>
      </c>
      <c r="AR41" s="36" t="s">
        <v>1315</v>
      </c>
      <c r="AS41" s="35" t="s">
        <v>485</v>
      </c>
      <c r="AT41" s="36"/>
      <c r="AU41" s="35" t="s">
        <v>485</v>
      </c>
      <c r="AV41" s="36"/>
      <c r="AW41" s="35" t="s">
        <v>485</v>
      </c>
      <c r="AX41" s="36"/>
      <c r="AY41" s="35" t="s">
        <v>484</v>
      </c>
      <c r="AZ41" s="37" t="s">
        <v>2215</v>
      </c>
      <c r="BA41" s="35" t="s">
        <v>485</v>
      </c>
      <c r="BB41" s="36"/>
      <c r="BC41" s="35" t="s">
        <v>485</v>
      </c>
      <c r="BD41" s="36"/>
      <c r="BE41" s="35" t="s">
        <v>485</v>
      </c>
      <c r="BF41" s="36"/>
      <c r="BG41" s="35" t="s">
        <v>485</v>
      </c>
      <c r="BH41" s="36"/>
      <c r="BI41" s="35" t="s">
        <v>485</v>
      </c>
      <c r="BJ41" s="36"/>
      <c r="BK41" s="35" t="s">
        <v>484</v>
      </c>
      <c r="BL41" s="36" t="s">
        <v>1588</v>
      </c>
      <c r="BM41" s="35" t="s">
        <v>485</v>
      </c>
      <c r="BN41" s="36"/>
      <c r="BO41" s="35" t="s">
        <v>485</v>
      </c>
      <c r="BP41" s="36"/>
      <c r="BQ41" s="35" t="s">
        <v>485</v>
      </c>
      <c r="BR41" s="36"/>
      <c r="BS41" s="35" t="s">
        <v>484</v>
      </c>
      <c r="BT41" s="36" t="s">
        <v>2350</v>
      </c>
      <c r="BU41" s="35" t="s">
        <v>485</v>
      </c>
      <c r="BV41" s="36"/>
      <c r="BW41" s="35" t="s">
        <v>485</v>
      </c>
      <c r="BX41" s="36"/>
      <c r="BY41" s="35" t="s">
        <v>484</v>
      </c>
      <c r="BZ41" s="36" t="s">
        <v>1059</v>
      </c>
      <c r="CA41" s="35" t="s">
        <v>485</v>
      </c>
      <c r="CB41" s="36"/>
      <c r="CC41" s="35" t="s">
        <v>484</v>
      </c>
      <c r="CD41" s="36" t="s">
        <v>1644</v>
      </c>
      <c r="CE41" s="35" t="s">
        <v>485</v>
      </c>
      <c r="CF41" s="36"/>
      <c r="CG41" s="35" t="s">
        <v>485</v>
      </c>
      <c r="CH41" s="36"/>
      <c r="CI41" s="35" t="s">
        <v>484</v>
      </c>
      <c r="CJ41" s="36" t="s">
        <v>1690</v>
      </c>
      <c r="CK41" s="35" t="s">
        <v>485</v>
      </c>
      <c r="CL41" s="36"/>
      <c r="CM41" s="35" t="s">
        <v>484</v>
      </c>
      <c r="CN41" s="36" t="s">
        <v>978</v>
      </c>
      <c r="CO41" s="35" t="s">
        <v>485</v>
      </c>
      <c r="CP41" s="36"/>
      <c r="CQ41" s="35" t="s">
        <v>485</v>
      </c>
      <c r="CR41" s="36"/>
      <c r="CS41" s="35" t="s">
        <v>485</v>
      </c>
      <c r="CT41" s="36"/>
      <c r="CU41" s="35" t="s">
        <v>484</v>
      </c>
      <c r="CV41" s="36" t="s">
        <v>933</v>
      </c>
      <c r="CW41" s="35" t="s">
        <v>484</v>
      </c>
      <c r="CX41" s="36" t="s">
        <v>932</v>
      </c>
    </row>
    <row r="42" spans="1:102" ht="60" x14ac:dyDescent="0.25">
      <c r="A42" t="s">
        <v>344</v>
      </c>
      <c r="B42" s="30" t="s">
        <v>298</v>
      </c>
      <c r="C42" s="35" t="s">
        <v>484</v>
      </c>
      <c r="D42" s="37" t="s">
        <v>515</v>
      </c>
      <c r="E42" s="35" t="s">
        <v>485</v>
      </c>
      <c r="F42" s="36"/>
      <c r="G42" s="35" t="s">
        <v>484</v>
      </c>
      <c r="H42" s="37" t="s">
        <v>548</v>
      </c>
      <c r="I42" s="35" t="s">
        <v>485</v>
      </c>
      <c r="J42" s="36"/>
      <c r="K42" s="35" t="s">
        <v>485</v>
      </c>
      <c r="L42" s="36"/>
      <c r="M42" s="35" t="s">
        <v>486</v>
      </c>
      <c r="N42" s="36" t="s">
        <v>635</v>
      </c>
      <c r="O42" s="35" t="s">
        <v>484</v>
      </c>
      <c r="P42" s="36" t="s">
        <v>1168</v>
      </c>
      <c r="Q42" s="35" t="s">
        <v>485</v>
      </c>
      <c r="R42" s="36"/>
      <c r="S42" s="35" t="s">
        <v>485</v>
      </c>
      <c r="T42" s="36"/>
      <c r="U42" s="35" t="s">
        <v>484</v>
      </c>
      <c r="V42" s="37" t="s">
        <v>604</v>
      </c>
      <c r="W42" s="35" t="s">
        <v>484</v>
      </c>
      <c r="X42" s="36" t="s">
        <v>888</v>
      </c>
      <c r="Y42" s="35" t="s">
        <v>485</v>
      </c>
      <c r="Z42" s="36"/>
      <c r="AA42" s="35" t="s">
        <v>485</v>
      </c>
      <c r="AB42" s="36"/>
      <c r="AC42" s="35" t="s">
        <v>485</v>
      </c>
      <c r="AD42" s="36"/>
      <c r="AE42" s="35" t="s">
        <v>485</v>
      </c>
      <c r="AF42" s="36"/>
      <c r="AG42" s="35" t="s">
        <v>484</v>
      </c>
      <c r="AH42" s="36" t="s">
        <v>1279</v>
      </c>
      <c r="AI42" s="35" t="s">
        <v>485</v>
      </c>
      <c r="AJ42" s="36"/>
      <c r="AK42" s="35" t="s">
        <v>485</v>
      </c>
      <c r="AL42" s="36"/>
      <c r="AM42" s="35" t="s">
        <v>485</v>
      </c>
      <c r="AN42" s="36"/>
      <c r="AO42" s="35" t="s">
        <v>485</v>
      </c>
      <c r="AP42" s="36"/>
      <c r="AQ42" s="35" t="s">
        <v>484</v>
      </c>
      <c r="AR42" s="36" t="s">
        <v>1315</v>
      </c>
      <c r="AS42" s="35" t="s">
        <v>485</v>
      </c>
      <c r="AT42" s="36"/>
      <c r="AU42" s="35" t="s">
        <v>485</v>
      </c>
      <c r="AV42" s="36"/>
      <c r="AW42" s="35" t="s">
        <v>485</v>
      </c>
      <c r="AX42" s="36"/>
      <c r="AY42" s="35" t="s">
        <v>484</v>
      </c>
      <c r="AZ42" s="36" t="s">
        <v>1504</v>
      </c>
      <c r="BA42" s="35" t="s">
        <v>485</v>
      </c>
      <c r="BB42" s="36"/>
      <c r="BC42" s="35" t="s">
        <v>485</v>
      </c>
      <c r="BD42" s="36"/>
      <c r="BE42" s="35" t="s">
        <v>485</v>
      </c>
      <c r="BF42" s="36"/>
      <c r="BG42" s="35" t="s">
        <v>485</v>
      </c>
      <c r="BH42" s="36"/>
      <c r="BI42" s="35" t="s">
        <v>485</v>
      </c>
      <c r="BJ42" s="36"/>
      <c r="BK42" s="35" t="s">
        <v>485</v>
      </c>
      <c r="BL42" s="36"/>
      <c r="BM42" s="35" t="s">
        <v>485</v>
      </c>
      <c r="BN42" s="36"/>
      <c r="BO42" s="35" t="s">
        <v>485</v>
      </c>
      <c r="BP42" s="36"/>
      <c r="BQ42" s="35" t="s">
        <v>485</v>
      </c>
      <c r="BR42" s="36"/>
      <c r="BS42" s="35" t="s">
        <v>485</v>
      </c>
      <c r="BT42" s="36"/>
      <c r="BU42" s="35" t="s">
        <v>485</v>
      </c>
      <c r="BV42" s="36"/>
      <c r="BW42" s="35" t="s">
        <v>485</v>
      </c>
      <c r="BX42" s="36"/>
      <c r="BY42" s="35" t="s">
        <v>484</v>
      </c>
      <c r="BZ42" s="36" t="s">
        <v>1060</v>
      </c>
      <c r="CA42" s="35" t="s">
        <v>485</v>
      </c>
      <c r="CB42" s="36"/>
      <c r="CC42" s="35" t="s">
        <v>484</v>
      </c>
      <c r="CD42" s="36" t="s">
        <v>1644</v>
      </c>
      <c r="CE42" s="35" t="s">
        <v>485</v>
      </c>
      <c r="CF42" s="36"/>
      <c r="CG42" s="35" t="s">
        <v>485</v>
      </c>
      <c r="CH42" s="36"/>
      <c r="CI42" s="35" t="s">
        <v>484</v>
      </c>
      <c r="CJ42" s="36" t="s">
        <v>1690</v>
      </c>
      <c r="CK42" s="35" t="s">
        <v>485</v>
      </c>
      <c r="CL42" s="36"/>
      <c r="CM42" s="35" t="s">
        <v>484</v>
      </c>
      <c r="CN42" s="36" t="s">
        <v>978</v>
      </c>
      <c r="CO42" s="35" t="s">
        <v>485</v>
      </c>
      <c r="CP42" s="36"/>
      <c r="CQ42" s="35" t="s">
        <v>485</v>
      </c>
      <c r="CR42" s="36"/>
      <c r="CS42" s="35" t="s">
        <v>485</v>
      </c>
      <c r="CT42" s="36"/>
      <c r="CU42" s="35" t="s">
        <v>484</v>
      </c>
      <c r="CV42" s="36" t="s">
        <v>933</v>
      </c>
      <c r="CW42" s="35" t="s">
        <v>485</v>
      </c>
      <c r="CX42" s="36"/>
    </row>
    <row r="43" spans="1:102" ht="75" x14ac:dyDescent="0.25">
      <c r="A43" t="s">
        <v>345</v>
      </c>
      <c r="B43" s="30" t="s">
        <v>150</v>
      </c>
      <c r="C43" s="35" t="s">
        <v>484</v>
      </c>
      <c r="D43" s="37" t="s">
        <v>516</v>
      </c>
      <c r="E43" s="35" t="s">
        <v>485</v>
      </c>
      <c r="F43" s="36"/>
      <c r="G43" s="35" t="s">
        <v>484</v>
      </c>
      <c r="H43" s="36" t="s">
        <v>549</v>
      </c>
      <c r="I43" s="35" t="s">
        <v>485</v>
      </c>
      <c r="J43" s="36"/>
      <c r="K43" s="35" t="s">
        <v>484</v>
      </c>
      <c r="L43" s="36" t="s">
        <v>617</v>
      </c>
      <c r="M43" s="35" t="s">
        <v>484</v>
      </c>
      <c r="N43" s="37" t="s">
        <v>636</v>
      </c>
      <c r="O43" s="35" t="s">
        <v>484</v>
      </c>
      <c r="P43" s="36" t="s">
        <v>1169</v>
      </c>
      <c r="Q43" s="35" t="s">
        <v>484</v>
      </c>
      <c r="R43" s="37" t="s">
        <v>665</v>
      </c>
      <c r="S43" s="35" t="s">
        <v>486</v>
      </c>
      <c r="T43" s="36" t="s">
        <v>1202</v>
      </c>
      <c r="U43" s="35" t="s">
        <v>484</v>
      </c>
      <c r="V43" s="36" t="s">
        <v>590</v>
      </c>
      <c r="W43" s="35" t="s">
        <v>484</v>
      </c>
      <c r="X43" s="36" t="s">
        <v>888</v>
      </c>
      <c r="Y43" s="35" t="s">
        <v>485</v>
      </c>
      <c r="Z43" s="36"/>
      <c r="AA43" s="35" t="s">
        <v>484</v>
      </c>
      <c r="AB43" s="36" t="s">
        <v>801</v>
      </c>
      <c r="AC43" s="35" t="s">
        <v>484</v>
      </c>
      <c r="AD43" s="36" t="s">
        <v>1231</v>
      </c>
      <c r="AE43" s="35" t="s">
        <v>485</v>
      </c>
      <c r="AF43" s="36"/>
      <c r="AG43" s="35" t="s">
        <v>484</v>
      </c>
      <c r="AH43" s="36" t="s">
        <v>1280</v>
      </c>
      <c r="AI43" s="35" t="s">
        <v>484</v>
      </c>
      <c r="AJ43" s="36" t="s">
        <v>1281</v>
      </c>
      <c r="AK43" s="35" t="s">
        <v>485</v>
      </c>
      <c r="AL43" s="36"/>
      <c r="AM43" s="35" t="s">
        <v>484</v>
      </c>
      <c r="AN43" s="37" t="s">
        <v>698</v>
      </c>
      <c r="AO43" s="35" t="s">
        <v>485</v>
      </c>
      <c r="AP43" s="36"/>
      <c r="AQ43" s="35" t="s">
        <v>484</v>
      </c>
      <c r="AR43" s="36" t="s">
        <v>1316</v>
      </c>
      <c r="AS43" s="35" t="s">
        <v>485</v>
      </c>
      <c r="AT43" s="36"/>
      <c r="AU43" s="35" t="s">
        <v>484</v>
      </c>
      <c r="AV43" s="36" t="s">
        <v>2365</v>
      </c>
      <c r="AW43" s="35" t="s">
        <v>484</v>
      </c>
      <c r="AX43" s="36" t="s">
        <v>1340</v>
      </c>
      <c r="AY43" s="35" t="s">
        <v>484</v>
      </c>
      <c r="AZ43" s="36" t="s">
        <v>1513</v>
      </c>
      <c r="BA43" s="35" t="s">
        <v>484</v>
      </c>
      <c r="BB43" s="36" t="s">
        <v>1532</v>
      </c>
      <c r="BC43" s="35" t="s">
        <v>485</v>
      </c>
      <c r="BD43" s="36"/>
      <c r="BE43" s="35" t="s">
        <v>484</v>
      </c>
      <c r="BF43" s="36" t="s">
        <v>730</v>
      </c>
      <c r="BG43" s="35" t="s">
        <v>485</v>
      </c>
      <c r="BH43" s="36"/>
      <c r="BI43" s="35" t="s">
        <v>484</v>
      </c>
      <c r="BJ43" s="36" t="s">
        <v>1389</v>
      </c>
      <c r="BK43" s="35" t="s">
        <v>485</v>
      </c>
      <c r="BL43" s="36"/>
      <c r="BM43" s="35" t="s">
        <v>485</v>
      </c>
      <c r="BN43" s="36"/>
      <c r="BO43" s="35" t="s">
        <v>484</v>
      </c>
      <c r="BP43" s="36" t="s">
        <v>1611</v>
      </c>
      <c r="BQ43" s="35" t="s">
        <v>484</v>
      </c>
      <c r="BR43" s="36" t="s">
        <v>1122</v>
      </c>
      <c r="BS43" s="35" t="s">
        <v>484</v>
      </c>
      <c r="BT43" s="36" t="s">
        <v>2351</v>
      </c>
      <c r="BU43" s="35" t="s">
        <v>484</v>
      </c>
      <c r="BV43" s="36" t="s">
        <v>1123</v>
      </c>
      <c r="BW43" s="35" t="s">
        <v>485</v>
      </c>
      <c r="BX43" s="36"/>
      <c r="BY43" s="35" t="s">
        <v>484</v>
      </c>
      <c r="BZ43" s="36" t="s">
        <v>1060</v>
      </c>
      <c r="CA43" s="35" t="s">
        <v>484</v>
      </c>
      <c r="CB43" s="36" t="s">
        <v>1061</v>
      </c>
      <c r="CC43" s="35" t="s">
        <v>484</v>
      </c>
      <c r="CD43" s="36" t="s">
        <v>1636</v>
      </c>
      <c r="CE43" s="35" t="s">
        <v>484</v>
      </c>
      <c r="CF43" s="36" t="s">
        <v>2289</v>
      </c>
      <c r="CG43" s="35" t="s">
        <v>485</v>
      </c>
      <c r="CH43" s="36"/>
      <c r="CI43" s="35" t="s">
        <v>484</v>
      </c>
      <c r="CJ43" s="36" t="s">
        <v>1690</v>
      </c>
      <c r="CK43" s="35" t="s">
        <v>484</v>
      </c>
      <c r="CL43" s="36" t="s">
        <v>2336</v>
      </c>
      <c r="CM43" s="35" t="s">
        <v>485</v>
      </c>
      <c r="CN43" s="36"/>
      <c r="CO43" s="35" t="s">
        <v>484</v>
      </c>
      <c r="CP43" s="36" t="s">
        <v>979</v>
      </c>
      <c r="CQ43" s="35" t="s">
        <v>484</v>
      </c>
      <c r="CR43" s="36" t="s">
        <v>824</v>
      </c>
      <c r="CS43" s="35" t="s">
        <v>484</v>
      </c>
      <c r="CT43" s="36" t="s">
        <v>1729</v>
      </c>
      <c r="CU43" s="35" t="s">
        <v>484</v>
      </c>
      <c r="CV43" s="36" t="s">
        <v>934</v>
      </c>
      <c r="CW43" s="35" t="s">
        <v>484</v>
      </c>
      <c r="CX43" s="36" t="s">
        <v>935</v>
      </c>
    </row>
    <row r="44" spans="1:102" ht="75" x14ac:dyDescent="0.25">
      <c r="A44" t="s">
        <v>346</v>
      </c>
      <c r="B44" s="30" t="s">
        <v>151</v>
      </c>
      <c r="C44" s="35" t="s">
        <v>484</v>
      </c>
      <c r="D44" s="37" t="s">
        <v>516</v>
      </c>
      <c r="E44" s="35" t="s">
        <v>485</v>
      </c>
      <c r="F44" s="36"/>
      <c r="G44" s="35" t="s">
        <v>485</v>
      </c>
      <c r="H44" s="36"/>
      <c r="I44" s="35" t="s">
        <v>485</v>
      </c>
      <c r="J44" s="36"/>
      <c r="K44" s="35" t="s">
        <v>485</v>
      </c>
      <c r="L44" s="36"/>
      <c r="M44" s="35" t="s">
        <v>485</v>
      </c>
      <c r="N44" s="36"/>
      <c r="O44" s="35" t="s">
        <v>484</v>
      </c>
      <c r="P44" s="36" t="s">
        <v>1169</v>
      </c>
      <c r="Q44" s="35" t="s">
        <v>485</v>
      </c>
      <c r="R44" s="36"/>
      <c r="S44" s="35" t="s">
        <v>485</v>
      </c>
      <c r="T44" s="36"/>
      <c r="U44" s="35" t="s">
        <v>484</v>
      </c>
      <c r="V44" s="37" t="s">
        <v>604</v>
      </c>
      <c r="W44" s="35" t="s">
        <v>485</v>
      </c>
      <c r="X44" s="36"/>
      <c r="Y44" s="35" t="s">
        <v>485</v>
      </c>
      <c r="Z44" s="36"/>
      <c r="AA44" s="35" t="s">
        <v>485</v>
      </c>
      <c r="AB44" s="36"/>
      <c r="AC44" s="35" t="s">
        <v>485</v>
      </c>
      <c r="AD44" s="36"/>
      <c r="AE44" s="35" t="s">
        <v>485</v>
      </c>
      <c r="AF44" s="36"/>
      <c r="AG44" s="35" t="s">
        <v>485</v>
      </c>
      <c r="AH44" s="36"/>
      <c r="AI44" s="35" t="s">
        <v>485</v>
      </c>
      <c r="AJ44" s="36"/>
      <c r="AK44" s="35" t="s">
        <v>485</v>
      </c>
      <c r="AL44" s="36"/>
      <c r="AM44" s="35" t="s">
        <v>485</v>
      </c>
      <c r="AN44" s="36"/>
      <c r="AO44" s="35" t="s">
        <v>486</v>
      </c>
      <c r="AP44" s="36" t="s">
        <v>1446</v>
      </c>
      <c r="AQ44" s="35" t="s">
        <v>485</v>
      </c>
      <c r="AR44" s="36"/>
      <c r="AS44" s="35" t="s">
        <v>485</v>
      </c>
      <c r="AT44" s="36"/>
      <c r="AU44" s="35" t="s">
        <v>485</v>
      </c>
      <c r="AV44" s="36"/>
      <c r="AW44" s="35" t="s">
        <v>485</v>
      </c>
      <c r="AX44" s="36"/>
      <c r="AY44" s="35" t="s">
        <v>484</v>
      </c>
      <c r="AZ44" s="36" t="s">
        <v>1504</v>
      </c>
      <c r="BA44" s="35" t="s">
        <v>485</v>
      </c>
      <c r="BB44" s="36"/>
      <c r="BC44" s="35" t="s">
        <v>485</v>
      </c>
      <c r="BD44" s="36"/>
      <c r="BE44" s="35" t="s">
        <v>485</v>
      </c>
      <c r="BF44" s="36"/>
      <c r="BG44" s="35" t="s">
        <v>485</v>
      </c>
      <c r="BH44" s="36"/>
      <c r="BI44" s="35" t="s">
        <v>484</v>
      </c>
      <c r="BJ44" s="36" t="s">
        <v>1390</v>
      </c>
      <c r="BK44" s="35" t="s">
        <v>485</v>
      </c>
      <c r="BL44" s="36"/>
      <c r="BM44" s="35" t="s">
        <v>485</v>
      </c>
      <c r="BN44" s="36"/>
      <c r="BO44" s="35" t="s">
        <v>485</v>
      </c>
      <c r="BP44" s="36"/>
      <c r="BQ44" s="35" t="s">
        <v>485</v>
      </c>
      <c r="BR44" s="36"/>
      <c r="BS44" s="35" t="s">
        <v>485</v>
      </c>
      <c r="BT44" s="36"/>
      <c r="BU44" s="35" t="s">
        <v>484</v>
      </c>
      <c r="BV44" s="36" t="s">
        <v>1124</v>
      </c>
      <c r="BW44" s="35" t="s">
        <v>485</v>
      </c>
      <c r="BX44" s="36"/>
      <c r="BY44" s="35" t="s">
        <v>485</v>
      </c>
      <c r="BZ44" s="36"/>
      <c r="CA44" s="35" t="s">
        <v>485</v>
      </c>
      <c r="CB44" s="36"/>
      <c r="CC44" s="35" t="s">
        <v>484</v>
      </c>
      <c r="CD44" s="84" t="s">
        <v>2237</v>
      </c>
      <c r="CE44" s="35" t="s">
        <v>484</v>
      </c>
      <c r="CF44" s="36" t="s">
        <v>2290</v>
      </c>
      <c r="CG44" s="35" t="s">
        <v>485</v>
      </c>
      <c r="CH44" s="36"/>
      <c r="CI44" s="35" t="s">
        <v>484</v>
      </c>
      <c r="CJ44" s="36" t="s">
        <v>1693</v>
      </c>
      <c r="CK44" s="35" t="s">
        <v>485</v>
      </c>
      <c r="CL44" s="36"/>
      <c r="CM44" s="35" t="s">
        <v>485</v>
      </c>
      <c r="CN44" s="36"/>
      <c r="CO44" s="35" t="s">
        <v>485</v>
      </c>
      <c r="CP44" s="36"/>
      <c r="CQ44" s="35" t="s">
        <v>484</v>
      </c>
      <c r="CR44" s="37" t="s">
        <v>836</v>
      </c>
      <c r="CS44" s="35" t="s">
        <v>484</v>
      </c>
      <c r="CT44" s="36" t="s">
        <v>1730</v>
      </c>
      <c r="CU44" s="35" t="s">
        <v>485</v>
      </c>
      <c r="CV44" s="36"/>
      <c r="CW44" s="35" t="s">
        <v>485</v>
      </c>
      <c r="CX44" s="36"/>
    </row>
    <row r="45" spans="1:102" ht="105" x14ac:dyDescent="0.25">
      <c r="A45" t="s">
        <v>347</v>
      </c>
      <c r="B45" s="30" t="s">
        <v>152</v>
      </c>
      <c r="C45" s="35" t="s">
        <v>485</v>
      </c>
      <c r="D45" s="36"/>
      <c r="E45" s="35" t="s">
        <v>485</v>
      </c>
      <c r="F45" s="36"/>
      <c r="G45" s="35" t="s">
        <v>485</v>
      </c>
      <c r="H45" s="36"/>
      <c r="I45" s="35" t="s">
        <v>485</v>
      </c>
      <c r="J45" s="36"/>
      <c r="K45" s="35" t="s">
        <v>485</v>
      </c>
      <c r="L45" s="36"/>
      <c r="M45" s="35" t="s">
        <v>485</v>
      </c>
      <c r="N45" s="36"/>
      <c r="O45" s="35" t="s">
        <v>485</v>
      </c>
      <c r="P45" s="36"/>
      <c r="Q45" s="35" t="s">
        <v>485</v>
      </c>
      <c r="R45" s="36"/>
      <c r="S45" s="35" t="s">
        <v>485</v>
      </c>
      <c r="T45" s="36"/>
      <c r="U45" s="35" t="s">
        <v>485</v>
      </c>
      <c r="V45" s="36"/>
      <c r="W45" s="35" t="s">
        <v>485</v>
      </c>
      <c r="X45" s="36"/>
      <c r="Y45" s="35" t="s">
        <v>485</v>
      </c>
      <c r="Z45" s="36"/>
      <c r="AA45" s="35" t="s">
        <v>485</v>
      </c>
      <c r="AB45" s="36"/>
      <c r="AC45" s="35" t="s">
        <v>485</v>
      </c>
      <c r="AD45" s="36"/>
      <c r="AE45" s="35" t="s">
        <v>485</v>
      </c>
      <c r="AF45" s="36"/>
      <c r="AG45" s="35" t="s">
        <v>485</v>
      </c>
      <c r="AH45" s="36"/>
      <c r="AI45" s="35" t="s">
        <v>485</v>
      </c>
      <c r="AJ45" s="36"/>
      <c r="AK45" s="35" t="s">
        <v>485</v>
      </c>
      <c r="AL45" s="36"/>
      <c r="AM45" s="35" t="s">
        <v>485</v>
      </c>
      <c r="AN45" s="36"/>
      <c r="AO45" s="35" t="s">
        <v>485</v>
      </c>
      <c r="AP45" s="36"/>
      <c r="AQ45" s="35" t="s">
        <v>485</v>
      </c>
      <c r="AR45" s="36"/>
      <c r="AS45" s="35" t="s">
        <v>485</v>
      </c>
      <c r="AT45" s="36"/>
      <c r="AU45" s="35" t="s">
        <v>485</v>
      </c>
      <c r="AV45" s="36"/>
      <c r="AW45" s="35" t="s">
        <v>485</v>
      </c>
      <c r="AX45" s="36"/>
      <c r="AY45" s="35" t="s">
        <v>485</v>
      </c>
      <c r="AZ45" s="36"/>
      <c r="BA45" s="35" t="s">
        <v>485</v>
      </c>
      <c r="BB45" s="36"/>
      <c r="BC45" s="35" t="s">
        <v>485</v>
      </c>
      <c r="BD45" s="36"/>
      <c r="BE45" s="35" t="s">
        <v>485</v>
      </c>
      <c r="BF45" s="36"/>
      <c r="BG45" s="35" t="s">
        <v>485</v>
      </c>
      <c r="BH45" s="36"/>
      <c r="BI45" s="35" t="s">
        <v>485</v>
      </c>
      <c r="BJ45" s="36"/>
      <c r="BK45" s="35" t="s">
        <v>485</v>
      </c>
      <c r="BL45" s="36"/>
      <c r="BM45" s="35" t="s">
        <v>485</v>
      </c>
      <c r="BN45" s="36"/>
      <c r="BO45" s="35" t="s">
        <v>485</v>
      </c>
      <c r="BP45" s="36"/>
      <c r="BQ45" s="35" t="s">
        <v>485</v>
      </c>
      <c r="BR45" s="36"/>
      <c r="BS45" s="35" t="s">
        <v>485</v>
      </c>
      <c r="BT45" s="36"/>
      <c r="BU45" s="35" t="s">
        <v>485</v>
      </c>
      <c r="BV45" s="36"/>
      <c r="BW45" s="35" t="s">
        <v>485</v>
      </c>
      <c r="BX45" s="36"/>
      <c r="BY45" s="35" t="s">
        <v>485</v>
      </c>
      <c r="BZ45" s="36"/>
      <c r="CA45" s="35" t="s">
        <v>485</v>
      </c>
      <c r="CB45" s="36"/>
      <c r="CC45" s="35" t="s">
        <v>485</v>
      </c>
      <c r="CD45" s="36"/>
      <c r="CE45" s="35" t="s">
        <v>485</v>
      </c>
      <c r="CF45" s="36"/>
      <c r="CG45" s="35" t="s">
        <v>485</v>
      </c>
      <c r="CH45" s="36"/>
      <c r="CI45" s="35" t="s">
        <v>484</v>
      </c>
      <c r="CJ45" s="36" t="s">
        <v>1690</v>
      </c>
      <c r="CK45" s="35" t="s">
        <v>485</v>
      </c>
      <c r="CL45" s="36"/>
      <c r="CM45" s="35" t="s">
        <v>485</v>
      </c>
      <c r="CN45" s="36"/>
      <c r="CO45" s="35" t="s">
        <v>485</v>
      </c>
      <c r="CP45" s="36"/>
      <c r="CQ45" s="35" t="s">
        <v>485</v>
      </c>
      <c r="CR45" s="37"/>
      <c r="CS45" s="35" t="s">
        <v>485</v>
      </c>
      <c r="CT45" s="36"/>
      <c r="CU45" s="35" t="s">
        <v>486</v>
      </c>
      <c r="CV45" s="36" t="s">
        <v>936</v>
      </c>
      <c r="CW45" s="35" t="s">
        <v>485</v>
      </c>
      <c r="CX45" s="36"/>
    </row>
    <row r="46" spans="1:102" ht="64.5" customHeight="1" x14ac:dyDescent="0.25">
      <c r="A46" t="s">
        <v>348</v>
      </c>
      <c r="B46" s="30" t="s">
        <v>153</v>
      </c>
      <c r="C46" s="35" t="s">
        <v>485</v>
      </c>
      <c r="D46" s="36"/>
      <c r="E46" s="35" t="s">
        <v>485</v>
      </c>
      <c r="F46" s="36"/>
      <c r="G46" s="35" t="s">
        <v>485</v>
      </c>
      <c r="H46" s="36"/>
      <c r="I46" s="35" t="s">
        <v>485</v>
      </c>
      <c r="J46" s="36"/>
      <c r="K46" s="35" t="s">
        <v>485</v>
      </c>
      <c r="L46" s="36"/>
      <c r="M46" s="35" t="s">
        <v>485</v>
      </c>
      <c r="N46" s="36"/>
      <c r="O46" s="35" t="s">
        <v>484</v>
      </c>
      <c r="P46" s="36" t="s">
        <v>1169</v>
      </c>
      <c r="Q46" s="35" t="s">
        <v>485</v>
      </c>
      <c r="R46" s="36"/>
      <c r="S46" s="35" t="s">
        <v>485</v>
      </c>
      <c r="T46" s="36"/>
      <c r="U46" s="35" t="s">
        <v>484</v>
      </c>
      <c r="V46" s="37" t="s">
        <v>604</v>
      </c>
      <c r="W46" s="35" t="s">
        <v>485</v>
      </c>
      <c r="X46" s="36"/>
      <c r="Y46" s="35" t="s">
        <v>485</v>
      </c>
      <c r="Z46" s="36"/>
      <c r="AA46" s="35" t="s">
        <v>485</v>
      </c>
      <c r="AB46" s="36"/>
      <c r="AC46" s="35" t="s">
        <v>485</v>
      </c>
      <c r="AD46" s="36"/>
      <c r="AE46" s="35" t="s">
        <v>485</v>
      </c>
      <c r="AF46" s="36"/>
      <c r="AG46" s="35" t="s">
        <v>485</v>
      </c>
      <c r="AH46" s="36"/>
      <c r="AI46" s="35" t="s">
        <v>485</v>
      </c>
      <c r="AJ46" s="36"/>
      <c r="AK46" s="35" t="s">
        <v>485</v>
      </c>
      <c r="AL46" s="36"/>
      <c r="AM46" s="35" t="s">
        <v>485</v>
      </c>
      <c r="AN46" s="36"/>
      <c r="AO46" s="35" t="s">
        <v>485</v>
      </c>
      <c r="AP46" s="36"/>
      <c r="AQ46" s="35" t="s">
        <v>485</v>
      </c>
      <c r="AR46" s="36"/>
      <c r="AS46" s="35" t="s">
        <v>485</v>
      </c>
      <c r="AT46" s="36"/>
      <c r="AU46" s="35" t="s">
        <v>485</v>
      </c>
      <c r="AV46" s="36"/>
      <c r="AW46" s="35" t="s">
        <v>485</v>
      </c>
      <c r="AX46" s="36"/>
      <c r="AY46" s="35" t="s">
        <v>485</v>
      </c>
      <c r="AZ46" s="36"/>
      <c r="BA46" s="35" t="s">
        <v>485</v>
      </c>
      <c r="BB46" s="36"/>
      <c r="BC46" s="35" t="s">
        <v>485</v>
      </c>
      <c r="BD46" s="36"/>
      <c r="BE46" s="35" t="s">
        <v>485</v>
      </c>
      <c r="BF46" s="36"/>
      <c r="BG46" s="35" t="s">
        <v>485</v>
      </c>
      <c r="BH46" s="36"/>
      <c r="BI46" s="35" t="s">
        <v>484</v>
      </c>
      <c r="BJ46" s="36" t="s">
        <v>1390</v>
      </c>
      <c r="BK46" s="35" t="s">
        <v>485</v>
      </c>
      <c r="BL46" s="36"/>
      <c r="BM46" s="35" t="s">
        <v>485</v>
      </c>
      <c r="BN46" s="36"/>
      <c r="BO46" s="35" t="s">
        <v>485</v>
      </c>
      <c r="BP46" s="36"/>
      <c r="BQ46" s="35" t="s">
        <v>485</v>
      </c>
      <c r="BR46" s="36"/>
      <c r="BS46" s="35" t="s">
        <v>485</v>
      </c>
      <c r="BT46" s="36"/>
      <c r="BU46" s="35" t="s">
        <v>485</v>
      </c>
      <c r="BV46" s="36"/>
      <c r="BW46" s="35" t="s">
        <v>485</v>
      </c>
      <c r="BX46" s="36"/>
      <c r="BY46" s="35" t="s">
        <v>485</v>
      </c>
      <c r="BZ46" s="36"/>
      <c r="CA46" s="35" t="s">
        <v>485</v>
      </c>
      <c r="CB46" s="36"/>
      <c r="CC46" s="35" t="s">
        <v>484</v>
      </c>
      <c r="CD46" s="84" t="s">
        <v>2237</v>
      </c>
      <c r="CE46" s="35" t="s">
        <v>484</v>
      </c>
      <c r="CF46" s="36" t="s">
        <v>2290</v>
      </c>
      <c r="CG46" s="35" t="s">
        <v>485</v>
      </c>
      <c r="CH46" s="36"/>
      <c r="CI46" s="35" t="s">
        <v>485</v>
      </c>
      <c r="CJ46" s="36"/>
      <c r="CK46" s="35" t="s">
        <v>484</v>
      </c>
      <c r="CL46" s="36" t="s">
        <v>2335</v>
      </c>
      <c r="CM46" s="35" t="s">
        <v>485</v>
      </c>
      <c r="CN46" s="36"/>
      <c r="CO46" s="35" t="s">
        <v>485</v>
      </c>
      <c r="CP46" s="36"/>
      <c r="CQ46" s="35" t="s">
        <v>484</v>
      </c>
      <c r="CR46" s="37" t="s">
        <v>837</v>
      </c>
      <c r="CS46" s="35" t="s">
        <v>485</v>
      </c>
      <c r="CT46" s="36"/>
      <c r="CU46" s="35" t="s">
        <v>484</v>
      </c>
      <c r="CV46" s="36" t="s">
        <v>937</v>
      </c>
      <c r="CW46" s="35" t="s">
        <v>485</v>
      </c>
      <c r="CX46" s="36"/>
    </row>
    <row r="47" spans="1:102" ht="90" x14ac:dyDescent="0.25">
      <c r="A47" t="s">
        <v>349</v>
      </c>
      <c r="B47" s="30" t="s">
        <v>154</v>
      </c>
      <c r="C47" s="35" t="s">
        <v>485</v>
      </c>
      <c r="D47" s="36"/>
      <c r="E47" s="35" t="s">
        <v>486</v>
      </c>
      <c r="F47" s="37" t="s">
        <v>527</v>
      </c>
      <c r="G47" s="35" t="s">
        <v>485</v>
      </c>
      <c r="H47" s="36"/>
      <c r="I47" s="35" t="s">
        <v>485</v>
      </c>
      <c r="J47" s="36"/>
      <c r="K47" s="35" t="s">
        <v>485</v>
      </c>
      <c r="L47" s="36"/>
      <c r="M47" s="35" t="s">
        <v>485</v>
      </c>
      <c r="N47" s="36"/>
      <c r="O47" s="35" t="s">
        <v>485</v>
      </c>
      <c r="P47" s="36"/>
      <c r="Q47" s="35" t="s">
        <v>485</v>
      </c>
      <c r="R47" s="36"/>
      <c r="S47" s="35" t="s">
        <v>485</v>
      </c>
      <c r="T47" s="36"/>
      <c r="U47" s="77" t="s">
        <v>486</v>
      </c>
      <c r="V47" s="36" t="s">
        <v>2193</v>
      </c>
      <c r="W47" s="35" t="s">
        <v>485</v>
      </c>
      <c r="X47" s="36"/>
      <c r="Y47" s="35" t="s">
        <v>485</v>
      </c>
      <c r="Z47" s="36"/>
      <c r="AA47" s="35" t="s">
        <v>485</v>
      </c>
      <c r="AB47" s="36"/>
      <c r="AC47" s="35" t="s">
        <v>485</v>
      </c>
      <c r="AD47" s="36"/>
      <c r="AE47" s="35" t="s">
        <v>486</v>
      </c>
      <c r="AF47" s="36" t="s">
        <v>856</v>
      </c>
      <c r="AG47" s="35" t="s">
        <v>485</v>
      </c>
      <c r="AH47" s="36"/>
      <c r="AI47" s="35" t="s">
        <v>485</v>
      </c>
      <c r="AJ47" s="36"/>
      <c r="AK47" s="35" t="s">
        <v>485</v>
      </c>
      <c r="AL47" s="36"/>
      <c r="AM47" s="35" t="s">
        <v>485</v>
      </c>
      <c r="AN47" s="36"/>
      <c r="AO47" s="35" t="s">
        <v>485</v>
      </c>
      <c r="AP47" s="36"/>
      <c r="AQ47" s="35" t="s">
        <v>485</v>
      </c>
      <c r="AR47" s="36"/>
      <c r="AS47" s="35" t="s">
        <v>485</v>
      </c>
      <c r="AT47" s="36"/>
      <c r="AU47" s="35" t="s">
        <v>485</v>
      </c>
      <c r="AV47" s="36"/>
      <c r="AW47" s="35" t="s">
        <v>486</v>
      </c>
      <c r="AX47" s="36" t="s">
        <v>2307</v>
      </c>
      <c r="AY47" s="35" t="s">
        <v>485</v>
      </c>
      <c r="AZ47" s="36"/>
      <c r="BA47" s="35" t="s">
        <v>485</v>
      </c>
      <c r="BB47" s="36"/>
      <c r="BC47" s="35" t="s">
        <v>485</v>
      </c>
      <c r="BD47" s="36"/>
      <c r="BE47" s="35" t="s">
        <v>486</v>
      </c>
      <c r="BF47" s="37" t="s">
        <v>731</v>
      </c>
      <c r="BG47" s="35" t="s">
        <v>485</v>
      </c>
      <c r="BH47" s="36"/>
      <c r="BI47" s="35" t="s">
        <v>485</v>
      </c>
      <c r="BJ47" s="36"/>
      <c r="BK47" s="35" t="s">
        <v>484</v>
      </c>
      <c r="BL47" s="36" t="s">
        <v>1589</v>
      </c>
      <c r="BM47" s="35" t="s">
        <v>485</v>
      </c>
      <c r="BN47" s="36"/>
      <c r="BO47" s="35" t="s">
        <v>485</v>
      </c>
      <c r="BP47" s="36"/>
      <c r="BQ47" s="35" t="s">
        <v>485</v>
      </c>
      <c r="BR47" s="36"/>
      <c r="BS47" s="35" t="s">
        <v>485</v>
      </c>
      <c r="BT47" s="36"/>
      <c r="BU47" s="35" t="s">
        <v>485</v>
      </c>
      <c r="BV47" s="36"/>
      <c r="BW47" s="35" t="s">
        <v>485</v>
      </c>
      <c r="BX47" s="36"/>
      <c r="BY47" s="35" t="s">
        <v>485</v>
      </c>
      <c r="BZ47" s="36"/>
      <c r="CA47" s="35" t="s">
        <v>485</v>
      </c>
      <c r="CB47" s="36"/>
      <c r="CC47" s="35" t="s">
        <v>484</v>
      </c>
      <c r="CD47" s="84" t="s">
        <v>2237</v>
      </c>
      <c r="CE47" s="35" t="s">
        <v>486</v>
      </c>
      <c r="CF47" s="36" t="s">
        <v>2290</v>
      </c>
      <c r="CG47" s="35" t="s">
        <v>485</v>
      </c>
      <c r="CH47" s="36"/>
      <c r="CI47" s="35" t="s">
        <v>485</v>
      </c>
      <c r="CJ47" s="36"/>
      <c r="CK47" s="35" t="s">
        <v>485</v>
      </c>
      <c r="CL47" s="36"/>
      <c r="CM47" s="35" t="s">
        <v>485</v>
      </c>
      <c r="CN47" s="36"/>
      <c r="CO47" s="35" t="s">
        <v>485</v>
      </c>
      <c r="CP47" s="36"/>
      <c r="CQ47" s="35" t="s">
        <v>486</v>
      </c>
      <c r="CR47" s="37" t="s">
        <v>838</v>
      </c>
      <c r="CS47" s="35" t="s">
        <v>485</v>
      </c>
      <c r="CT47" s="36"/>
      <c r="CU47" s="35" t="s">
        <v>485</v>
      </c>
      <c r="CV47" s="36"/>
      <c r="CW47" s="35" t="s">
        <v>485</v>
      </c>
      <c r="CX47" s="36"/>
    </row>
    <row r="48" spans="1:102" ht="45" x14ac:dyDescent="0.25">
      <c r="A48" t="s">
        <v>350</v>
      </c>
      <c r="B48" s="31" t="s">
        <v>178</v>
      </c>
      <c r="C48" s="35" t="s">
        <v>484</v>
      </c>
      <c r="D48" s="37" t="s">
        <v>517</v>
      </c>
      <c r="E48" s="35" t="s">
        <v>485</v>
      </c>
      <c r="F48" s="36" t="s">
        <v>491</v>
      </c>
      <c r="G48" s="35" t="s">
        <v>484</v>
      </c>
      <c r="H48" s="37" t="s">
        <v>541</v>
      </c>
      <c r="I48" s="35" t="s">
        <v>484</v>
      </c>
      <c r="J48" s="37" t="s">
        <v>570</v>
      </c>
      <c r="K48" s="35" t="s">
        <v>486</v>
      </c>
      <c r="L48" s="36" t="s">
        <v>2393</v>
      </c>
      <c r="M48" s="35" t="s">
        <v>484</v>
      </c>
      <c r="N48" s="37" t="s">
        <v>2267</v>
      </c>
      <c r="O48" s="35" t="s">
        <v>484</v>
      </c>
      <c r="P48" s="36" t="s">
        <v>1170</v>
      </c>
      <c r="Q48" s="35" t="s">
        <v>484</v>
      </c>
      <c r="R48" s="37" t="s">
        <v>666</v>
      </c>
      <c r="S48" s="35" t="s">
        <v>484</v>
      </c>
      <c r="T48" s="36" t="s">
        <v>1203</v>
      </c>
      <c r="U48" s="77" t="s">
        <v>485</v>
      </c>
      <c r="V48" s="36"/>
      <c r="W48" s="35" t="s">
        <v>484</v>
      </c>
      <c r="X48" s="36" t="s">
        <v>889</v>
      </c>
      <c r="Y48" s="35" t="s">
        <v>485</v>
      </c>
      <c r="Z48" s="36"/>
      <c r="AA48" s="35" t="s">
        <v>484</v>
      </c>
      <c r="AB48" s="36" t="s">
        <v>802</v>
      </c>
      <c r="AC48" s="35" t="s">
        <v>484</v>
      </c>
      <c r="AD48" s="36" t="s">
        <v>1232</v>
      </c>
      <c r="AE48" s="35" t="s">
        <v>484</v>
      </c>
      <c r="AF48" s="36" t="s">
        <v>850</v>
      </c>
      <c r="AG48" s="35" t="s">
        <v>484</v>
      </c>
      <c r="AH48" s="36" t="s">
        <v>1282</v>
      </c>
      <c r="AI48" s="35" t="s">
        <v>484</v>
      </c>
      <c r="AJ48" s="36" t="s">
        <v>1283</v>
      </c>
      <c r="AK48" s="35" t="s">
        <v>486</v>
      </c>
      <c r="AL48" s="36" t="s">
        <v>1425</v>
      </c>
      <c r="AM48" s="35" t="s">
        <v>484</v>
      </c>
      <c r="AN48" s="37" t="s">
        <v>699</v>
      </c>
      <c r="AO48" s="35" t="s">
        <v>484</v>
      </c>
      <c r="AP48" s="36" t="s">
        <v>1447</v>
      </c>
      <c r="AQ48" s="35" t="s">
        <v>485</v>
      </c>
      <c r="AR48" s="36"/>
      <c r="AS48" s="35" t="s">
        <v>484</v>
      </c>
      <c r="AT48" s="37" t="s">
        <v>1468</v>
      </c>
      <c r="AU48" s="35" t="s">
        <v>484</v>
      </c>
      <c r="AV48" s="36" t="s">
        <v>1484</v>
      </c>
      <c r="AW48" s="35" t="s">
        <v>484</v>
      </c>
      <c r="AX48" s="36" t="s">
        <v>2308</v>
      </c>
      <c r="AY48" s="35" t="s">
        <v>484</v>
      </c>
      <c r="AZ48" s="37" t="s">
        <v>1505</v>
      </c>
      <c r="BA48" s="35" t="s">
        <v>484</v>
      </c>
      <c r="BB48" s="36" t="s">
        <v>1530</v>
      </c>
      <c r="BC48" s="35" t="s">
        <v>485</v>
      </c>
      <c r="BD48" s="36"/>
      <c r="BE48" s="35" t="s">
        <v>484</v>
      </c>
      <c r="BF48" s="37" t="s">
        <v>732</v>
      </c>
      <c r="BG48" s="35" t="s">
        <v>484</v>
      </c>
      <c r="BH48" s="36" t="s">
        <v>1564</v>
      </c>
      <c r="BI48" s="35" t="s">
        <v>484</v>
      </c>
      <c r="BJ48" s="36" t="s">
        <v>1391</v>
      </c>
      <c r="BK48" s="35" t="s">
        <v>485</v>
      </c>
      <c r="BL48" s="36"/>
      <c r="BM48" s="35" t="s">
        <v>485</v>
      </c>
      <c r="BN48" s="36"/>
      <c r="BO48" s="35" t="s">
        <v>484</v>
      </c>
      <c r="BP48" s="36" t="s">
        <v>1610</v>
      </c>
      <c r="BQ48" s="35" t="s">
        <v>486</v>
      </c>
      <c r="BR48" s="36" t="s">
        <v>1125</v>
      </c>
      <c r="BS48" s="35" t="s">
        <v>485</v>
      </c>
      <c r="BT48" s="36"/>
      <c r="BU48" s="35" t="s">
        <v>486</v>
      </c>
      <c r="BV48" s="36" t="s">
        <v>1126</v>
      </c>
      <c r="BW48" s="35" t="s">
        <v>484</v>
      </c>
      <c r="BX48" s="36" t="s">
        <v>1668</v>
      </c>
      <c r="BY48" s="35" t="s">
        <v>484</v>
      </c>
      <c r="BZ48" s="36" t="s">
        <v>1062</v>
      </c>
      <c r="CA48" s="35" t="s">
        <v>484</v>
      </c>
      <c r="CB48" s="36" t="s">
        <v>1063</v>
      </c>
      <c r="CC48" s="35" t="s">
        <v>484</v>
      </c>
      <c r="CD48" s="36" t="s">
        <v>1645</v>
      </c>
      <c r="CE48" s="35" t="s">
        <v>484</v>
      </c>
      <c r="CF48" s="36" t="s">
        <v>2291</v>
      </c>
      <c r="CG48" s="35" t="s">
        <v>484</v>
      </c>
      <c r="CH48" s="36" t="s">
        <v>1017</v>
      </c>
      <c r="CI48" s="35" t="s">
        <v>484</v>
      </c>
      <c r="CJ48" s="36" t="s">
        <v>1692</v>
      </c>
      <c r="CK48" s="35" t="s">
        <v>484</v>
      </c>
      <c r="CL48" s="36" t="s">
        <v>1709</v>
      </c>
      <c r="CM48" s="35" t="s">
        <v>484</v>
      </c>
      <c r="CN48" s="36" t="s">
        <v>2376</v>
      </c>
      <c r="CO48" s="35" t="s">
        <v>484</v>
      </c>
      <c r="CP48" s="36" t="s">
        <v>980</v>
      </c>
      <c r="CQ48" s="35" t="s">
        <v>484</v>
      </c>
      <c r="CR48" s="36" t="s">
        <v>825</v>
      </c>
      <c r="CS48" s="35" t="s">
        <v>485</v>
      </c>
      <c r="CT48" s="36"/>
      <c r="CU48" s="35" t="s">
        <v>484</v>
      </c>
      <c r="CV48" s="36" t="s">
        <v>938</v>
      </c>
      <c r="CW48" s="35" t="s">
        <v>486</v>
      </c>
      <c r="CX48" s="36" t="s">
        <v>939</v>
      </c>
    </row>
    <row r="49" spans="1:102" ht="45.75" customHeight="1" x14ac:dyDescent="0.25">
      <c r="A49" t="s">
        <v>351</v>
      </c>
      <c r="B49" s="31" t="s">
        <v>179</v>
      </c>
      <c r="C49" s="35" t="s">
        <v>484</v>
      </c>
      <c r="D49" s="37" t="s">
        <v>488</v>
      </c>
      <c r="E49" s="35" t="s">
        <v>485</v>
      </c>
      <c r="F49" s="36"/>
      <c r="G49" s="35" t="s">
        <v>485</v>
      </c>
      <c r="H49" s="36"/>
      <c r="I49" s="35" t="s">
        <v>485</v>
      </c>
      <c r="J49" s="36"/>
      <c r="K49" s="35" t="s">
        <v>486</v>
      </c>
      <c r="L49" s="36" t="s">
        <v>2392</v>
      </c>
      <c r="M49" s="35" t="s">
        <v>484</v>
      </c>
      <c r="N49" s="36" t="s">
        <v>2268</v>
      </c>
      <c r="O49" s="35" t="s">
        <v>486</v>
      </c>
      <c r="P49" s="36" t="s">
        <v>1171</v>
      </c>
      <c r="Q49" s="35" t="s">
        <v>485</v>
      </c>
      <c r="R49" s="36"/>
      <c r="S49" s="35" t="s">
        <v>484</v>
      </c>
      <c r="T49" s="36" t="s">
        <v>1204</v>
      </c>
      <c r="U49" s="77" t="s">
        <v>485</v>
      </c>
      <c r="V49" s="36"/>
      <c r="W49" s="35" t="s">
        <v>485</v>
      </c>
      <c r="X49" s="36"/>
      <c r="Y49" s="35" t="s">
        <v>485</v>
      </c>
      <c r="Z49" s="36"/>
      <c r="AA49" s="35" t="s">
        <v>484</v>
      </c>
      <c r="AB49" s="36" t="s">
        <v>802</v>
      </c>
      <c r="AC49" s="35" t="s">
        <v>486</v>
      </c>
      <c r="AD49" s="36" t="s">
        <v>1233</v>
      </c>
      <c r="AE49" s="35" t="s">
        <v>484</v>
      </c>
      <c r="AF49" s="36" t="s">
        <v>2420</v>
      </c>
      <c r="AG49" s="35" t="s">
        <v>484</v>
      </c>
      <c r="AH49" s="36" t="s">
        <v>1282</v>
      </c>
      <c r="AI49" s="35" t="s">
        <v>485</v>
      </c>
      <c r="AJ49" s="36"/>
      <c r="AK49" s="35" t="s">
        <v>485</v>
      </c>
      <c r="AL49" s="36"/>
      <c r="AM49" s="35" t="s">
        <v>484</v>
      </c>
      <c r="AN49" s="37" t="s">
        <v>700</v>
      </c>
      <c r="AO49" s="35" t="s">
        <v>484</v>
      </c>
      <c r="AP49" s="36" t="s">
        <v>1448</v>
      </c>
      <c r="AQ49" s="35" t="s">
        <v>485</v>
      </c>
      <c r="AR49" s="36"/>
      <c r="AS49" s="35" t="s">
        <v>484</v>
      </c>
      <c r="AT49" s="36" t="s">
        <v>1468</v>
      </c>
      <c r="AU49" s="35" t="s">
        <v>485</v>
      </c>
      <c r="AV49" s="36"/>
      <c r="AW49" s="35" t="s">
        <v>484</v>
      </c>
      <c r="AX49" s="37" t="s">
        <v>2309</v>
      </c>
      <c r="AY49" s="35" t="s">
        <v>484</v>
      </c>
      <c r="AZ49" s="37" t="s">
        <v>1506</v>
      </c>
      <c r="BA49" s="35" t="s">
        <v>484</v>
      </c>
      <c r="BB49" s="36" t="s">
        <v>1533</v>
      </c>
      <c r="BC49" s="35" t="s">
        <v>485</v>
      </c>
      <c r="BD49" s="36"/>
      <c r="BE49" s="35" t="s">
        <v>485</v>
      </c>
      <c r="BF49" s="36"/>
      <c r="BG49" s="35" t="s">
        <v>485</v>
      </c>
      <c r="BH49" s="36"/>
      <c r="BI49" s="35" t="s">
        <v>485</v>
      </c>
      <c r="BJ49" s="36"/>
      <c r="BK49" s="35" t="s">
        <v>485</v>
      </c>
      <c r="BL49" s="36"/>
      <c r="BM49" s="35" t="s">
        <v>485</v>
      </c>
      <c r="BN49" s="36"/>
      <c r="BO49" s="35" t="s">
        <v>486</v>
      </c>
      <c r="BP49" s="36" t="s">
        <v>1610</v>
      </c>
      <c r="BQ49" s="35" t="s">
        <v>484</v>
      </c>
      <c r="BR49" s="36" t="s">
        <v>1127</v>
      </c>
      <c r="BS49" s="35" t="s">
        <v>486</v>
      </c>
      <c r="BT49" s="41" t="s">
        <v>2352</v>
      </c>
      <c r="BU49" s="35" t="s">
        <v>484</v>
      </c>
      <c r="BV49" s="36" t="s">
        <v>1128</v>
      </c>
      <c r="BW49" s="35" t="s">
        <v>485</v>
      </c>
      <c r="BX49" s="36"/>
      <c r="BY49" s="35" t="s">
        <v>486</v>
      </c>
      <c r="BZ49" s="36" t="s">
        <v>1064</v>
      </c>
      <c r="CA49" s="35" t="s">
        <v>485</v>
      </c>
      <c r="CB49" s="36"/>
      <c r="CC49" s="35" t="s">
        <v>485</v>
      </c>
      <c r="CD49" s="36"/>
      <c r="CE49" s="35" t="s">
        <v>484</v>
      </c>
      <c r="CF49" s="36" t="s">
        <v>2291</v>
      </c>
      <c r="CG49" s="35" t="s">
        <v>484</v>
      </c>
      <c r="CH49" s="36" t="s">
        <v>1018</v>
      </c>
      <c r="CI49" s="35" t="s">
        <v>486</v>
      </c>
      <c r="CJ49" s="36" t="s">
        <v>1692</v>
      </c>
      <c r="CK49" s="35" t="s">
        <v>486</v>
      </c>
      <c r="CL49" s="36" t="s">
        <v>2337</v>
      </c>
      <c r="CM49" s="35" t="s">
        <v>484</v>
      </c>
      <c r="CN49" s="36" t="s">
        <v>2379</v>
      </c>
      <c r="CO49" s="35" t="s">
        <v>484</v>
      </c>
      <c r="CP49" s="36" t="s">
        <v>980</v>
      </c>
      <c r="CQ49" s="35" t="s">
        <v>484</v>
      </c>
      <c r="CR49" s="36" t="s">
        <v>825</v>
      </c>
      <c r="CS49" s="35" t="s">
        <v>485</v>
      </c>
      <c r="CT49" s="36"/>
      <c r="CU49" s="35" t="s">
        <v>484</v>
      </c>
      <c r="CV49" s="36" t="s">
        <v>938</v>
      </c>
      <c r="CW49" s="35" t="s">
        <v>486</v>
      </c>
      <c r="CX49" s="36" t="s">
        <v>940</v>
      </c>
    </row>
    <row r="50" spans="1:102" ht="79.5" customHeight="1" x14ac:dyDescent="0.25">
      <c r="A50" t="s">
        <v>352</v>
      </c>
      <c r="B50" s="31" t="s">
        <v>180</v>
      </c>
      <c r="C50" s="35" t="s">
        <v>484</v>
      </c>
      <c r="D50" s="37" t="s">
        <v>488</v>
      </c>
      <c r="E50" s="35" t="s">
        <v>484</v>
      </c>
      <c r="F50" s="37" t="s">
        <v>518</v>
      </c>
      <c r="G50" s="35" t="s">
        <v>484</v>
      </c>
      <c r="H50" s="37" t="s">
        <v>754</v>
      </c>
      <c r="I50" s="35" t="s">
        <v>485</v>
      </c>
      <c r="J50" s="36"/>
      <c r="K50" s="35" t="s">
        <v>486</v>
      </c>
      <c r="L50" s="36" t="s">
        <v>618</v>
      </c>
      <c r="M50" s="35" t="s">
        <v>484</v>
      </c>
      <c r="N50" s="37" t="s">
        <v>637</v>
      </c>
      <c r="O50" s="35" t="s">
        <v>484</v>
      </c>
      <c r="P50" s="36" t="s">
        <v>1172</v>
      </c>
      <c r="Q50" s="35" t="s">
        <v>484</v>
      </c>
      <c r="R50" s="37" t="s">
        <v>666</v>
      </c>
      <c r="S50" s="35" t="s">
        <v>486</v>
      </c>
      <c r="T50" s="36" t="s">
        <v>1205</v>
      </c>
      <c r="U50" s="35" t="s">
        <v>484</v>
      </c>
      <c r="V50" s="36" t="s">
        <v>591</v>
      </c>
      <c r="W50" s="35" t="s">
        <v>484</v>
      </c>
      <c r="X50" s="36" t="s">
        <v>889</v>
      </c>
      <c r="Y50" s="35" t="s">
        <v>485</v>
      </c>
      <c r="Z50" s="36"/>
      <c r="AA50" s="35" t="s">
        <v>484</v>
      </c>
      <c r="AB50" s="36" t="s">
        <v>803</v>
      </c>
      <c r="AC50" s="35" t="s">
        <v>484</v>
      </c>
      <c r="AD50" s="36" t="s">
        <v>1234</v>
      </c>
      <c r="AE50" s="35" t="s">
        <v>484</v>
      </c>
      <c r="AF50" s="36" t="s">
        <v>850</v>
      </c>
      <c r="AG50" s="35" t="s">
        <v>484</v>
      </c>
      <c r="AH50" s="36" t="s">
        <v>1282</v>
      </c>
      <c r="AI50" s="35" t="s">
        <v>486</v>
      </c>
      <c r="AJ50" s="36" t="s">
        <v>1284</v>
      </c>
      <c r="AK50" s="35" t="s">
        <v>485</v>
      </c>
      <c r="AL50" s="36"/>
      <c r="AM50" s="35" t="s">
        <v>484</v>
      </c>
      <c r="AN50" s="37" t="s">
        <v>699</v>
      </c>
      <c r="AO50" s="35" t="s">
        <v>484</v>
      </c>
      <c r="AP50" s="36" t="s">
        <v>1449</v>
      </c>
      <c r="AQ50" s="35" t="s">
        <v>486</v>
      </c>
      <c r="AR50" s="36" t="s">
        <v>1317</v>
      </c>
      <c r="AS50" s="35" t="s">
        <v>484</v>
      </c>
      <c r="AT50" s="36" t="s">
        <v>1468</v>
      </c>
      <c r="AU50" s="35" t="s">
        <v>484</v>
      </c>
      <c r="AV50" s="36" t="s">
        <v>1485</v>
      </c>
      <c r="AW50" s="35" t="s">
        <v>484</v>
      </c>
      <c r="AX50" s="36" t="s">
        <v>1342</v>
      </c>
      <c r="AY50" s="35" t="s">
        <v>484</v>
      </c>
      <c r="AZ50" s="36" t="s">
        <v>1505</v>
      </c>
      <c r="BA50" s="35" t="s">
        <v>484</v>
      </c>
      <c r="BB50" s="37" t="s">
        <v>1535</v>
      </c>
      <c r="BC50" s="35" t="s">
        <v>484</v>
      </c>
      <c r="BD50" s="36" t="s">
        <v>1365</v>
      </c>
      <c r="BE50" s="35" t="s">
        <v>484</v>
      </c>
      <c r="BF50" s="37" t="s">
        <v>733</v>
      </c>
      <c r="BG50" s="35" t="s">
        <v>484</v>
      </c>
      <c r="BH50" s="36" t="s">
        <v>1565</v>
      </c>
      <c r="BI50" s="35" t="s">
        <v>484</v>
      </c>
      <c r="BJ50" s="36" t="s">
        <v>1392</v>
      </c>
      <c r="BK50" s="35" t="s">
        <v>484</v>
      </c>
      <c r="BL50" s="36" t="s">
        <v>1590</v>
      </c>
      <c r="BM50" s="35" t="s">
        <v>484</v>
      </c>
      <c r="BN50" s="41" t="s">
        <v>2401</v>
      </c>
      <c r="BO50" s="35" t="s">
        <v>484</v>
      </c>
      <c r="BP50" s="37" t="s">
        <v>1612</v>
      </c>
      <c r="BQ50" s="35" t="s">
        <v>486</v>
      </c>
      <c r="BR50" s="36" t="s">
        <v>1129</v>
      </c>
      <c r="BS50" s="35" t="s">
        <v>484</v>
      </c>
      <c r="BT50" s="36" t="s">
        <v>1130</v>
      </c>
      <c r="BU50" s="35" t="s">
        <v>484</v>
      </c>
      <c r="BV50" s="36" t="s">
        <v>1086</v>
      </c>
      <c r="BW50" s="35" t="s">
        <v>484</v>
      </c>
      <c r="BX50" s="36" t="s">
        <v>1668</v>
      </c>
      <c r="BY50" s="35" t="s">
        <v>484</v>
      </c>
      <c r="BZ50" s="36" t="s">
        <v>1065</v>
      </c>
      <c r="CA50" s="35" t="s">
        <v>484</v>
      </c>
      <c r="CB50" s="36" t="s">
        <v>1066</v>
      </c>
      <c r="CC50" s="35" t="s">
        <v>484</v>
      </c>
      <c r="CD50" s="36" t="s">
        <v>1637</v>
      </c>
      <c r="CE50" s="35" t="s">
        <v>484</v>
      </c>
      <c r="CF50" s="36" t="s">
        <v>774</v>
      </c>
      <c r="CG50" s="35" t="s">
        <v>484</v>
      </c>
      <c r="CH50" s="36" t="s">
        <v>1019</v>
      </c>
      <c r="CI50" s="35" t="s">
        <v>484</v>
      </c>
      <c r="CJ50" s="36" t="s">
        <v>1692</v>
      </c>
      <c r="CK50" s="35" t="s">
        <v>486</v>
      </c>
      <c r="CL50" s="36" t="s">
        <v>1709</v>
      </c>
      <c r="CM50" s="35" t="s">
        <v>484</v>
      </c>
      <c r="CN50" s="36" t="s">
        <v>981</v>
      </c>
      <c r="CO50" s="35" t="s">
        <v>484</v>
      </c>
      <c r="CP50" s="36" t="s">
        <v>980</v>
      </c>
      <c r="CQ50" s="35" t="s">
        <v>484</v>
      </c>
      <c r="CR50" s="36" t="s">
        <v>819</v>
      </c>
      <c r="CS50" s="35" t="s">
        <v>484</v>
      </c>
      <c r="CT50" s="36" t="s">
        <v>1733</v>
      </c>
      <c r="CU50" s="35" t="s">
        <v>484</v>
      </c>
      <c r="CV50" s="36" t="s">
        <v>941</v>
      </c>
      <c r="CW50" s="35" t="s">
        <v>485</v>
      </c>
      <c r="CX50" s="36"/>
    </row>
    <row r="51" spans="1:102" ht="75" x14ac:dyDescent="0.25">
      <c r="A51" t="s">
        <v>353</v>
      </c>
      <c r="B51" s="31" t="s">
        <v>181</v>
      </c>
      <c r="C51" s="35" t="s">
        <v>484</v>
      </c>
      <c r="D51" s="36" t="s">
        <v>747</v>
      </c>
      <c r="E51" s="35" t="s">
        <v>485</v>
      </c>
      <c r="F51" s="36"/>
      <c r="G51" s="35" t="s">
        <v>484</v>
      </c>
      <c r="H51" s="37" t="s">
        <v>752</v>
      </c>
      <c r="I51" s="35" t="s">
        <v>484</v>
      </c>
      <c r="J51" s="37" t="s">
        <v>571</v>
      </c>
      <c r="K51" s="35" t="s">
        <v>484</v>
      </c>
      <c r="L51" s="36" t="s">
        <v>1902</v>
      </c>
      <c r="M51" s="35" t="s">
        <v>486</v>
      </c>
      <c r="N51" s="37" t="s">
        <v>2269</v>
      </c>
      <c r="O51" s="35" t="s">
        <v>484</v>
      </c>
      <c r="P51" s="36" t="s">
        <v>1173</v>
      </c>
      <c r="Q51" s="35" t="s">
        <v>484</v>
      </c>
      <c r="R51" s="36"/>
      <c r="S51" s="35" t="s">
        <v>484</v>
      </c>
      <c r="T51" s="36" t="s">
        <v>1206</v>
      </c>
      <c r="U51" s="35" t="s">
        <v>484</v>
      </c>
      <c r="V51" s="36" t="s">
        <v>1950</v>
      </c>
      <c r="W51" s="35" t="s">
        <v>485</v>
      </c>
      <c r="X51" s="36"/>
      <c r="Y51" s="35" t="s">
        <v>484</v>
      </c>
      <c r="Z51" s="37" t="s">
        <v>865</v>
      </c>
      <c r="AA51" s="35" t="s">
        <v>484</v>
      </c>
      <c r="AB51" s="36" t="s">
        <v>804</v>
      </c>
      <c r="AC51" s="35" t="s">
        <v>485</v>
      </c>
      <c r="AD51" s="36"/>
      <c r="AE51" s="35" t="s">
        <v>484</v>
      </c>
      <c r="AF51" s="36" t="s">
        <v>850</v>
      </c>
      <c r="AG51" s="35" t="s">
        <v>485</v>
      </c>
      <c r="AH51" s="36"/>
      <c r="AI51" s="35" t="s">
        <v>485</v>
      </c>
      <c r="AJ51" s="36"/>
      <c r="AK51" s="35" t="s">
        <v>485</v>
      </c>
      <c r="AL51" s="36"/>
      <c r="AM51" s="35" t="s">
        <v>484</v>
      </c>
      <c r="AN51" s="36" t="s">
        <v>701</v>
      </c>
      <c r="AO51" s="35" t="s">
        <v>485</v>
      </c>
      <c r="AP51" s="36"/>
      <c r="AQ51" s="35" t="s">
        <v>485</v>
      </c>
      <c r="AR51" s="36"/>
      <c r="AS51" s="35" t="s">
        <v>484</v>
      </c>
      <c r="AT51" s="36" t="s">
        <v>1468</v>
      </c>
      <c r="AU51" s="35" t="s">
        <v>485</v>
      </c>
      <c r="AV51" s="36"/>
      <c r="AW51" s="35" t="s">
        <v>484</v>
      </c>
      <c r="AX51" s="36" t="s">
        <v>2310</v>
      </c>
      <c r="AY51" s="35" t="s">
        <v>485</v>
      </c>
      <c r="AZ51" s="37"/>
      <c r="BA51" s="35" t="s">
        <v>484</v>
      </c>
      <c r="BB51" s="37" t="s">
        <v>1536</v>
      </c>
      <c r="BC51" s="35" t="s">
        <v>484</v>
      </c>
      <c r="BD51" s="36" t="s">
        <v>1366</v>
      </c>
      <c r="BE51" s="35" t="s">
        <v>484</v>
      </c>
      <c r="BF51" s="36" t="s">
        <v>734</v>
      </c>
      <c r="BG51" s="35" t="s">
        <v>485</v>
      </c>
      <c r="BH51" s="36"/>
      <c r="BI51" s="35" t="s">
        <v>484</v>
      </c>
      <c r="BJ51" s="36" t="s">
        <v>1391</v>
      </c>
      <c r="BK51" s="35" t="s">
        <v>485</v>
      </c>
      <c r="BL51" s="36"/>
      <c r="BM51" s="35" t="s">
        <v>485</v>
      </c>
      <c r="BN51" s="36"/>
      <c r="BO51" s="35" t="s">
        <v>484</v>
      </c>
      <c r="BP51" s="37" t="s">
        <v>1613</v>
      </c>
      <c r="BQ51" s="35" t="s">
        <v>485</v>
      </c>
      <c r="BR51" s="36"/>
      <c r="BS51" s="35" t="s">
        <v>484</v>
      </c>
      <c r="BT51" s="36" t="s">
        <v>1131</v>
      </c>
      <c r="BU51" s="35" t="s">
        <v>485</v>
      </c>
      <c r="BV51" s="36"/>
      <c r="BW51" s="35" t="s">
        <v>485</v>
      </c>
      <c r="BX51" s="36"/>
      <c r="BY51" s="35" t="s">
        <v>484</v>
      </c>
      <c r="BZ51" s="36" t="s">
        <v>1067</v>
      </c>
      <c r="CA51" s="35" t="s">
        <v>485</v>
      </c>
      <c r="CB51" s="36"/>
      <c r="CC51" s="35" t="s">
        <v>484</v>
      </c>
      <c r="CD51" s="37" t="s">
        <v>1638</v>
      </c>
      <c r="CE51" s="35" t="s">
        <v>486</v>
      </c>
      <c r="CF51" s="37" t="s">
        <v>2292</v>
      </c>
      <c r="CG51" s="35" t="s">
        <v>485</v>
      </c>
      <c r="CH51" s="36"/>
      <c r="CI51" s="35" t="s">
        <v>485</v>
      </c>
      <c r="CJ51" s="36"/>
      <c r="CK51" s="35" t="s">
        <v>485</v>
      </c>
      <c r="CL51" s="36"/>
      <c r="CM51" s="35" t="s">
        <v>485</v>
      </c>
      <c r="CN51" s="36"/>
      <c r="CO51" s="35" t="s">
        <v>484</v>
      </c>
      <c r="CP51" s="36" t="s">
        <v>980</v>
      </c>
      <c r="CQ51" s="35" t="s">
        <v>484</v>
      </c>
      <c r="CR51" s="36" t="s">
        <v>819</v>
      </c>
      <c r="CS51" s="35" t="s">
        <v>484</v>
      </c>
      <c r="CT51" s="36" t="s">
        <v>1732</v>
      </c>
      <c r="CU51" s="35" t="s">
        <v>484</v>
      </c>
      <c r="CV51" s="36" t="s">
        <v>942</v>
      </c>
      <c r="CW51" s="35" t="s">
        <v>485</v>
      </c>
      <c r="CX51" s="36"/>
    </row>
    <row r="52" spans="1:102" ht="90" x14ac:dyDescent="0.25">
      <c r="A52" t="s">
        <v>354</v>
      </c>
      <c r="B52" s="31" t="s">
        <v>296</v>
      </c>
      <c r="C52" s="35" t="s">
        <v>484</v>
      </c>
      <c r="D52" s="36" t="s">
        <v>748</v>
      </c>
      <c r="E52" s="35" t="s">
        <v>485</v>
      </c>
      <c r="F52" s="36"/>
      <c r="G52" s="35" t="s">
        <v>485</v>
      </c>
      <c r="H52" s="36"/>
      <c r="I52" s="35" t="s">
        <v>485</v>
      </c>
      <c r="J52" s="36"/>
      <c r="K52" s="35" t="s">
        <v>485</v>
      </c>
      <c r="L52" s="36"/>
      <c r="M52" s="35" t="s">
        <v>484</v>
      </c>
      <c r="N52" s="37" t="s">
        <v>2271</v>
      </c>
      <c r="O52" s="35" t="s">
        <v>485</v>
      </c>
      <c r="P52" s="36"/>
      <c r="Q52" s="35" t="s">
        <v>484</v>
      </c>
      <c r="R52" s="37" t="s">
        <v>667</v>
      </c>
      <c r="S52" s="35" t="s">
        <v>485</v>
      </c>
      <c r="T52" s="36"/>
      <c r="U52" s="35" t="s">
        <v>485</v>
      </c>
      <c r="V52" s="36"/>
      <c r="W52" s="35" t="s">
        <v>485</v>
      </c>
      <c r="X52" s="36"/>
      <c r="Y52" s="35" t="s">
        <v>485</v>
      </c>
      <c r="Z52" s="36"/>
      <c r="AA52" s="35" t="s">
        <v>485</v>
      </c>
      <c r="AB52" s="36"/>
      <c r="AC52" s="35" t="s">
        <v>485</v>
      </c>
      <c r="AD52" s="36"/>
      <c r="AE52" s="35" t="s">
        <v>485</v>
      </c>
      <c r="AF52" s="36"/>
      <c r="AG52" s="35" t="s">
        <v>485</v>
      </c>
      <c r="AH52" s="36"/>
      <c r="AI52" s="35" t="s">
        <v>485</v>
      </c>
      <c r="AJ52" s="36"/>
      <c r="AK52" s="35" t="s">
        <v>485</v>
      </c>
      <c r="AL52" s="36"/>
      <c r="AM52" s="35" t="s">
        <v>485</v>
      </c>
      <c r="AN52" s="36"/>
      <c r="AO52" s="35" t="s">
        <v>485</v>
      </c>
      <c r="AP52" s="36"/>
      <c r="AQ52" s="35" t="s">
        <v>485</v>
      </c>
      <c r="AR52" s="36"/>
      <c r="AS52" s="35" t="s">
        <v>485</v>
      </c>
      <c r="AT52" s="36"/>
      <c r="AU52" s="35" t="s">
        <v>485</v>
      </c>
      <c r="AV52" s="36"/>
      <c r="AW52" s="35" t="s">
        <v>486</v>
      </c>
      <c r="AX52" s="36" t="s">
        <v>2312</v>
      </c>
      <c r="AY52" s="35" t="s">
        <v>485</v>
      </c>
      <c r="AZ52" s="36"/>
      <c r="BA52" s="35" t="s">
        <v>485</v>
      </c>
      <c r="BB52" s="36"/>
      <c r="BC52" s="35" t="s">
        <v>484</v>
      </c>
      <c r="BD52" s="36" t="s">
        <v>1367</v>
      </c>
      <c r="BE52" s="35" t="s">
        <v>485</v>
      </c>
      <c r="BF52" s="36"/>
      <c r="BG52" s="35" t="s">
        <v>485</v>
      </c>
      <c r="BH52" s="36"/>
      <c r="BI52" s="35" t="s">
        <v>485</v>
      </c>
      <c r="BJ52" s="36"/>
      <c r="BK52" s="35" t="s">
        <v>485</v>
      </c>
      <c r="BL52" s="36"/>
      <c r="BM52" s="35" t="s">
        <v>485</v>
      </c>
      <c r="BN52" s="36"/>
      <c r="BO52" s="35" t="s">
        <v>485</v>
      </c>
      <c r="BP52" s="36"/>
      <c r="BQ52" s="35" t="s">
        <v>485</v>
      </c>
      <c r="BR52" s="36"/>
      <c r="BS52" s="35" t="s">
        <v>485</v>
      </c>
      <c r="BT52" s="36"/>
      <c r="BU52" s="35" t="s">
        <v>485</v>
      </c>
      <c r="BV52" s="36"/>
      <c r="BW52" s="35" t="s">
        <v>485</v>
      </c>
      <c r="BX52" s="36"/>
      <c r="BY52" s="35" t="s">
        <v>485</v>
      </c>
      <c r="BZ52" s="36"/>
      <c r="CA52" s="35" t="s">
        <v>485</v>
      </c>
      <c r="CB52" s="36"/>
      <c r="CC52" s="35" t="s">
        <v>484</v>
      </c>
      <c r="CD52" s="36" t="s">
        <v>2238</v>
      </c>
      <c r="CE52" s="35" t="s">
        <v>484</v>
      </c>
      <c r="CF52" s="36" t="s">
        <v>775</v>
      </c>
      <c r="CG52" s="35" t="s">
        <v>485</v>
      </c>
      <c r="CH52" s="36"/>
      <c r="CI52" s="35" t="s">
        <v>485</v>
      </c>
      <c r="CJ52" s="36"/>
      <c r="CK52" s="35" t="s">
        <v>485</v>
      </c>
      <c r="CL52" s="36"/>
      <c r="CM52" s="35" t="s">
        <v>485</v>
      </c>
      <c r="CN52" s="36"/>
      <c r="CO52" s="35" t="s">
        <v>484</v>
      </c>
      <c r="CP52" s="36" t="s">
        <v>982</v>
      </c>
      <c r="CQ52" s="35" t="s">
        <v>485</v>
      </c>
      <c r="CR52" s="36"/>
      <c r="CS52" s="35" t="s">
        <v>484</v>
      </c>
      <c r="CT52" s="36" t="s">
        <v>1732</v>
      </c>
      <c r="CU52" s="35" t="s">
        <v>485</v>
      </c>
      <c r="CV52" s="36"/>
      <c r="CW52" s="35" t="s">
        <v>485</v>
      </c>
      <c r="CX52" s="36"/>
    </row>
    <row r="53" spans="1:102" ht="60" x14ac:dyDescent="0.25">
      <c r="A53" t="s">
        <v>355</v>
      </c>
      <c r="B53" s="31" t="s">
        <v>638</v>
      </c>
      <c r="C53" s="35" t="s">
        <v>485</v>
      </c>
      <c r="D53" s="36"/>
      <c r="E53" s="35" t="s">
        <v>485</v>
      </c>
      <c r="F53" s="36"/>
      <c r="G53" s="35" t="s">
        <v>485</v>
      </c>
      <c r="H53" s="36"/>
      <c r="I53" s="35" t="s">
        <v>485</v>
      </c>
      <c r="J53" s="36"/>
      <c r="K53" s="35" t="s">
        <v>485</v>
      </c>
      <c r="L53" s="36"/>
      <c r="M53" s="35" t="s">
        <v>484</v>
      </c>
      <c r="N53" s="37" t="s">
        <v>2272</v>
      </c>
      <c r="O53" s="35" t="s">
        <v>485</v>
      </c>
      <c r="P53" s="36"/>
      <c r="Q53" s="35" t="s">
        <v>485</v>
      </c>
      <c r="R53" s="36"/>
      <c r="S53" s="35" t="s">
        <v>485</v>
      </c>
      <c r="T53" s="36"/>
      <c r="U53" s="35" t="s">
        <v>485</v>
      </c>
      <c r="V53" s="36"/>
      <c r="W53" s="35" t="s">
        <v>485</v>
      </c>
      <c r="X53" s="36"/>
      <c r="Y53" s="35" t="s">
        <v>485</v>
      </c>
      <c r="Z53" s="36"/>
      <c r="AA53" s="35" t="s">
        <v>484</v>
      </c>
      <c r="AB53" s="36" t="s">
        <v>805</v>
      </c>
      <c r="AC53" s="35" t="s">
        <v>485</v>
      </c>
      <c r="AD53" s="36"/>
      <c r="AE53" s="35" t="s">
        <v>485</v>
      </c>
      <c r="AF53" s="36"/>
      <c r="AG53" s="35" t="s">
        <v>485</v>
      </c>
      <c r="AH53" s="36"/>
      <c r="AI53" s="35" t="s">
        <v>485</v>
      </c>
      <c r="AJ53" s="36"/>
      <c r="AK53" s="35" t="s">
        <v>485</v>
      </c>
      <c r="AL53" s="36"/>
      <c r="AM53" s="35" t="s">
        <v>485</v>
      </c>
      <c r="AN53" s="36"/>
      <c r="AO53" s="35" t="s">
        <v>485</v>
      </c>
      <c r="AP53" s="36"/>
      <c r="AQ53" s="35" t="s">
        <v>485</v>
      </c>
      <c r="AR53" s="36"/>
      <c r="AS53" s="35" t="s">
        <v>485</v>
      </c>
      <c r="AT53" s="36"/>
      <c r="AU53" s="35" t="s">
        <v>485</v>
      </c>
      <c r="AV53" s="36"/>
      <c r="AW53" s="35" t="s">
        <v>484</v>
      </c>
      <c r="AX53" s="36" t="s">
        <v>2311</v>
      </c>
      <c r="AY53" s="35" t="s">
        <v>485</v>
      </c>
      <c r="AZ53" s="36"/>
      <c r="BA53" s="35" t="s">
        <v>485</v>
      </c>
      <c r="BB53" s="36"/>
      <c r="BC53" s="35" t="s">
        <v>485</v>
      </c>
      <c r="BD53" s="36"/>
      <c r="BE53" s="35" t="s">
        <v>485</v>
      </c>
      <c r="BF53" s="36"/>
      <c r="BG53" s="35" t="s">
        <v>485</v>
      </c>
      <c r="BH53" s="36"/>
      <c r="BI53" s="35" t="s">
        <v>485</v>
      </c>
      <c r="BJ53" s="36"/>
      <c r="BK53" s="35" t="s">
        <v>485</v>
      </c>
      <c r="BL53" s="36"/>
      <c r="BM53" s="35" t="s">
        <v>485</v>
      </c>
      <c r="BN53" s="36"/>
      <c r="BO53" s="35" t="s">
        <v>485</v>
      </c>
      <c r="BP53" s="36"/>
      <c r="BQ53" s="35" t="s">
        <v>486</v>
      </c>
      <c r="BR53" s="36" t="s">
        <v>1132</v>
      </c>
      <c r="BS53" s="35" t="s">
        <v>485</v>
      </c>
      <c r="BT53" s="36"/>
      <c r="BU53" s="35" t="s">
        <v>485</v>
      </c>
      <c r="BV53" s="36"/>
      <c r="BW53" s="35" t="s">
        <v>485</v>
      </c>
      <c r="BX53" s="36"/>
      <c r="BY53" s="35" t="s">
        <v>485</v>
      </c>
      <c r="BZ53" s="36"/>
      <c r="CA53" s="35" t="s">
        <v>485</v>
      </c>
      <c r="CB53" s="36"/>
      <c r="CC53" s="35" t="s">
        <v>484</v>
      </c>
      <c r="CD53" s="36" t="s">
        <v>2239</v>
      </c>
      <c r="CE53" s="35" t="s">
        <v>485</v>
      </c>
      <c r="CF53" s="37"/>
      <c r="CG53" s="35" t="s">
        <v>485</v>
      </c>
      <c r="CH53" s="36"/>
      <c r="CI53" s="35" t="s">
        <v>485</v>
      </c>
      <c r="CJ53" s="36"/>
      <c r="CK53" s="35" t="s">
        <v>485</v>
      </c>
      <c r="CL53" s="36"/>
      <c r="CM53" s="35" t="s">
        <v>484</v>
      </c>
      <c r="CN53" s="36" t="s">
        <v>2378</v>
      </c>
      <c r="CO53" s="35" t="s">
        <v>484</v>
      </c>
      <c r="CP53" s="36" t="s">
        <v>982</v>
      </c>
      <c r="CQ53" s="35" t="s">
        <v>485</v>
      </c>
      <c r="CR53" s="36"/>
      <c r="CS53" s="35" t="s">
        <v>484</v>
      </c>
      <c r="CT53" s="36" t="s">
        <v>1732</v>
      </c>
      <c r="CU53" s="35" t="s">
        <v>485</v>
      </c>
      <c r="CV53" s="36" t="s">
        <v>943</v>
      </c>
      <c r="CW53" s="35" t="s">
        <v>485</v>
      </c>
      <c r="CX53" s="36"/>
    </row>
    <row r="54" spans="1:102" ht="90" x14ac:dyDescent="0.25">
      <c r="A54" t="s">
        <v>356</v>
      </c>
      <c r="B54" s="31" t="s">
        <v>184</v>
      </c>
      <c r="C54" s="35" t="s">
        <v>485</v>
      </c>
      <c r="D54" s="36"/>
      <c r="E54" s="35" t="s">
        <v>485</v>
      </c>
      <c r="F54" s="36"/>
      <c r="G54" s="35" t="s">
        <v>485</v>
      </c>
      <c r="H54" s="36"/>
      <c r="I54" s="35" t="s">
        <v>485</v>
      </c>
      <c r="J54" s="36"/>
      <c r="K54" s="35" t="s">
        <v>485</v>
      </c>
      <c r="L54" s="36"/>
      <c r="M54" s="35" t="s">
        <v>485</v>
      </c>
      <c r="N54" s="36"/>
      <c r="O54" s="35" t="s">
        <v>485</v>
      </c>
      <c r="P54" s="36"/>
      <c r="Q54" s="35" t="s">
        <v>485</v>
      </c>
      <c r="R54" s="36"/>
      <c r="S54" s="35" t="s">
        <v>485</v>
      </c>
      <c r="T54" s="36"/>
      <c r="U54" s="35" t="s">
        <v>485</v>
      </c>
      <c r="V54" s="36"/>
      <c r="W54" s="35" t="s">
        <v>485</v>
      </c>
      <c r="X54" s="36"/>
      <c r="Y54" s="35" t="s">
        <v>485</v>
      </c>
      <c r="Z54" s="36"/>
      <c r="AA54" s="35" t="s">
        <v>485</v>
      </c>
      <c r="AB54" s="36"/>
      <c r="AC54" s="35" t="s">
        <v>485</v>
      </c>
      <c r="AD54" s="36"/>
      <c r="AE54" s="35" t="s">
        <v>484</v>
      </c>
      <c r="AF54" s="36" t="s">
        <v>2421</v>
      </c>
      <c r="AG54" s="35" t="s">
        <v>485</v>
      </c>
      <c r="AH54" s="36"/>
      <c r="AI54" s="35" t="s">
        <v>485</v>
      </c>
      <c r="AJ54" s="36"/>
      <c r="AK54" s="35" t="s">
        <v>485</v>
      </c>
      <c r="AL54" s="36"/>
      <c r="AM54" s="35" t="s">
        <v>485</v>
      </c>
      <c r="AN54" s="36"/>
      <c r="AO54" s="35" t="s">
        <v>485</v>
      </c>
      <c r="AP54" s="36"/>
      <c r="AQ54" s="35" t="s">
        <v>485</v>
      </c>
      <c r="AR54" s="36"/>
      <c r="AS54" s="35" t="s">
        <v>485</v>
      </c>
      <c r="AT54" s="36"/>
      <c r="AU54" s="35" t="s">
        <v>485</v>
      </c>
      <c r="AV54" s="36"/>
      <c r="AW54" s="35" t="s">
        <v>485</v>
      </c>
      <c r="AX54" s="36"/>
      <c r="AY54" s="35" t="s">
        <v>485</v>
      </c>
      <c r="AZ54" s="36"/>
      <c r="BA54" s="35" t="s">
        <v>484</v>
      </c>
      <c r="BB54" s="36" t="s">
        <v>1534</v>
      </c>
      <c r="BC54" s="35" t="s">
        <v>485</v>
      </c>
      <c r="BD54" s="36"/>
      <c r="BE54" s="35" t="s">
        <v>485</v>
      </c>
      <c r="BF54" s="36"/>
      <c r="BG54" s="35" t="s">
        <v>485</v>
      </c>
      <c r="BH54" s="36"/>
      <c r="BI54" s="35" t="s">
        <v>485</v>
      </c>
      <c r="BJ54" s="36"/>
      <c r="BK54" s="35" t="s">
        <v>485</v>
      </c>
      <c r="BL54" s="36"/>
      <c r="BM54" s="35" t="s">
        <v>485</v>
      </c>
      <c r="BN54" s="36"/>
      <c r="BO54" s="35" t="s">
        <v>485</v>
      </c>
      <c r="BP54" s="36"/>
      <c r="BQ54" s="35" t="s">
        <v>485</v>
      </c>
      <c r="BR54" s="36"/>
      <c r="BS54" s="35" t="s">
        <v>485</v>
      </c>
      <c r="BT54" s="36"/>
      <c r="BU54" s="35" t="s">
        <v>485</v>
      </c>
      <c r="BV54" s="36"/>
      <c r="BW54" s="35" t="s">
        <v>485</v>
      </c>
      <c r="BX54" s="36"/>
      <c r="BY54" s="35" t="s">
        <v>485</v>
      </c>
      <c r="BZ54" s="36"/>
      <c r="CA54" s="35" t="s">
        <v>485</v>
      </c>
      <c r="CB54" s="36"/>
      <c r="CC54" s="35" t="s">
        <v>485</v>
      </c>
      <c r="CD54" s="36"/>
      <c r="CE54" s="35" t="s">
        <v>485</v>
      </c>
      <c r="CF54" s="36"/>
      <c r="CG54" s="35" t="s">
        <v>485</v>
      </c>
      <c r="CH54" s="36"/>
      <c r="CI54" s="35" t="s">
        <v>485</v>
      </c>
      <c r="CJ54" s="36"/>
      <c r="CK54" s="35" t="s">
        <v>485</v>
      </c>
      <c r="CL54" s="36"/>
      <c r="CM54" s="35" t="s">
        <v>485</v>
      </c>
      <c r="CN54" s="36"/>
      <c r="CO54" s="35" t="s">
        <v>485</v>
      </c>
      <c r="CP54" s="36"/>
      <c r="CQ54" s="35" t="s">
        <v>484</v>
      </c>
      <c r="CR54" s="36" t="s">
        <v>826</v>
      </c>
      <c r="CS54" s="35" t="s">
        <v>485</v>
      </c>
      <c r="CT54" s="36"/>
      <c r="CU54" s="35" t="s">
        <v>485</v>
      </c>
      <c r="CV54" s="36"/>
      <c r="CW54" s="35" t="s">
        <v>485</v>
      </c>
      <c r="CX54" s="36"/>
    </row>
    <row r="55" spans="1:102" ht="150" x14ac:dyDescent="0.25">
      <c r="A55" t="s">
        <v>357</v>
      </c>
      <c r="B55" s="32" t="s">
        <v>185</v>
      </c>
      <c r="C55" s="35" t="s">
        <v>485</v>
      </c>
      <c r="D55" s="36"/>
      <c r="E55" s="35" t="s">
        <v>486</v>
      </c>
      <c r="F55" s="36" t="s">
        <v>2359</v>
      </c>
      <c r="G55" s="35" t="s">
        <v>484</v>
      </c>
      <c r="H55" s="37" t="s">
        <v>550</v>
      </c>
      <c r="I55" s="35" t="s">
        <v>485</v>
      </c>
      <c r="J55" s="36"/>
      <c r="K55" s="35" t="s">
        <v>485</v>
      </c>
      <c r="L55" s="36"/>
      <c r="M55" s="35" t="s">
        <v>486</v>
      </c>
      <c r="N55" s="37" t="s">
        <v>2273</v>
      </c>
      <c r="O55" s="35" t="s">
        <v>485</v>
      </c>
      <c r="P55" s="36"/>
      <c r="Q55" s="35" t="s">
        <v>484</v>
      </c>
      <c r="R55" s="37" t="s">
        <v>668</v>
      </c>
      <c r="S55" s="35" t="s">
        <v>484</v>
      </c>
      <c r="T55" s="36" t="s">
        <v>1207</v>
      </c>
      <c r="U55" s="35" t="s">
        <v>485</v>
      </c>
      <c r="V55" s="36"/>
      <c r="W55" s="35" t="s">
        <v>485</v>
      </c>
      <c r="X55" s="36"/>
      <c r="Y55" s="35" t="s">
        <v>485</v>
      </c>
      <c r="Z55" s="36"/>
      <c r="AA55" s="35" t="s">
        <v>484</v>
      </c>
      <c r="AB55" s="36" t="s">
        <v>806</v>
      </c>
      <c r="AC55" s="35" t="s">
        <v>484</v>
      </c>
      <c r="AD55" s="36" t="s">
        <v>1235</v>
      </c>
      <c r="AE55" s="35" t="s">
        <v>485</v>
      </c>
      <c r="AF55" s="36"/>
      <c r="AG55" s="35" t="s">
        <v>484</v>
      </c>
      <c r="AH55" s="36" t="s">
        <v>1285</v>
      </c>
      <c r="AI55" s="35" t="s">
        <v>486</v>
      </c>
      <c r="AJ55" s="36" t="s">
        <v>1286</v>
      </c>
      <c r="AK55" s="35" t="s">
        <v>485</v>
      </c>
      <c r="AL55" s="36"/>
      <c r="AM55" s="35" t="s">
        <v>484</v>
      </c>
      <c r="AN55" s="37" t="s">
        <v>684</v>
      </c>
      <c r="AO55" s="35" t="s">
        <v>485</v>
      </c>
      <c r="AP55" s="36"/>
      <c r="AQ55" s="35" t="s">
        <v>486</v>
      </c>
      <c r="AR55" s="36" t="s">
        <v>1318</v>
      </c>
      <c r="AS55" s="35" t="s">
        <v>485</v>
      </c>
      <c r="AT55" s="36"/>
      <c r="AU55" s="35" t="s">
        <v>485</v>
      </c>
      <c r="AV55" s="36"/>
      <c r="AW55" s="35" t="s">
        <v>486</v>
      </c>
      <c r="AX55" s="36" t="s">
        <v>2314</v>
      </c>
      <c r="AY55" s="35" t="s">
        <v>484</v>
      </c>
      <c r="AZ55" s="37" t="s">
        <v>1507</v>
      </c>
      <c r="BA55" s="35" t="s">
        <v>486</v>
      </c>
      <c r="BB55" s="36" t="s">
        <v>1537</v>
      </c>
      <c r="BC55" s="35" t="s">
        <v>486</v>
      </c>
      <c r="BD55" s="36" t="s">
        <v>1368</v>
      </c>
      <c r="BE55" s="35" t="s">
        <v>485</v>
      </c>
      <c r="BF55" s="36"/>
      <c r="BG55" s="35" t="s">
        <v>486</v>
      </c>
      <c r="BH55" s="36" t="s">
        <v>1566</v>
      </c>
      <c r="BI55" s="35" t="s">
        <v>484</v>
      </c>
      <c r="BJ55" s="36" t="s">
        <v>1393</v>
      </c>
      <c r="BK55" s="35" t="s">
        <v>485</v>
      </c>
      <c r="BL55" s="36"/>
      <c r="BM55" s="35" t="s">
        <v>486</v>
      </c>
      <c r="BN55" s="36" t="s">
        <v>1409</v>
      </c>
      <c r="BO55" s="35" t="s">
        <v>485</v>
      </c>
      <c r="BP55" s="36"/>
      <c r="BQ55" s="35" t="s">
        <v>485</v>
      </c>
      <c r="BR55" s="36"/>
      <c r="BS55" s="35" t="s">
        <v>485</v>
      </c>
      <c r="BT55" s="36"/>
      <c r="BU55" s="35" t="s">
        <v>485</v>
      </c>
      <c r="BV55" s="36"/>
      <c r="BW55" s="35" t="s">
        <v>485</v>
      </c>
      <c r="BX55" s="36"/>
      <c r="BY55" s="35" t="s">
        <v>486</v>
      </c>
      <c r="BZ55" s="36" t="s">
        <v>1068</v>
      </c>
      <c r="CA55" s="35" t="s">
        <v>485</v>
      </c>
      <c r="CB55" s="36"/>
      <c r="CC55" s="35" t="s">
        <v>486</v>
      </c>
      <c r="CD55" s="36" t="s">
        <v>1646</v>
      </c>
      <c r="CE55" s="35" t="s">
        <v>486</v>
      </c>
      <c r="CF55" s="36" t="s">
        <v>2293</v>
      </c>
      <c r="CG55" s="35" t="s">
        <v>486</v>
      </c>
      <c r="CH55" s="36" t="s">
        <v>1020</v>
      </c>
      <c r="CI55" s="35" t="s">
        <v>485</v>
      </c>
      <c r="CJ55" s="36"/>
      <c r="CK55" s="35" t="s">
        <v>486</v>
      </c>
      <c r="CL55" s="36" t="s">
        <v>2338</v>
      </c>
      <c r="CM55" s="35" t="s">
        <v>485</v>
      </c>
      <c r="CN55" s="36"/>
      <c r="CO55" s="35" t="s">
        <v>485</v>
      </c>
      <c r="CP55" s="36"/>
      <c r="CQ55" s="35" t="s">
        <v>485</v>
      </c>
      <c r="CR55" s="36"/>
      <c r="CS55" s="35" t="s">
        <v>485</v>
      </c>
      <c r="CT55" s="36"/>
      <c r="CU55" s="35" t="s">
        <v>485</v>
      </c>
      <c r="CV55" s="36" t="s">
        <v>944</v>
      </c>
      <c r="CW55" s="35" t="s">
        <v>486</v>
      </c>
      <c r="CX55" s="36" t="s">
        <v>945</v>
      </c>
    </row>
    <row r="56" spans="1:102" ht="58.5" customHeight="1" x14ac:dyDescent="0.25">
      <c r="A56" t="s">
        <v>358</v>
      </c>
      <c r="B56" s="32" t="s">
        <v>186</v>
      </c>
      <c r="C56" s="35" t="s">
        <v>484</v>
      </c>
      <c r="D56" s="37" t="s">
        <v>519</v>
      </c>
      <c r="E56" s="35" t="s">
        <v>485</v>
      </c>
      <c r="F56" s="36"/>
      <c r="G56" s="35" t="s">
        <v>484</v>
      </c>
      <c r="H56" s="37" t="s">
        <v>550</v>
      </c>
      <c r="I56" s="35" t="s">
        <v>485</v>
      </c>
      <c r="J56" s="36"/>
      <c r="K56" s="35" t="s">
        <v>485</v>
      </c>
      <c r="L56" s="36"/>
      <c r="M56" s="35" t="s">
        <v>484</v>
      </c>
      <c r="N56" s="37" t="s">
        <v>639</v>
      </c>
      <c r="O56" s="35" t="s">
        <v>486</v>
      </c>
      <c r="P56" s="36" t="s">
        <v>1174</v>
      </c>
      <c r="Q56" s="35" t="s">
        <v>485</v>
      </c>
      <c r="R56" s="36"/>
      <c r="S56" s="35" t="s">
        <v>484</v>
      </c>
      <c r="T56" s="36" t="s">
        <v>1207</v>
      </c>
      <c r="U56" s="35" t="s">
        <v>485</v>
      </c>
      <c r="V56" s="36"/>
      <c r="W56" s="35" t="s">
        <v>485</v>
      </c>
      <c r="X56" s="36"/>
      <c r="Y56" s="35" t="s">
        <v>485</v>
      </c>
      <c r="Z56" s="36"/>
      <c r="AA56" s="35" t="s">
        <v>484</v>
      </c>
      <c r="AB56" s="36" t="s">
        <v>807</v>
      </c>
      <c r="AC56" s="35" t="s">
        <v>484</v>
      </c>
      <c r="AD56" s="36" t="s">
        <v>1235</v>
      </c>
      <c r="AE56" s="35" t="s">
        <v>484</v>
      </c>
      <c r="AF56" s="36" t="s">
        <v>851</v>
      </c>
      <c r="AG56" s="35" t="s">
        <v>484</v>
      </c>
      <c r="AH56" s="36" t="s">
        <v>1285</v>
      </c>
      <c r="AI56" s="35" t="s">
        <v>486</v>
      </c>
      <c r="AJ56" s="36" t="s">
        <v>1286</v>
      </c>
      <c r="AK56" s="35" t="s">
        <v>486</v>
      </c>
      <c r="AL56" s="36" t="s">
        <v>1426</v>
      </c>
      <c r="AM56" s="35" t="s">
        <v>484</v>
      </c>
      <c r="AN56" s="37" t="s">
        <v>684</v>
      </c>
      <c r="AO56" s="35" t="s">
        <v>485</v>
      </c>
      <c r="AP56" s="36"/>
      <c r="AQ56" s="35" t="s">
        <v>485</v>
      </c>
      <c r="AR56" s="36"/>
      <c r="AS56" s="35" t="s">
        <v>485</v>
      </c>
      <c r="AT56" s="36"/>
      <c r="AU56" s="35" t="s">
        <v>485</v>
      </c>
      <c r="AV56" s="36"/>
      <c r="AW56" s="35" t="s">
        <v>484</v>
      </c>
      <c r="AX56" s="37" t="s">
        <v>1343</v>
      </c>
      <c r="AY56" s="35" t="s">
        <v>484</v>
      </c>
      <c r="AZ56" s="36" t="s">
        <v>1507</v>
      </c>
      <c r="BA56" s="35" t="s">
        <v>486</v>
      </c>
      <c r="BB56" s="36" t="s">
        <v>1538</v>
      </c>
      <c r="BC56" s="35" t="s">
        <v>486</v>
      </c>
      <c r="BD56" s="36" t="s">
        <v>1368</v>
      </c>
      <c r="BE56" s="35" t="s">
        <v>485</v>
      </c>
      <c r="BF56" s="36"/>
      <c r="BG56" s="35" t="s">
        <v>484</v>
      </c>
      <c r="BH56" s="36" t="s">
        <v>1566</v>
      </c>
      <c r="BI56" s="35" t="s">
        <v>484</v>
      </c>
      <c r="BJ56" s="36" t="s">
        <v>1393</v>
      </c>
      <c r="BK56" s="35" t="s">
        <v>485</v>
      </c>
      <c r="BL56" s="36"/>
      <c r="BM56" s="35" t="s">
        <v>486</v>
      </c>
      <c r="BN56" s="36" t="s">
        <v>1409</v>
      </c>
      <c r="BO56" s="35" t="s">
        <v>485</v>
      </c>
      <c r="BP56" s="36"/>
      <c r="BQ56" s="35" t="s">
        <v>485</v>
      </c>
      <c r="BR56" s="36"/>
      <c r="BS56" s="35" t="s">
        <v>485</v>
      </c>
      <c r="BT56" s="36"/>
      <c r="BU56" s="35" t="s">
        <v>485</v>
      </c>
      <c r="BV56" s="36"/>
      <c r="BW56" s="35" t="s">
        <v>485</v>
      </c>
      <c r="BX56" s="36"/>
      <c r="BY56" s="35" t="s">
        <v>485</v>
      </c>
      <c r="BZ56" s="36"/>
      <c r="CA56" s="35" t="s">
        <v>485</v>
      </c>
      <c r="CB56" s="36"/>
      <c r="CC56" s="35" t="s">
        <v>486</v>
      </c>
      <c r="CD56" s="36" t="s">
        <v>1646</v>
      </c>
      <c r="CE56" s="35" t="s">
        <v>485</v>
      </c>
      <c r="CF56" s="36"/>
      <c r="CG56" s="35" t="s">
        <v>485</v>
      </c>
      <c r="CH56" s="36"/>
      <c r="CI56" s="35" t="s">
        <v>485</v>
      </c>
      <c r="CJ56" s="36"/>
      <c r="CK56" s="35" t="s">
        <v>485</v>
      </c>
      <c r="CL56" s="36"/>
      <c r="CM56" s="35" t="s">
        <v>484</v>
      </c>
      <c r="CN56" s="36" t="s">
        <v>983</v>
      </c>
      <c r="CO56" s="35" t="s">
        <v>484</v>
      </c>
      <c r="CP56" s="36" t="s">
        <v>984</v>
      </c>
      <c r="CQ56" s="35" t="s">
        <v>486</v>
      </c>
      <c r="CR56" s="36" t="s">
        <v>827</v>
      </c>
      <c r="CS56" s="35" t="s">
        <v>485</v>
      </c>
      <c r="CT56" s="36"/>
      <c r="CU56" s="35" t="s">
        <v>484</v>
      </c>
      <c r="CV56" s="36" t="s">
        <v>946</v>
      </c>
      <c r="CW56" s="35" t="s">
        <v>485</v>
      </c>
      <c r="CX56" s="36"/>
    </row>
    <row r="57" spans="1:102" ht="120" x14ac:dyDescent="0.25">
      <c r="A57" t="s">
        <v>359</v>
      </c>
      <c r="B57" s="32" t="s">
        <v>187</v>
      </c>
      <c r="C57" s="35" t="s">
        <v>484</v>
      </c>
      <c r="D57" s="37" t="s">
        <v>521</v>
      </c>
      <c r="E57" s="35" t="s">
        <v>486</v>
      </c>
      <c r="F57" s="37" t="s">
        <v>520</v>
      </c>
      <c r="G57" s="35" t="s">
        <v>485</v>
      </c>
      <c r="H57" s="36"/>
      <c r="I57" s="35" t="s">
        <v>484</v>
      </c>
      <c r="J57" s="37" t="s">
        <v>582</v>
      </c>
      <c r="K57" s="35" t="s">
        <v>484</v>
      </c>
      <c r="L57" s="37" t="s">
        <v>623</v>
      </c>
      <c r="M57" s="35" t="s">
        <v>486</v>
      </c>
      <c r="N57" s="37" t="s">
        <v>640</v>
      </c>
      <c r="O57" s="35" t="s">
        <v>485</v>
      </c>
      <c r="P57" s="36"/>
      <c r="Q57" s="35" t="s">
        <v>485</v>
      </c>
      <c r="R57" s="36"/>
      <c r="S57" s="35" t="s">
        <v>485</v>
      </c>
      <c r="T57" s="36"/>
      <c r="U57" s="35" t="s">
        <v>485</v>
      </c>
      <c r="V57" s="36"/>
      <c r="W57" s="35" t="s">
        <v>484</v>
      </c>
      <c r="X57" s="36" t="s">
        <v>890</v>
      </c>
      <c r="Y57" s="35" t="s">
        <v>484</v>
      </c>
      <c r="Z57" s="36" t="s">
        <v>866</v>
      </c>
      <c r="AA57" s="35" t="s">
        <v>485</v>
      </c>
      <c r="AB57" s="36"/>
      <c r="AC57" s="35" t="s">
        <v>485</v>
      </c>
      <c r="AD57" s="36"/>
      <c r="AE57" s="35" t="s">
        <v>485</v>
      </c>
      <c r="AF57" s="36"/>
      <c r="AG57" s="35" t="s">
        <v>486</v>
      </c>
      <c r="AH57" s="36" t="s">
        <v>1287</v>
      </c>
      <c r="AI57" s="35" t="s">
        <v>485</v>
      </c>
      <c r="AJ57" s="36"/>
      <c r="AK57" s="35" t="s">
        <v>486</v>
      </c>
      <c r="AL57" s="36" t="s">
        <v>1427</v>
      </c>
      <c r="AM57" s="35" t="s">
        <v>484</v>
      </c>
      <c r="AN57" s="37" t="s">
        <v>702</v>
      </c>
      <c r="AO57" s="35" t="s">
        <v>485</v>
      </c>
      <c r="AP57" s="36"/>
      <c r="AQ57" s="35" t="s">
        <v>486</v>
      </c>
      <c r="AR57" s="36" t="s">
        <v>1319</v>
      </c>
      <c r="AS57" s="35" t="s">
        <v>485</v>
      </c>
      <c r="AT57" s="36"/>
      <c r="AU57" s="35" t="s">
        <v>485</v>
      </c>
      <c r="AV57" s="36"/>
      <c r="AW57" s="35" t="s">
        <v>486</v>
      </c>
      <c r="AX57" s="41" t="s">
        <v>2316</v>
      </c>
      <c r="AY57" s="35" t="s">
        <v>485</v>
      </c>
      <c r="AZ57" s="36"/>
      <c r="BA57" s="35" t="s">
        <v>484</v>
      </c>
      <c r="BB57" s="37" t="s">
        <v>1545</v>
      </c>
      <c r="BC57" s="35" t="s">
        <v>485</v>
      </c>
      <c r="BD57" s="36"/>
      <c r="BE57" s="35" t="s">
        <v>484</v>
      </c>
      <c r="BF57" s="37" t="s">
        <v>735</v>
      </c>
      <c r="BG57" s="35" t="s">
        <v>485</v>
      </c>
      <c r="BH57" s="36"/>
      <c r="BI57" s="35" t="s">
        <v>485</v>
      </c>
      <c r="BJ57" s="36"/>
      <c r="BK57" s="35" t="s">
        <v>485</v>
      </c>
      <c r="BL57" s="36"/>
      <c r="BM57" s="35" t="s">
        <v>485</v>
      </c>
      <c r="BN57" s="36"/>
      <c r="BO57" s="35" t="s">
        <v>484</v>
      </c>
      <c r="BP57" s="36" t="s">
        <v>1614</v>
      </c>
      <c r="BQ57" s="35" t="s">
        <v>486</v>
      </c>
      <c r="BR57" s="36" t="s">
        <v>1133</v>
      </c>
      <c r="BS57" s="35" t="s">
        <v>486</v>
      </c>
      <c r="BT57" s="41" t="s">
        <v>2353</v>
      </c>
      <c r="BU57" s="35" t="s">
        <v>485</v>
      </c>
      <c r="BV57" s="36"/>
      <c r="BW57" s="35" t="s">
        <v>485</v>
      </c>
      <c r="BX57" s="36"/>
      <c r="BY57" s="35" t="s">
        <v>485</v>
      </c>
      <c r="BZ57" s="36"/>
      <c r="CA57" s="35" t="s">
        <v>485</v>
      </c>
      <c r="CB57" s="36"/>
      <c r="CC57" s="35" t="s">
        <v>486</v>
      </c>
      <c r="CD57" s="36" t="s">
        <v>1647</v>
      </c>
      <c r="CE57" s="35" t="s">
        <v>486</v>
      </c>
      <c r="CF57" s="36" t="s">
        <v>2295</v>
      </c>
      <c r="CG57" s="35" t="s">
        <v>485</v>
      </c>
      <c r="CH57" s="36"/>
      <c r="CI57" s="35" t="s">
        <v>485</v>
      </c>
      <c r="CJ57" s="36"/>
      <c r="CK57" s="35" t="s">
        <v>486</v>
      </c>
      <c r="CL57" s="36" t="s">
        <v>2339</v>
      </c>
      <c r="CM57" s="35" t="s">
        <v>485</v>
      </c>
      <c r="CN57" s="36"/>
      <c r="CO57" s="35" t="s">
        <v>485</v>
      </c>
      <c r="CP57" s="36"/>
      <c r="CQ57" s="35" t="s">
        <v>485</v>
      </c>
      <c r="CR57" s="36"/>
      <c r="CS57" s="35" t="s">
        <v>484</v>
      </c>
      <c r="CT57" s="36" t="s">
        <v>1736</v>
      </c>
      <c r="CU57" s="35" t="s">
        <v>485</v>
      </c>
      <c r="CV57" s="36"/>
      <c r="CW57" s="35" t="s">
        <v>485</v>
      </c>
      <c r="CX57" s="36"/>
    </row>
    <row r="58" spans="1:102" ht="90" x14ac:dyDescent="0.25">
      <c r="A58" t="s">
        <v>360</v>
      </c>
      <c r="B58" s="32" t="s">
        <v>188</v>
      </c>
      <c r="C58" s="35" t="s">
        <v>484</v>
      </c>
      <c r="D58" s="37" t="s">
        <v>490</v>
      </c>
      <c r="E58" s="35" t="s">
        <v>484</v>
      </c>
      <c r="F58" s="37" t="s">
        <v>522</v>
      </c>
      <c r="G58" s="35" t="s">
        <v>485</v>
      </c>
      <c r="H58" s="36"/>
      <c r="I58" s="35" t="s">
        <v>485</v>
      </c>
      <c r="J58" s="36" t="s">
        <v>583</v>
      </c>
      <c r="K58" s="35" t="s">
        <v>484</v>
      </c>
      <c r="L58" s="37" t="s">
        <v>619</v>
      </c>
      <c r="M58" s="35" t="s">
        <v>484</v>
      </c>
      <c r="N58" s="37" t="s">
        <v>2274</v>
      </c>
      <c r="O58" s="35" t="s">
        <v>486</v>
      </c>
      <c r="P58" s="36" t="s">
        <v>1175</v>
      </c>
      <c r="Q58" s="35" t="s">
        <v>484</v>
      </c>
      <c r="R58" s="37" t="s">
        <v>669</v>
      </c>
      <c r="S58" s="35" t="s">
        <v>484</v>
      </c>
      <c r="T58" s="36" t="s">
        <v>1208</v>
      </c>
      <c r="U58" s="35" t="s">
        <v>485</v>
      </c>
      <c r="V58" s="36"/>
      <c r="W58" s="35" t="s">
        <v>484</v>
      </c>
      <c r="X58" s="36" t="s">
        <v>891</v>
      </c>
      <c r="Y58" s="35" t="s">
        <v>484</v>
      </c>
      <c r="Z58" s="36" t="s">
        <v>867</v>
      </c>
      <c r="AA58" s="35" t="s">
        <v>484</v>
      </c>
      <c r="AB58" s="37" t="s">
        <v>808</v>
      </c>
      <c r="AC58" s="35" t="s">
        <v>484</v>
      </c>
      <c r="AD58" s="36" t="s">
        <v>1236</v>
      </c>
      <c r="AE58" s="35" t="s">
        <v>485</v>
      </c>
      <c r="AF58" s="36"/>
      <c r="AG58" s="35" t="s">
        <v>484</v>
      </c>
      <c r="AH58" s="36" t="s">
        <v>1288</v>
      </c>
      <c r="AI58" s="35" t="s">
        <v>484</v>
      </c>
      <c r="AJ58" s="36" t="s">
        <v>1289</v>
      </c>
      <c r="AK58" s="35" t="s">
        <v>484</v>
      </c>
      <c r="AL58" s="36" t="s">
        <v>1428</v>
      </c>
      <c r="AM58" s="35" t="s">
        <v>484</v>
      </c>
      <c r="AN58" s="37" t="s">
        <v>703</v>
      </c>
      <c r="AO58" s="35" t="s">
        <v>484</v>
      </c>
      <c r="AP58" s="36" t="s">
        <v>1450</v>
      </c>
      <c r="AQ58" s="35" t="s">
        <v>484</v>
      </c>
      <c r="AR58" s="36" t="s">
        <v>1320</v>
      </c>
      <c r="AS58" s="35" t="s">
        <v>485</v>
      </c>
      <c r="AT58" s="36"/>
      <c r="AU58" s="35" t="s">
        <v>484</v>
      </c>
      <c r="AV58" s="36" t="s">
        <v>1490</v>
      </c>
      <c r="AW58" s="35" t="s">
        <v>484</v>
      </c>
      <c r="AX58" s="37" t="s">
        <v>1344</v>
      </c>
      <c r="AY58" s="35" t="s">
        <v>484</v>
      </c>
      <c r="AZ58" s="36" t="s">
        <v>1508</v>
      </c>
      <c r="BA58" s="35" t="s">
        <v>484</v>
      </c>
      <c r="BB58" s="36" t="s">
        <v>1539</v>
      </c>
      <c r="BC58" s="35" t="s">
        <v>484</v>
      </c>
      <c r="BD58" s="36" t="s">
        <v>1369</v>
      </c>
      <c r="BE58" s="35" t="s">
        <v>484</v>
      </c>
      <c r="BF58" s="37" t="s">
        <v>736</v>
      </c>
      <c r="BG58" s="35" t="s">
        <v>484</v>
      </c>
      <c r="BH58" s="36" t="s">
        <v>1567</v>
      </c>
      <c r="BI58" s="35" t="s">
        <v>484</v>
      </c>
      <c r="BJ58" s="36" t="s">
        <v>1394</v>
      </c>
      <c r="BK58" s="35" t="s">
        <v>484</v>
      </c>
      <c r="BL58" s="36" t="s">
        <v>1591</v>
      </c>
      <c r="BM58" s="35" t="s">
        <v>484</v>
      </c>
      <c r="BN58" s="36" t="s">
        <v>1410</v>
      </c>
      <c r="BO58" s="35" t="s">
        <v>484</v>
      </c>
      <c r="BP58" s="36" t="s">
        <v>1615</v>
      </c>
      <c r="BQ58" s="35" t="s">
        <v>484</v>
      </c>
      <c r="BR58" s="36" t="s">
        <v>1134</v>
      </c>
      <c r="BS58" s="35" t="s">
        <v>484</v>
      </c>
      <c r="BT58" s="36" t="s">
        <v>1135</v>
      </c>
      <c r="BU58" s="35" t="s">
        <v>486</v>
      </c>
      <c r="BV58" s="36" t="s">
        <v>1136</v>
      </c>
      <c r="BW58" s="35" t="s">
        <v>484</v>
      </c>
      <c r="BX58" s="36" t="s">
        <v>1673</v>
      </c>
      <c r="BY58" s="35" t="s">
        <v>484</v>
      </c>
      <c r="BZ58" s="36" t="s">
        <v>1069</v>
      </c>
      <c r="CA58" s="35" t="s">
        <v>484</v>
      </c>
      <c r="CB58" s="36" t="s">
        <v>1070</v>
      </c>
      <c r="CC58" s="35" t="s">
        <v>484</v>
      </c>
      <c r="CD58" s="36" t="s">
        <v>1648</v>
      </c>
      <c r="CE58" s="35" t="s">
        <v>486</v>
      </c>
      <c r="CF58" s="36" t="s">
        <v>780</v>
      </c>
      <c r="CG58" s="35" t="s">
        <v>484</v>
      </c>
      <c r="CH58" s="36" t="s">
        <v>1021</v>
      </c>
      <c r="CI58" s="35" t="s">
        <v>484</v>
      </c>
      <c r="CJ58" s="36" t="s">
        <v>1694</v>
      </c>
      <c r="CK58" s="35" t="s">
        <v>484</v>
      </c>
      <c r="CL58" s="36" t="s">
        <v>1710</v>
      </c>
      <c r="CM58" s="35" t="s">
        <v>486</v>
      </c>
      <c r="CN58" s="36" t="s">
        <v>985</v>
      </c>
      <c r="CO58" s="35" t="s">
        <v>485</v>
      </c>
      <c r="CP58" s="36"/>
      <c r="CQ58" s="35" t="s">
        <v>484</v>
      </c>
      <c r="CR58" s="36" t="s">
        <v>828</v>
      </c>
      <c r="CS58" s="35" t="s">
        <v>484</v>
      </c>
      <c r="CT58" s="36" t="s">
        <v>1734</v>
      </c>
      <c r="CU58" s="35" t="s">
        <v>484</v>
      </c>
      <c r="CV58" s="36" t="s">
        <v>947</v>
      </c>
      <c r="CW58" s="35" t="s">
        <v>484</v>
      </c>
      <c r="CX58" s="36" t="s">
        <v>948</v>
      </c>
    </row>
    <row r="59" spans="1:102" ht="126" customHeight="1" x14ac:dyDescent="0.25">
      <c r="A59" t="s">
        <v>361</v>
      </c>
      <c r="B59" s="32" t="s">
        <v>189</v>
      </c>
      <c r="C59" s="35" t="s">
        <v>484</v>
      </c>
      <c r="D59" s="37" t="s">
        <v>489</v>
      </c>
      <c r="E59" s="35" t="s">
        <v>484</v>
      </c>
      <c r="F59" s="37" t="s">
        <v>520</v>
      </c>
      <c r="G59" s="35" t="s">
        <v>485</v>
      </c>
      <c r="H59" s="36"/>
      <c r="I59" s="35" t="s">
        <v>485</v>
      </c>
      <c r="J59" s="36"/>
      <c r="K59" s="35" t="s">
        <v>485</v>
      </c>
      <c r="L59" s="36"/>
      <c r="M59" s="35" t="s">
        <v>484</v>
      </c>
      <c r="N59" s="37" t="s">
        <v>643</v>
      </c>
      <c r="O59" s="35" t="s">
        <v>486</v>
      </c>
      <c r="P59" s="36" t="s">
        <v>1176</v>
      </c>
      <c r="Q59" s="35" t="s">
        <v>484</v>
      </c>
      <c r="R59" s="37" t="s">
        <v>673</v>
      </c>
      <c r="S59" s="35" t="s">
        <v>484</v>
      </c>
      <c r="T59" s="36" t="s">
        <v>1209</v>
      </c>
      <c r="U59" s="35" t="s">
        <v>484</v>
      </c>
      <c r="V59" s="37" t="s">
        <v>605</v>
      </c>
      <c r="W59" s="35" t="s">
        <v>484</v>
      </c>
      <c r="X59" s="36" t="s">
        <v>892</v>
      </c>
      <c r="Y59" s="35" t="s">
        <v>486</v>
      </c>
      <c r="Z59" s="36" t="s">
        <v>2325</v>
      </c>
      <c r="AA59" s="35" t="s">
        <v>484</v>
      </c>
      <c r="AB59" s="36" t="s">
        <v>809</v>
      </c>
      <c r="AC59" s="35" t="s">
        <v>484</v>
      </c>
      <c r="AD59" s="36" t="s">
        <v>1237</v>
      </c>
      <c r="AE59" s="35" t="s">
        <v>486</v>
      </c>
      <c r="AF59" s="37" t="s">
        <v>2422</v>
      </c>
      <c r="AG59" s="35" t="s">
        <v>485</v>
      </c>
      <c r="AH59" s="36"/>
      <c r="AI59" s="35" t="s">
        <v>485</v>
      </c>
      <c r="AJ59" s="36"/>
      <c r="AK59" s="35" t="s">
        <v>485</v>
      </c>
      <c r="AL59" s="36"/>
      <c r="AM59" s="35" t="s">
        <v>484</v>
      </c>
      <c r="AN59" s="37" t="s">
        <v>704</v>
      </c>
      <c r="AO59" s="35" t="s">
        <v>485</v>
      </c>
      <c r="AP59" s="36"/>
      <c r="AQ59" s="35" t="s">
        <v>485</v>
      </c>
      <c r="AR59" s="36"/>
      <c r="AS59" s="35" t="s">
        <v>486</v>
      </c>
      <c r="AT59" s="36" t="s">
        <v>1469</v>
      </c>
      <c r="AU59" s="35" t="s">
        <v>486</v>
      </c>
      <c r="AV59" s="36" t="s">
        <v>1486</v>
      </c>
      <c r="AW59" s="35" t="s">
        <v>486</v>
      </c>
      <c r="AX59" s="36" t="s">
        <v>1345</v>
      </c>
      <c r="AY59" s="35" t="s">
        <v>486</v>
      </c>
      <c r="AZ59" s="36" t="s">
        <v>1510</v>
      </c>
      <c r="BA59" s="35" t="s">
        <v>485</v>
      </c>
      <c r="BB59" s="36"/>
      <c r="BC59" s="35" t="s">
        <v>485</v>
      </c>
      <c r="BD59" s="36"/>
      <c r="BE59" s="35" t="s">
        <v>485</v>
      </c>
      <c r="BF59" s="36"/>
      <c r="BG59" s="35" t="s">
        <v>486</v>
      </c>
      <c r="BH59" s="36" t="s">
        <v>1568</v>
      </c>
      <c r="BI59" s="35" t="s">
        <v>485</v>
      </c>
      <c r="BJ59" s="36"/>
      <c r="BK59" s="35" t="s">
        <v>485</v>
      </c>
      <c r="BL59" s="36"/>
      <c r="BM59" s="35" t="s">
        <v>485</v>
      </c>
      <c r="BN59" s="36"/>
      <c r="BO59" s="35" t="s">
        <v>485</v>
      </c>
      <c r="BP59" s="36"/>
      <c r="BQ59" s="35" t="s">
        <v>485</v>
      </c>
      <c r="BR59" s="36"/>
      <c r="BS59" s="35" t="s">
        <v>485</v>
      </c>
      <c r="BT59" s="36"/>
      <c r="BU59" s="35" t="s">
        <v>484</v>
      </c>
      <c r="BV59" s="36" t="s">
        <v>1137</v>
      </c>
      <c r="BW59" s="35" t="s">
        <v>485</v>
      </c>
      <c r="BX59" s="36"/>
      <c r="BY59" s="35" t="s">
        <v>484</v>
      </c>
      <c r="BZ59" s="36" t="s">
        <v>1071</v>
      </c>
      <c r="CA59" s="35" t="s">
        <v>485</v>
      </c>
      <c r="CB59" s="36"/>
      <c r="CC59" s="35" t="s">
        <v>484</v>
      </c>
      <c r="CD59" s="36" t="s">
        <v>1649</v>
      </c>
      <c r="CE59" s="35" t="s">
        <v>484</v>
      </c>
      <c r="CF59" s="37" t="s">
        <v>776</v>
      </c>
      <c r="CG59" s="35" t="s">
        <v>485</v>
      </c>
      <c r="CH59" s="36"/>
      <c r="CI59" s="35" t="s">
        <v>486</v>
      </c>
      <c r="CJ59" s="36" t="s">
        <v>1695</v>
      </c>
      <c r="CK59" s="35" t="s">
        <v>486</v>
      </c>
      <c r="CL59" s="36" t="s">
        <v>1714</v>
      </c>
      <c r="CM59" s="35" t="s">
        <v>485</v>
      </c>
      <c r="CN59" s="36"/>
      <c r="CO59" s="35" t="s">
        <v>484</v>
      </c>
      <c r="CP59" s="36" t="s">
        <v>986</v>
      </c>
      <c r="CQ59" s="35" t="s">
        <v>484</v>
      </c>
      <c r="CR59" s="36" t="s">
        <v>829</v>
      </c>
      <c r="CS59" s="35" t="s">
        <v>485</v>
      </c>
      <c r="CT59" s="36"/>
      <c r="CU59" s="35" t="s">
        <v>484</v>
      </c>
      <c r="CV59" s="36" t="s">
        <v>949</v>
      </c>
      <c r="CW59" s="35" t="s">
        <v>484</v>
      </c>
      <c r="CX59" s="36" t="s">
        <v>950</v>
      </c>
    </row>
    <row r="60" spans="1:102" ht="90" x14ac:dyDescent="0.25">
      <c r="A60" t="s">
        <v>362</v>
      </c>
      <c r="B60" s="32" t="s">
        <v>294</v>
      </c>
      <c r="C60" s="35" t="s">
        <v>485</v>
      </c>
      <c r="D60" s="36"/>
      <c r="E60" s="35" t="s">
        <v>485</v>
      </c>
      <c r="F60" s="36"/>
      <c r="G60" s="35" t="s">
        <v>484</v>
      </c>
      <c r="H60" s="37" t="s">
        <v>755</v>
      </c>
      <c r="I60" s="35" t="s">
        <v>485</v>
      </c>
      <c r="J60" s="36"/>
      <c r="K60" s="35" t="s">
        <v>485</v>
      </c>
      <c r="L60" s="36"/>
      <c r="M60" s="35" t="s">
        <v>485</v>
      </c>
      <c r="N60" s="36"/>
      <c r="O60" s="35" t="s">
        <v>485</v>
      </c>
      <c r="P60" s="36"/>
      <c r="Q60" s="35" t="s">
        <v>485</v>
      </c>
      <c r="R60" s="36"/>
      <c r="S60" s="35" t="s">
        <v>485</v>
      </c>
      <c r="T60" s="36"/>
      <c r="U60" s="35" t="s">
        <v>484</v>
      </c>
      <c r="V60" s="36" t="s">
        <v>592</v>
      </c>
      <c r="W60" s="35" t="s">
        <v>484</v>
      </c>
      <c r="X60" s="36" t="s">
        <v>893</v>
      </c>
      <c r="Y60" s="35" t="s">
        <v>485</v>
      </c>
      <c r="Z60" s="36"/>
      <c r="AA60" s="35" t="s">
        <v>486</v>
      </c>
      <c r="AB60" s="36" t="s">
        <v>810</v>
      </c>
      <c r="AC60" s="35" t="s">
        <v>485</v>
      </c>
      <c r="AD60" s="36"/>
      <c r="AE60" s="35" t="s">
        <v>485</v>
      </c>
      <c r="AF60" s="36"/>
      <c r="AG60" s="35" t="s">
        <v>485</v>
      </c>
      <c r="AH60" s="36"/>
      <c r="AI60" s="35" t="s">
        <v>484</v>
      </c>
      <c r="AJ60" s="36" t="s">
        <v>1290</v>
      </c>
      <c r="AK60" s="35" t="s">
        <v>485</v>
      </c>
      <c r="AL60" s="36"/>
      <c r="AM60" s="35" t="s">
        <v>485</v>
      </c>
      <c r="AN60" s="36"/>
      <c r="AO60" s="35" t="s">
        <v>485</v>
      </c>
      <c r="AP60" s="36"/>
      <c r="AQ60" s="35" t="s">
        <v>485</v>
      </c>
      <c r="AR60" s="36"/>
      <c r="AS60" s="35" t="s">
        <v>485</v>
      </c>
      <c r="AT60" s="36"/>
      <c r="AU60" s="35" t="s">
        <v>485</v>
      </c>
      <c r="AV60" s="36"/>
      <c r="AW60" s="35" t="s">
        <v>485</v>
      </c>
      <c r="AX60" s="36"/>
      <c r="AY60" s="35" t="s">
        <v>485</v>
      </c>
      <c r="AZ60" s="36"/>
      <c r="BA60" s="35" t="s">
        <v>485</v>
      </c>
      <c r="BB60" s="36"/>
      <c r="BC60" s="35" t="s">
        <v>485</v>
      </c>
      <c r="BD60" s="36"/>
      <c r="BE60" s="35" t="s">
        <v>485</v>
      </c>
      <c r="BF60" s="36"/>
      <c r="BG60" s="35" t="s">
        <v>485</v>
      </c>
      <c r="BH60" s="36"/>
      <c r="BI60" s="35" t="s">
        <v>485</v>
      </c>
      <c r="BJ60" s="36"/>
      <c r="BK60" s="35" t="s">
        <v>485</v>
      </c>
      <c r="BL60" s="36"/>
      <c r="BM60" s="35" t="s">
        <v>485</v>
      </c>
      <c r="BN60" s="36"/>
      <c r="BO60" s="35" t="s">
        <v>484</v>
      </c>
      <c r="BP60" s="37" t="s">
        <v>1616</v>
      </c>
      <c r="BQ60" s="35" t="s">
        <v>484</v>
      </c>
      <c r="BR60" s="36" t="s">
        <v>1138</v>
      </c>
      <c r="BS60" s="35" t="s">
        <v>485</v>
      </c>
      <c r="BT60" s="36"/>
      <c r="BU60" s="35" t="s">
        <v>485</v>
      </c>
      <c r="BV60" s="36"/>
      <c r="BW60" s="35" t="s">
        <v>484</v>
      </c>
      <c r="BX60" s="36" t="s">
        <v>1669</v>
      </c>
      <c r="BY60" s="35" t="s">
        <v>484</v>
      </c>
      <c r="BZ60" s="36" t="s">
        <v>1072</v>
      </c>
      <c r="CA60" s="35" t="s">
        <v>485</v>
      </c>
      <c r="CB60" s="36"/>
      <c r="CC60" s="35" t="s">
        <v>485</v>
      </c>
      <c r="CD60" s="36"/>
      <c r="CE60" s="35" t="s">
        <v>485</v>
      </c>
      <c r="CF60" s="36"/>
      <c r="CG60" s="35" t="s">
        <v>485</v>
      </c>
      <c r="CH60" s="36"/>
      <c r="CI60" s="35" t="s">
        <v>485</v>
      </c>
      <c r="CJ60" s="36"/>
      <c r="CK60" s="35" t="s">
        <v>485</v>
      </c>
      <c r="CL60" s="36"/>
      <c r="CM60" s="35" t="s">
        <v>485</v>
      </c>
      <c r="CN60" s="36"/>
      <c r="CO60" s="35" t="s">
        <v>484</v>
      </c>
      <c r="CP60" s="36" t="s">
        <v>987</v>
      </c>
      <c r="CQ60" s="35" t="s">
        <v>485</v>
      </c>
      <c r="CR60" s="36"/>
      <c r="CS60" s="35" t="s">
        <v>485</v>
      </c>
      <c r="CT60" s="36"/>
      <c r="CU60" s="35" t="s">
        <v>485</v>
      </c>
      <c r="CV60" s="36"/>
      <c r="CW60" s="35" t="s">
        <v>485</v>
      </c>
      <c r="CX60" s="36"/>
    </row>
    <row r="61" spans="1:102" ht="60" x14ac:dyDescent="0.25">
      <c r="A61" t="s">
        <v>363</v>
      </c>
      <c r="B61" s="33" t="s">
        <v>191</v>
      </c>
      <c r="C61" s="35" t="s">
        <v>484</v>
      </c>
      <c r="D61" s="37" t="s">
        <v>523</v>
      </c>
      <c r="E61" s="35" t="s">
        <v>485</v>
      </c>
      <c r="F61" s="36"/>
      <c r="G61" s="35" t="s">
        <v>484</v>
      </c>
      <c r="H61" s="37" t="s">
        <v>554</v>
      </c>
      <c r="I61" s="35" t="s">
        <v>484</v>
      </c>
      <c r="J61" s="37" t="s">
        <v>572</v>
      </c>
      <c r="K61" s="35" t="s">
        <v>485</v>
      </c>
      <c r="L61" s="36"/>
      <c r="M61" s="35" t="s">
        <v>484</v>
      </c>
      <c r="N61" s="37" t="s">
        <v>642</v>
      </c>
      <c r="O61" s="35" t="s">
        <v>484</v>
      </c>
      <c r="P61" s="36" t="s">
        <v>1177</v>
      </c>
      <c r="Q61" s="35" t="s">
        <v>484</v>
      </c>
      <c r="R61" s="37" t="s">
        <v>671</v>
      </c>
      <c r="S61" s="35" t="s">
        <v>484</v>
      </c>
      <c r="T61" s="36" t="s">
        <v>1210</v>
      </c>
      <c r="U61" s="35" t="s">
        <v>484</v>
      </c>
      <c r="V61" s="37" t="s">
        <v>606</v>
      </c>
      <c r="W61" s="35" t="s">
        <v>484</v>
      </c>
      <c r="X61" s="36" t="s">
        <v>894</v>
      </c>
      <c r="Y61" s="35" t="s">
        <v>484</v>
      </c>
      <c r="Z61" s="36" t="s">
        <v>868</v>
      </c>
      <c r="AA61" s="35" t="s">
        <v>484</v>
      </c>
      <c r="AB61" s="36" t="s">
        <v>811</v>
      </c>
      <c r="AC61" s="35" t="s">
        <v>484</v>
      </c>
      <c r="AD61" s="36" t="s">
        <v>1238</v>
      </c>
      <c r="AE61" s="35" t="s">
        <v>484</v>
      </c>
      <c r="AF61" s="36" t="s">
        <v>852</v>
      </c>
      <c r="AG61" s="35" t="s">
        <v>485</v>
      </c>
      <c r="AH61" s="36"/>
      <c r="AI61" s="35" t="s">
        <v>484</v>
      </c>
      <c r="AJ61" s="36" t="s">
        <v>1291</v>
      </c>
      <c r="AK61" s="35" t="s">
        <v>484</v>
      </c>
      <c r="AL61" s="36" t="s">
        <v>1429</v>
      </c>
      <c r="AM61" s="35" t="s">
        <v>484</v>
      </c>
      <c r="AN61" s="37" t="s">
        <v>705</v>
      </c>
      <c r="AO61" s="35" t="s">
        <v>484</v>
      </c>
      <c r="AP61" s="36" t="s">
        <v>1451</v>
      </c>
      <c r="AQ61" s="35" t="s">
        <v>484</v>
      </c>
      <c r="AR61" s="36" t="s">
        <v>1321</v>
      </c>
      <c r="AS61" s="35" t="s">
        <v>484</v>
      </c>
      <c r="AT61" s="36" t="s">
        <v>1470</v>
      </c>
      <c r="AU61" s="35" t="s">
        <v>486</v>
      </c>
      <c r="AV61" s="36" t="s">
        <v>1487</v>
      </c>
      <c r="AW61" s="35" t="s">
        <v>484</v>
      </c>
      <c r="AX61" s="36" t="s">
        <v>1347</v>
      </c>
      <c r="AY61" s="35" t="s">
        <v>484</v>
      </c>
      <c r="AZ61" s="36" t="s">
        <v>1509</v>
      </c>
      <c r="BA61" s="35" t="s">
        <v>484</v>
      </c>
      <c r="BB61" s="36" t="s">
        <v>1540</v>
      </c>
      <c r="BC61" s="35" t="s">
        <v>484</v>
      </c>
      <c r="BD61" s="36" t="s">
        <v>1370</v>
      </c>
      <c r="BE61" s="35" t="s">
        <v>484</v>
      </c>
      <c r="BF61" s="37" t="s">
        <v>738</v>
      </c>
      <c r="BG61" s="35" t="s">
        <v>485</v>
      </c>
      <c r="BH61" s="36"/>
      <c r="BI61" s="35" t="s">
        <v>484</v>
      </c>
      <c r="BJ61" s="36" t="s">
        <v>1395</v>
      </c>
      <c r="BK61" s="35" t="s">
        <v>484</v>
      </c>
      <c r="BL61" s="36" t="s">
        <v>1592</v>
      </c>
      <c r="BM61" s="35" t="s">
        <v>484</v>
      </c>
      <c r="BN61" s="36" t="s">
        <v>1411</v>
      </c>
      <c r="BO61" s="35" t="s">
        <v>486</v>
      </c>
      <c r="BP61" s="36" t="s">
        <v>1617</v>
      </c>
      <c r="BQ61" s="35" t="s">
        <v>484</v>
      </c>
      <c r="BR61" s="36" t="s">
        <v>1139</v>
      </c>
      <c r="BS61" s="35" t="s">
        <v>484</v>
      </c>
      <c r="BT61" s="36" t="s">
        <v>1140</v>
      </c>
      <c r="BU61" s="35" t="s">
        <v>484</v>
      </c>
      <c r="BV61" s="36" t="s">
        <v>1141</v>
      </c>
      <c r="BW61" s="35" t="s">
        <v>485</v>
      </c>
      <c r="BX61" s="36"/>
      <c r="BY61" s="35" t="s">
        <v>484</v>
      </c>
      <c r="BZ61" s="36" t="s">
        <v>1073</v>
      </c>
      <c r="CA61" s="35" t="s">
        <v>484</v>
      </c>
      <c r="CB61" s="36" t="s">
        <v>1074</v>
      </c>
      <c r="CC61" s="35" t="s">
        <v>484</v>
      </c>
      <c r="CD61" s="37" t="s">
        <v>1639</v>
      </c>
      <c r="CE61" s="35" t="s">
        <v>484</v>
      </c>
      <c r="CF61" s="36" t="s">
        <v>777</v>
      </c>
      <c r="CG61" s="35" t="s">
        <v>485</v>
      </c>
      <c r="CH61" s="36"/>
      <c r="CI61" s="35" t="s">
        <v>484</v>
      </c>
      <c r="CJ61" s="36" t="s">
        <v>1696</v>
      </c>
      <c r="CK61" s="35" t="s">
        <v>484</v>
      </c>
      <c r="CL61" s="36" t="s">
        <v>1711</v>
      </c>
      <c r="CM61" s="35" t="s">
        <v>484</v>
      </c>
      <c r="CN61" s="36" t="s">
        <v>988</v>
      </c>
      <c r="CO61" s="35" t="s">
        <v>484</v>
      </c>
      <c r="CP61" s="36" t="s">
        <v>989</v>
      </c>
      <c r="CQ61" s="35" t="s">
        <v>485</v>
      </c>
      <c r="CR61" s="36"/>
      <c r="CS61" s="35" t="s">
        <v>484</v>
      </c>
      <c r="CT61" s="36" t="s">
        <v>1735</v>
      </c>
      <c r="CU61" s="35" t="s">
        <v>484</v>
      </c>
      <c r="CV61" s="36" t="s">
        <v>951</v>
      </c>
      <c r="CW61" s="35" t="s">
        <v>484</v>
      </c>
      <c r="CX61" s="36" t="s">
        <v>952</v>
      </c>
    </row>
    <row r="62" spans="1:102" s="24" customFormat="1" ht="60" x14ac:dyDescent="0.25">
      <c r="A62" t="s">
        <v>364</v>
      </c>
      <c r="B62" s="33" t="s">
        <v>492</v>
      </c>
      <c r="C62" s="35" t="s">
        <v>485</v>
      </c>
      <c r="D62" s="36"/>
      <c r="E62" s="35" t="s">
        <v>485</v>
      </c>
      <c r="F62" s="36"/>
      <c r="G62" s="35" t="s">
        <v>485</v>
      </c>
      <c r="H62" s="36"/>
      <c r="I62" s="35" t="s">
        <v>484</v>
      </c>
      <c r="J62" s="36" t="s">
        <v>575</v>
      </c>
      <c r="K62" s="35" t="s">
        <v>485</v>
      </c>
      <c r="L62" s="36"/>
      <c r="M62" s="35" t="s">
        <v>485</v>
      </c>
      <c r="N62" s="36"/>
      <c r="O62" s="35" t="s">
        <v>485</v>
      </c>
      <c r="P62" s="36"/>
      <c r="Q62" s="35" t="s">
        <v>485</v>
      </c>
      <c r="R62" s="36"/>
      <c r="S62" s="35" t="s">
        <v>485</v>
      </c>
      <c r="T62" s="36"/>
      <c r="U62" s="35" t="s">
        <v>484</v>
      </c>
      <c r="V62" s="37" t="s">
        <v>606</v>
      </c>
      <c r="W62" s="35" t="s">
        <v>484</v>
      </c>
      <c r="X62" s="36" t="s">
        <v>894</v>
      </c>
      <c r="Y62" s="35" t="s">
        <v>484</v>
      </c>
      <c r="Z62" s="36" t="s">
        <v>2326</v>
      </c>
      <c r="AA62" s="35" t="s">
        <v>485</v>
      </c>
      <c r="AB62" s="36"/>
      <c r="AC62" s="35" t="s">
        <v>484</v>
      </c>
      <c r="AD62" s="36" t="s">
        <v>1239</v>
      </c>
      <c r="AE62" s="35" t="s">
        <v>484</v>
      </c>
      <c r="AF62" s="36" t="s">
        <v>853</v>
      </c>
      <c r="AG62" s="35" t="s">
        <v>485</v>
      </c>
      <c r="AH62" s="36"/>
      <c r="AI62" s="35" t="s">
        <v>485</v>
      </c>
      <c r="AJ62" s="36"/>
      <c r="AK62" s="35" t="s">
        <v>485</v>
      </c>
      <c r="AL62" s="36"/>
      <c r="AM62" s="35" t="s">
        <v>485</v>
      </c>
      <c r="AN62" s="36"/>
      <c r="AO62" s="35" t="s">
        <v>484</v>
      </c>
      <c r="AP62" s="36" t="s">
        <v>1451</v>
      </c>
      <c r="AQ62" s="35" t="s">
        <v>485</v>
      </c>
      <c r="AR62" s="36"/>
      <c r="AS62" s="35" t="s">
        <v>484</v>
      </c>
      <c r="AT62" s="36" t="s">
        <v>1470</v>
      </c>
      <c r="AU62" s="35" t="s">
        <v>485</v>
      </c>
      <c r="AV62" s="36"/>
      <c r="AW62" s="35" t="s">
        <v>484</v>
      </c>
      <c r="AX62" s="36" t="s">
        <v>1346</v>
      </c>
      <c r="AY62" s="35" t="s">
        <v>485</v>
      </c>
      <c r="AZ62" s="36"/>
      <c r="BA62" s="35" t="s">
        <v>484</v>
      </c>
      <c r="BB62" s="36" t="s">
        <v>1540</v>
      </c>
      <c r="BC62" s="35" t="s">
        <v>485</v>
      </c>
      <c r="BD62" s="36"/>
      <c r="BE62" s="35" t="s">
        <v>485</v>
      </c>
      <c r="BF62" s="36"/>
      <c r="BG62" s="35" t="s">
        <v>485</v>
      </c>
      <c r="BH62" s="36"/>
      <c r="BI62" s="35" t="s">
        <v>485</v>
      </c>
      <c r="BJ62" s="36"/>
      <c r="BK62" s="35" t="s">
        <v>485</v>
      </c>
      <c r="BL62" s="36"/>
      <c r="BM62" s="35" t="s">
        <v>485</v>
      </c>
      <c r="BN62" s="36"/>
      <c r="BO62" s="35" t="s">
        <v>485</v>
      </c>
      <c r="BP62" s="36"/>
      <c r="BQ62" s="35" t="s">
        <v>485</v>
      </c>
      <c r="BR62" s="36"/>
      <c r="BS62" s="35" t="s">
        <v>485</v>
      </c>
      <c r="BT62" s="36"/>
      <c r="BU62" s="35" t="s">
        <v>484</v>
      </c>
      <c r="BV62" s="36" t="s">
        <v>1141</v>
      </c>
      <c r="BW62" s="35" t="s">
        <v>485</v>
      </c>
      <c r="BX62" s="36"/>
      <c r="BY62" s="35" t="s">
        <v>485</v>
      </c>
      <c r="BZ62" s="36"/>
      <c r="CA62" s="35" t="s">
        <v>485</v>
      </c>
      <c r="CB62" s="36"/>
      <c r="CC62" s="35" t="s">
        <v>484</v>
      </c>
      <c r="CD62" s="36" t="s">
        <v>2240</v>
      </c>
      <c r="CE62" s="35" t="s">
        <v>485</v>
      </c>
      <c r="CF62" s="36"/>
      <c r="CG62" s="35" t="s">
        <v>485</v>
      </c>
      <c r="CH62" s="36"/>
      <c r="CI62" s="35" t="s">
        <v>484</v>
      </c>
      <c r="CJ62" s="36" t="s">
        <v>1697</v>
      </c>
      <c r="CK62" s="35" t="s">
        <v>485</v>
      </c>
      <c r="CL62" s="36"/>
      <c r="CM62" s="35" t="s">
        <v>485</v>
      </c>
      <c r="CN62" s="36"/>
      <c r="CO62" s="35" t="s">
        <v>485</v>
      </c>
      <c r="CP62" s="36"/>
      <c r="CQ62" s="35" t="s">
        <v>485</v>
      </c>
      <c r="CR62" s="36"/>
      <c r="CS62" s="35" t="s">
        <v>485</v>
      </c>
      <c r="CT62" s="36"/>
      <c r="CU62" s="35" t="s">
        <v>485</v>
      </c>
      <c r="CV62" s="36"/>
      <c r="CW62" s="35" t="s">
        <v>484</v>
      </c>
      <c r="CX62" s="36" t="s">
        <v>952</v>
      </c>
    </row>
    <row r="63" spans="1:102" ht="90" x14ac:dyDescent="0.25">
      <c r="A63" t="s">
        <v>365</v>
      </c>
      <c r="B63" s="33" t="s">
        <v>192</v>
      </c>
      <c r="C63" s="35" t="s">
        <v>484</v>
      </c>
      <c r="D63" s="37" t="s">
        <v>523</v>
      </c>
      <c r="E63" s="35" t="s">
        <v>485</v>
      </c>
      <c r="F63" s="36"/>
      <c r="G63" s="35" t="s">
        <v>484</v>
      </c>
      <c r="H63" s="37" t="s">
        <v>554</v>
      </c>
      <c r="I63" s="35" t="s">
        <v>484</v>
      </c>
      <c r="J63" s="36" t="s">
        <v>574</v>
      </c>
      <c r="K63" s="35" t="s">
        <v>484</v>
      </c>
      <c r="L63" s="36" t="s">
        <v>620</v>
      </c>
      <c r="M63" s="35" t="s">
        <v>484</v>
      </c>
      <c r="N63" s="37" t="s">
        <v>642</v>
      </c>
      <c r="O63" s="35" t="s">
        <v>484</v>
      </c>
      <c r="P63" s="36" t="s">
        <v>1177</v>
      </c>
      <c r="Q63" s="35" t="s">
        <v>484</v>
      </c>
      <c r="R63" s="37" t="s">
        <v>671</v>
      </c>
      <c r="S63" s="35" t="s">
        <v>484</v>
      </c>
      <c r="T63" s="36" t="s">
        <v>1210</v>
      </c>
      <c r="U63" s="35" t="s">
        <v>484</v>
      </c>
      <c r="V63" s="36" t="s">
        <v>593</v>
      </c>
      <c r="W63" s="35" t="s">
        <v>484</v>
      </c>
      <c r="X63" s="36" t="s">
        <v>894</v>
      </c>
      <c r="Y63" s="35" t="s">
        <v>484</v>
      </c>
      <c r="Z63" s="36" t="s">
        <v>2328</v>
      </c>
      <c r="AA63" s="35" t="s">
        <v>484</v>
      </c>
      <c r="AB63" s="36" t="s">
        <v>811</v>
      </c>
      <c r="AC63" s="35" t="s">
        <v>484</v>
      </c>
      <c r="AD63" s="36" t="s">
        <v>1240</v>
      </c>
      <c r="AE63" s="35" t="s">
        <v>484</v>
      </c>
      <c r="AF63" s="36" t="s">
        <v>852</v>
      </c>
      <c r="AG63" s="35" t="s">
        <v>485</v>
      </c>
      <c r="AH63" s="36"/>
      <c r="AI63" s="35" t="s">
        <v>484</v>
      </c>
      <c r="AJ63" s="36" t="s">
        <v>1291</v>
      </c>
      <c r="AK63" s="35" t="s">
        <v>485</v>
      </c>
      <c r="AL63" s="36"/>
      <c r="AM63" s="35" t="s">
        <v>484</v>
      </c>
      <c r="AN63" s="37" t="s">
        <v>705</v>
      </c>
      <c r="AO63" s="35" t="s">
        <v>484</v>
      </c>
      <c r="AP63" s="36" t="s">
        <v>1451</v>
      </c>
      <c r="AQ63" s="35" t="s">
        <v>485</v>
      </c>
      <c r="AR63" s="36"/>
      <c r="AS63" s="35" t="s">
        <v>484</v>
      </c>
      <c r="AT63" s="36" t="s">
        <v>1470</v>
      </c>
      <c r="AU63" s="35" t="s">
        <v>484</v>
      </c>
      <c r="AV63" s="36" t="s">
        <v>2366</v>
      </c>
      <c r="AW63" s="35" t="s">
        <v>484</v>
      </c>
      <c r="AX63" s="36" t="s">
        <v>1347</v>
      </c>
      <c r="AY63" s="83" t="s">
        <v>2116</v>
      </c>
      <c r="AZ63" s="36" t="s">
        <v>2411</v>
      </c>
      <c r="BA63" s="35" t="s">
        <v>484</v>
      </c>
      <c r="BB63" s="37" t="s">
        <v>1540</v>
      </c>
      <c r="BC63" s="35" t="s">
        <v>484</v>
      </c>
      <c r="BD63" s="36" t="s">
        <v>1370</v>
      </c>
      <c r="BE63" s="35" t="s">
        <v>484</v>
      </c>
      <c r="BF63" s="37" t="s">
        <v>738</v>
      </c>
      <c r="BG63" s="35" t="s">
        <v>485</v>
      </c>
      <c r="BH63" s="36"/>
      <c r="BI63" s="35" t="s">
        <v>485</v>
      </c>
      <c r="BJ63" s="36"/>
      <c r="BK63" s="35" t="s">
        <v>484</v>
      </c>
      <c r="BL63" s="36" t="s">
        <v>1592</v>
      </c>
      <c r="BM63" s="35" t="s">
        <v>486</v>
      </c>
      <c r="BN63" s="36" t="s">
        <v>2402</v>
      </c>
      <c r="BO63" s="35" t="s">
        <v>484</v>
      </c>
      <c r="BP63" s="36" t="s">
        <v>1618</v>
      </c>
      <c r="BQ63" s="35" t="s">
        <v>484</v>
      </c>
      <c r="BR63" s="36" t="s">
        <v>1139</v>
      </c>
      <c r="BS63" s="35" t="s">
        <v>484</v>
      </c>
      <c r="BT63" s="36" t="s">
        <v>1140</v>
      </c>
      <c r="BU63" s="35" t="s">
        <v>484</v>
      </c>
      <c r="BV63" s="36" t="s">
        <v>1141</v>
      </c>
      <c r="BW63" s="35" t="s">
        <v>484</v>
      </c>
      <c r="BX63" s="36" t="s">
        <v>1671</v>
      </c>
      <c r="BY63" s="35" t="s">
        <v>484</v>
      </c>
      <c r="BZ63" s="36" t="s">
        <v>1073</v>
      </c>
      <c r="CA63" s="35" t="s">
        <v>484</v>
      </c>
      <c r="CB63" s="36" t="s">
        <v>1074</v>
      </c>
      <c r="CC63" s="35" t="s">
        <v>484</v>
      </c>
      <c r="CD63" s="36" t="s">
        <v>1639</v>
      </c>
      <c r="CE63" s="35" t="s">
        <v>484</v>
      </c>
      <c r="CF63" s="36" t="s">
        <v>777</v>
      </c>
      <c r="CG63" s="35" t="s">
        <v>484</v>
      </c>
      <c r="CH63" s="36" t="s">
        <v>1022</v>
      </c>
      <c r="CI63" s="35" t="s">
        <v>484</v>
      </c>
      <c r="CJ63" s="36" t="s">
        <v>1697</v>
      </c>
      <c r="CK63" s="35" t="s">
        <v>484</v>
      </c>
      <c r="CL63" s="36" t="s">
        <v>1711</v>
      </c>
      <c r="CM63" s="35" t="s">
        <v>484</v>
      </c>
      <c r="CN63" s="36" t="s">
        <v>990</v>
      </c>
      <c r="CO63" s="35" t="s">
        <v>484</v>
      </c>
      <c r="CP63" s="36" t="s">
        <v>991</v>
      </c>
      <c r="CQ63" s="35" t="s">
        <v>484</v>
      </c>
      <c r="CR63" s="36" t="s">
        <v>830</v>
      </c>
      <c r="CS63" s="35" t="s">
        <v>484</v>
      </c>
      <c r="CT63" s="36" t="s">
        <v>1735</v>
      </c>
      <c r="CU63" s="35" t="s">
        <v>484</v>
      </c>
      <c r="CV63" s="36" t="s">
        <v>951</v>
      </c>
      <c r="CW63" s="35" t="s">
        <v>484</v>
      </c>
      <c r="CX63" s="36" t="s">
        <v>952</v>
      </c>
    </row>
    <row r="64" spans="1:102" ht="75" x14ac:dyDescent="0.25">
      <c r="A64" t="s">
        <v>366</v>
      </c>
      <c r="B64" s="33" t="s">
        <v>193</v>
      </c>
      <c r="C64" s="35" t="s">
        <v>485</v>
      </c>
      <c r="D64" s="36"/>
      <c r="E64" s="35" t="s">
        <v>485</v>
      </c>
      <c r="F64" s="36"/>
      <c r="G64" s="35" t="s">
        <v>485</v>
      </c>
      <c r="H64" s="36"/>
      <c r="I64" s="35" t="s">
        <v>484</v>
      </c>
      <c r="J64" s="36" t="s">
        <v>576</v>
      </c>
      <c r="K64" s="35" t="s">
        <v>485</v>
      </c>
      <c r="L64" s="36"/>
      <c r="M64" s="35" t="s">
        <v>485</v>
      </c>
      <c r="N64" s="36"/>
      <c r="O64" s="35" t="s">
        <v>485</v>
      </c>
      <c r="P64" s="36"/>
      <c r="Q64" s="35" t="s">
        <v>485</v>
      </c>
      <c r="R64" s="36"/>
      <c r="S64" s="35" t="s">
        <v>485</v>
      </c>
      <c r="T64" s="36"/>
      <c r="U64" s="35" t="s">
        <v>485</v>
      </c>
      <c r="V64" s="36"/>
      <c r="W64" s="35" t="s">
        <v>485</v>
      </c>
      <c r="X64" s="36"/>
      <c r="Y64" s="35" t="s">
        <v>485</v>
      </c>
      <c r="Z64" s="36"/>
      <c r="AA64" s="35" t="s">
        <v>485</v>
      </c>
      <c r="AB64" s="36"/>
      <c r="AC64" s="35" t="s">
        <v>485</v>
      </c>
      <c r="AD64" s="36"/>
      <c r="AE64" s="35" t="s">
        <v>485</v>
      </c>
      <c r="AF64" s="36"/>
      <c r="AG64" s="35" t="s">
        <v>485</v>
      </c>
      <c r="AH64" s="36"/>
      <c r="AI64" s="35" t="s">
        <v>485</v>
      </c>
      <c r="AJ64" s="36"/>
      <c r="AK64" s="35" t="s">
        <v>485</v>
      </c>
      <c r="AL64" s="36"/>
      <c r="AM64" s="35" t="s">
        <v>485</v>
      </c>
      <c r="AN64" s="36"/>
      <c r="AO64" s="35" t="s">
        <v>485</v>
      </c>
      <c r="AP64" s="36"/>
      <c r="AQ64" s="35" t="s">
        <v>485</v>
      </c>
      <c r="AR64" s="36"/>
      <c r="AS64" s="35" t="s">
        <v>485</v>
      </c>
      <c r="AT64" s="36"/>
      <c r="AU64" s="35" t="s">
        <v>485</v>
      </c>
      <c r="AV64" s="36"/>
      <c r="AW64" s="35" t="s">
        <v>485</v>
      </c>
      <c r="AX64" s="36"/>
      <c r="AY64" s="35" t="s">
        <v>485</v>
      </c>
      <c r="AZ64" s="36"/>
      <c r="BA64" s="35" t="s">
        <v>485</v>
      </c>
      <c r="BB64" s="36"/>
      <c r="BC64" s="35" t="s">
        <v>485</v>
      </c>
      <c r="BD64" s="36"/>
      <c r="BE64" s="35" t="s">
        <v>485</v>
      </c>
      <c r="BF64" s="36"/>
      <c r="BG64" s="35" t="s">
        <v>485</v>
      </c>
      <c r="BH64" s="36"/>
      <c r="BI64" s="35" t="s">
        <v>485</v>
      </c>
      <c r="BJ64" s="36"/>
      <c r="BK64" s="35" t="s">
        <v>485</v>
      </c>
      <c r="BL64" s="36"/>
      <c r="BM64" s="35" t="s">
        <v>485</v>
      </c>
      <c r="BN64" s="36"/>
      <c r="BO64" s="35" t="s">
        <v>485</v>
      </c>
      <c r="BP64" s="36"/>
      <c r="BQ64" s="35" t="s">
        <v>485</v>
      </c>
      <c r="BR64" s="36"/>
      <c r="BS64" s="35" t="s">
        <v>485</v>
      </c>
      <c r="BT64" s="36"/>
      <c r="BU64" s="35" t="s">
        <v>485</v>
      </c>
      <c r="BV64" s="36"/>
      <c r="BW64" s="35" t="s">
        <v>485</v>
      </c>
      <c r="BX64" s="36"/>
      <c r="BY64" s="35" t="s">
        <v>485</v>
      </c>
      <c r="BZ64" s="36"/>
      <c r="CA64" s="35" t="s">
        <v>485</v>
      </c>
      <c r="CB64" s="36"/>
      <c r="CC64" s="35" t="s">
        <v>485</v>
      </c>
      <c r="CD64" s="36"/>
      <c r="CE64" s="35" t="s">
        <v>485</v>
      </c>
      <c r="CF64" s="36"/>
      <c r="CG64" s="35" t="s">
        <v>485</v>
      </c>
      <c r="CH64" s="36"/>
      <c r="CI64" s="35" t="s">
        <v>485</v>
      </c>
      <c r="CJ64" s="36"/>
      <c r="CK64" s="35" t="s">
        <v>485</v>
      </c>
      <c r="CL64" s="36"/>
      <c r="CM64" s="35" t="s">
        <v>485</v>
      </c>
      <c r="CN64" s="36"/>
      <c r="CO64" s="35" t="s">
        <v>485</v>
      </c>
      <c r="CP64" s="36"/>
      <c r="CQ64" s="35" t="s">
        <v>485</v>
      </c>
      <c r="CR64" s="36"/>
      <c r="CS64" s="35" t="s">
        <v>485</v>
      </c>
      <c r="CT64" s="36"/>
      <c r="CU64" s="35" t="s">
        <v>485</v>
      </c>
      <c r="CV64" s="36"/>
      <c r="CW64" s="35" t="s">
        <v>485</v>
      </c>
      <c r="CX64" s="36"/>
    </row>
    <row r="65" spans="1:102" ht="105" x14ac:dyDescent="0.25">
      <c r="A65" t="s">
        <v>367</v>
      </c>
      <c r="B65" s="33" t="s">
        <v>194</v>
      </c>
      <c r="C65" s="35" t="s">
        <v>485</v>
      </c>
      <c r="D65" s="36"/>
      <c r="E65" s="35" t="s">
        <v>485</v>
      </c>
      <c r="F65" s="36"/>
      <c r="G65" s="35" t="s">
        <v>485</v>
      </c>
      <c r="H65" s="36"/>
      <c r="I65" s="35" t="s">
        <v>484</v>
      </c>
      <c r="J65" s="37" t="s">
        <v>572</v>
      </c>
      <c r="K65" s="35" t="s">
        <v>485</v>
      </c>
      <c r="L65" s="36"/>
      <c r="M65" s="35" t="s">
        <v>485</v>
      </c>
      <c r="N65" s="36"/>
      <c r="O65" s="35" t="s">
        <v>485</v>
      </c>
      <c r="P65" s="36"/>
      <c r="Q65" s="35" t="s">
        <v>485</v>
      </c>
      <c r="R65" s="36"/>
      <c r="S65" s="35" t="s">
        <v>485</v>
      </c>
      <c r="T65" s="36"/>
      <c r="U65" s="35" t="s">
        <v>485</v>
      </c>
      <c r="V65" s="36"/>
      <c r="W65" s="35" t="s">
        <v>485</v>
      </c>
      <c r="X65" s="36"/>
      <c r="Y65" s="35" t="s">
        <v>485</v>
      </c>
      <c r="Z65" s="36"/>
      <c r="AA65" s="35" t="s">
        <v>485</v>
      </c>
      <c r="AB65" s="36"/>
      <c r="AC65" s="35" t="s">
        <v>485</v>
      </c>
      <c r="AD65" s="36"/>
      <c r="AE65" s="35" t="s">
        <v>485</v>
      </c>
      <c r="AF65" s="36"/>
      <c r="AG65" s="35" t="s">
        <v>485</v>
      </c>
      <c r="AH65" s="36"/>
      <c r="AI65" s="35" t="s">
        <v>485</v>
      </c>
      <c r="AJ65" s="36"/>
      <c r="AK65" s="35" t="s">
        <v>485</v>
      </c>
      <c r="AL65" s="36"/>
      <c r="AM65" s="35" t="s">
        <v>485</v>
      </c>
      <c r="AN65" s="36"/>
      <c r="AO65" s="35" t="s">
        <v>485</v>
      </c>
      <c r="AP65" s="36"/>
      <c r="AQ65" s="35" t="s">
        <v>485</v>
      </c>
      <c r="AR65" s="36"/>
      <c r="AS65" s="35" t="s">
        <v>485</v>
      </c>
      <c r="AT65" s="36"/>
      <c r="AU65" s="35" t="s">
        <v>485</v>
      </c>
      <c r="AV65" s="36"/>
      <c r="AW65" s="35" t="s">
        <v>485</v>
      </c>
      <c r="AX65" s="36"/>
      <c r="AY65" s="35" t="s">
        <v>485</v>
      </c>
      <c r="AZ65" s="36"/>
      <c r="BA65" s="35" t="s">
        <v>485</v>
      </c>
      <c r="BB65" s="36"/>
      <c r="BC65" s="35" t="s">
        <v>485</v>
      </c>
      <c r="BD65" s="36"/>
      <c r="BE65" s="35" t="s">
        <v>485</v>
      </c>
      <c r="BF65" s="36"/>
      <c r="BG65" s="35" t="s">
        <v>485</v>
      </c>
      <c r="BH65" s="36"/>
      <c r="BI65" s="35" t="s">
        <v>485</v>
      </c>
      <c r="BJ65" s="36"/>
      <c r="BK65" s="35" t="s">
        <v>485</v>
      </c>
      <c r="BL65" s="36"/>
      <c r="BM65" s="35" t="s">
        <v>485</v>
      </c>
      <c r="BN65" s="36"/>
      <c r="BO65" s="35" t="s">
        <v>485</v>
      </c>
      <c r="BP65" s="36"/>
      <c r="BQ65" s="35" t="s">
        <v>485</v>
      </c>
      <c r="BR65" s="36"/>
      <c r="BS65" s="35" t="s">
        <v>485</v>
      </c>
      <c r="BT65" s="36"/>
      <c r="BU65" s="35" t="s">
        <v>485</v>
      </c>
      <c r="BV65" s="36"/>
      <c r="BW65" s="35" t="s">
        <v>485</v>
      </c>
      <c r="BX65" s="36"/>
      <c r="BY65" s="35" t="s">
        <v>485</v>
      </c>
      <c r="BZ65" s="36"/>
      <c r="CA65" s="35" t="s">
        <v>485</v>
      </c>
      <c r="CB65" s="36"/>
      <c r="CC65" s="35" t="s">
        <v>485</v>
      </c>
      <c r="CD65" s="36"/>
      <c r="CE65" s="35" t="s">
        <v>485</v>
      </c>
      <c r="CF65" s="36"/>
      <c r="CG65" s="35" t="s">
        <v>485</v>
      </c>
      <c r="CH65" s="36"/>
      <c r="CI65" s="35" t="s">
        <v>485</v>
      </c>
      <c r="CJ65" s="36"/>
      <c r="CK65" s="35" t="s">
        <v>485</v>
      </c>
      <c r="CL65" s="36"/>
      <c r="CM65" s="35" t="s">
        <v>485</v>
      </c>
      <c r="CN65" s="36"/>
      <c r="CO65" s="35" t="s">
        <v>485</v>
      </c>
      <c r="CP65" s="36"/>
      <c r="CQ65" s="35" t="s">
        <v>485</v>
      </c>
      <c r="CR65" s="36"/>
      <c r="CS65" s="35" t="s">
        <v>485</v>
      </c>
      <c r="CT65" s="36"/>
      <c r="CU65" s="35" t="s">
        <v>485</v>
      </c>
      <c r="CV65" s="36"/>
      <c r="CW65" s="35" t="s">
        <v>485</v>
      </c>
      <c r="CX65" s="36"/>
    </row>
    <row r="66" spans="1:102" ht="75" x14ac:dyDescent="0.25">
      <c r="A66" t="s">
        <v>368</v>
      </c>
      <c r="B66" s="30" t="s">
        <v>301</v>
      </c>
      <c r="C66" s="35" t="s">
        <v>485</v>
      </c>
      <c r="D66" s="36"/>
      <c r="E66" s="35" t="s">
        <v>485</v>
      </c>
      <c r="F66" s="36"/>
      <c r="G66" s="35" t="s">
        <v>485</v>
      </c>
      <c r="H66" s="36"/>
      <c r="I66" s="35" t="s">
        <v>485</v>
      </c>
      <c r="J66" s="36"/>
      <c r="K66" s="35" t="s">
        <v>485</v>
      </c>
      <c r="L66" s="36"/>
      <c r="M66" s="35" t="s">
        <v>485</v>
      </c>
      <c r="N66" s="36"/>
      <c r="O66" s="35" t="s">
        <v>485</v>
      </c>
      <c r="P66" s="36"/>
      <c r="Q66" s="35" t="s">
        <v>485</v>
      </c>
      <c r="R66" s="36"/>
      <c r="S66" s="35" t="s">
        <v>485</v>
      </c>
      <c r="T66" s="36"/>
      <c r="U66" s="35" t="s">
        <v>485</v>
      </c>
      <c r="V66" s="36"/>
      <c r="W66" s="35" t="s">
        <v>485</v>
      </c>
      <c r="X66" s="36"/>
      <c r="Y66" s="35" t="s">
        <v>485</v>
      </c>
      <c r="Z66" s="36"/>
      <c r="AA66" s="35" t="s">
        <v>485</v>
      </c>
      <c r="AB66" s="36"/>
      <c r="AC66" s="35" t="s">
        <v>485</v>
      </c>
      <c r="AD66" s="36"/>
      <c r="AE66" s="35" t="s">
        <v>486</v>
      </c>
      <c r="AF66" s="36" t="s">
        <v>2426</v>
      </c>
      <c r="AG66" s="35" t="s">
        <v>485</v>
      </c>
      <c r="AH66" s="36"/>
      <c r="AI66" s="35" t="s">
        <v>485</v>
      </c>
      <c r="AJ66" s="36"/>
      <c r="AK66" s="35" t="s">
        <v>485</v>
      </c>
      <c r="AL66" s="36"/>
      <c r="AM66" s="35" t="s">
        <v>485</v>
      </c>
      <c r="AN66" s="36"/>
      <c r="AO66" s="35" t="s">
        <v>484</v>
      </c>
      <c r="AP66" s="36" t="s">
        <v>1452</v>
      </c>
      <c r="AQ66" s="35" t="s">
        <v>485</v>
      </c>
      <c r="AR66" s="36"/>
      <c r="AS66" s="35" t="s">
        <v>484</v>
      </c>
      <c r="AT66" s="36" t="s">
        <v>1471</v>
      </c>
      <c r="AU66" s="35" t="s">
        <v>485</v>
      </c>
      <c r="AV66" s="36"/>
      <c r="AW66" s="35" t="s">
        <v>485</v>
      </c>
      <c r="AX66" s="36"/>
      <c r="AY66" s="35" t="s">
        <v>485</v>
      </c>
      <c r="AZ66" s="36"/>
      <c r="BA66" s="35" t="s">
        <v>485</v>
      </c>
      <c r="BB66" s="36"/>
      <c r="BC66" s="35" t="s">
        <v>485</v>
      </c>
      <c r="BD66" s="36"/>
      <c r="BE66" s="35" t="s">
        <v>484</v>
      </c>
      <c r="BF66" s="37" t="s">
        <v>739</v>
      </c>
      <c r="BG66" s="35" t="s">
        <v>485</v>
      </c>
      <c r="BH66" s="36"/>
      <c r="BI66" s="35" t="s">
        <v>485</v>
      </c>
      <c r="BJ66" s="36"/>
      <c r="BK66" s="35" t="s">
        <v>485</v>
      </c>
      <c r="BL66" s="36"/>
      <c r="BM66" s="35" t="s">
        <v>485</v>
      </c>
      <c r="BN66" s="36"/>
      <c r="BO66" s="35" t="s">
        <v>485</v>
      </c>
      <c r="BP66" s="36"/>
      <c r="BQ66" s="35" t="s">
        <v>485</v>
      </c>
      <c r="BR66" s="36"/>
      <c r="BS66" s="35" t="s">
        <v>485</v>
      </c>
      <c r="BT66" s="36"/>
      <c r="BU66" s="35" t="s">
        <v>485</v>
      </c>
      <c r="BV66" s="36"/>
      <c r="BW66" s="35" t="s">
        <v>485</v>
      </c>
      <c r="BX66" s="36"/>
      <c r="BY66" s="35" t="s">
        <v>485</v>
      </c>
      <c r="BZ66" s="36"/>
      <c r="CA66" s="35" t="s">
        <v>484</v>
      </c>
      <c r="CB66" s="36" t="s">
        <v>1075</v>
      </c>
      <c r="CC66" s="35" t="s">
        <v>485</v>
      </c>
      <c r="CD66" s="36"/>
      <c r="CE66" s="35" t="s">
        <v>485</v>
      </c>
      <c r="CF66" s="36"/>
      <c r="CG66" s="35" t="s">
        <v>485</v>
      </c>
      <c r="CH66" s="36"/>
      <c r="CI66" s="35" t="s">
        <v>485</v>
      </c>
      <c r="CJ66" s="36"/>
      <c r="CK66" s="35" t="s">
        <v>485</v>
      </c>
      <c r="CL66" s="36"/>
      <c r="CM66" s="35" t="s">
        <v>484</v>
      </c>
      <c r="CN66" s="36" t="s">
        <v>992</v>
      </c>
      <c r="CO66" s="35" t="s">
        <v>485</v>
      </c>
      <c r="CP66" s="36"/>
      <c r="CQ66" s="35" t="s">
        <v>485</v>
      </c>
      <c r="CR66" s="36"/>
      <c r="CS66" s="35" t="s">
        <v>485</v>
      </c>
      <c r="CT66" s="36"/>
      <c r="CU66" s="35" t="s">
        <v>485</v>
      </c>
      <c r="CV66" s="36"/>
      <c r="CW66" s="35" t="s">
        <v>485</v>
      </c>
      <c r="CX66" s="36"/>
    </row>
    <row r="67" spans="1:102" ht="90" x14ac:dyDescent="0.25">
      <c r="A67" t="s">
        <v>369</v>
      </c>
      <c r="B67" s="30" t="s">
        <v>195</v>
      </c>
      <c r="C67" s="35" t="s">
        <v>484</v>
      </c>
      <c r="D67" s="37" t="s">
        <v>496</v>
      </c>
      <c r="E67" s="35" t="s">
        <v>486</v>
      </c>
      <c r="F67" s="36" t="s">
        <v>497</v>
      </c>
      <c r="G67" s="35" t="s">
        <v>486</v>
      </c>
      <c r="H67" s="37" t="s">
        <v>555</v>
      </c>
      <c r="I67" s="35" t="s">
        <v>485</v>
      </c>
      <c r="J67" s="36"/>
      <c r="K67" s="35" t="s">
        <v>485</v>
      </c>
      <c r="L67" s="36"/>
      <c r="M67" s="35" t="s">
        <v>485</v>
      </c>
      <c r="N67" s="36"/>
      <c r="O67" s="35" t="s">
        <v>486</v>
      </c>
      <c r="P67" s="36" t="s">
        <v>1178</v>
      </c>
      <c r="Q67" s="35" t="s">
        <v>486</v>
      </c>
      <c r="R67" s="37" t="s">
        <v>672</v>
      </c>
      <c r="S67" s="35" t="s">
        <v>484</v>
      </c>
      <c r="T67" s="36" t="s">
        <v>1211</v>
      </c>
      <c r="U67" s="35" t="s">
        <v>484</v>
      </c>
      <c r="V67" s="37" t="s">
        <v>607</v>
      </c>
      <c r="W67" s="35" t="s">
        <v>485</v>
      </c>
      <c r="X67" s="36"/>
      <c r="Y67" s="35" t="s">
        <v>484</v>
      </c>
      <c r="Z67" s="36" t="s">
        <v>2327</v>
      </c>
      <c r="AA67" s="35" t="s">
        <v>485</v>
      </c>
      <c r="AB67" s="36"/>
      <c r="AC67" s="35" t="s">
        <v>486</v>
      </c>
      <c r="AD67" s="36" t="s">
        <v>1241</v>
      </c>
      <c r="AE67" s="35" t="s">
        <v>484</v>
      </c>
      <c r="AF67" s="36" t="s">
        <v>2423</v>
      </c>
      <c r="AG67" s="35" t="s">
        <v>484</v>
      </c>
      <c r="AH67" s="36" t="s">
        <v>1292</v>
      </c>
      <c r="AI67" s="35" t="s">
        <v>485</v>
      </c>
      <c r="AJ67" s="36"/>
      <c r="AK67" s="35" t="s">
        <v>484</v>
      </c>
      <c r="AL67" s="36" t="s">
        <v>1430</v>
      </c>
      <c r="AM67" s="35" t="s">
        <v>485</v>
      </c>
      <c r="AN67" s="36"/>
      <c r="AO67" s="35" t="s">
        <v>486</v>
      </c>
      <c r="AP67" s="36" t="s">
        <v>1453</v>
      </c>
      <c r="AQ67" s="35" t="s">
        <v>485</v>
      </c>
      <c r="AR67" s="36"/>
      <c r="AS67" s="35" t="s">
        <v>486</v>
      </c>
      <c r="AT67" s="36" t="s">
        <v>1472</v>
      </c>
      <c r="AU67" s="35" t="s">
        <v>486</v>
      </c>
      <c r="AV67" s="36" t="s">
        <v>1488</v>
      </c>
      <c r="AW67" s="35" t="s">
        <v>486</v>
      </c>
      <c r="AX67" s="41" t="s">
        <v>2317</v>
      </c>
      <c r="AY67" s="35" t="s">
        <v>484</v>
      </c>
      <c r="AZ67" s="36" t="s">
        <v>2216</v>
      </c>
      <c r="BA67" s="35" t="s">
        <v>485</v>
      </c>
      <c r="BB67" s="36"/>
      <c r="BC67" s="35" t="s">
        <v>484</v>
      </c>
      <c r="BD67" s="36" t="s">
        <v>1371</v>
      </c>
      <c r="BE67" s="35" t="s">
        <v>485</v>
      </c>
      <c r="BF67" s="36"/>
      <c r="BG67" s="35" t="s">
        <v>486</v>
      </c>
      <c r="BH67" s="36" t="s">
        <v>1570</v>
      </c>
      <c r="BI67" s="35" t="s">
        <v>486</v>
      </c>
      <c r="BJ67" s="36" t="s">
        <v>1396</v>
      </c>
      <c r="BK67" s="35" t="s">
        <v>486</v>
      </c>
      <c r="BL67" s="36" t="s">
        <v>1593</v>
      </c>
      <c r="BM67" s="35" t="s">
        <v>486</v>
      </c>
      <c r="BN67" s="41" t="s">
        <v>2403</v>
      </c>
      <c r="BO67" s="35" t="s">
        <v>484</v>
      </c>
      <c r="BP67" s="36" t="s">
        <v>1627</v>
      </c>
      <c r="BQ67" s="35" t="s">
        <v>485</v>
      </c>
      <c r="BR67" s="36"/>
      <c r="BS67" s="35" t="s">
        <v>486</v>
      </c>
      <c r="BT67" s="36" t="s">
        <v>2354</v>
      </c>
      <c r="BU67" s="35" t="s">
        <v>485</v>
      </c>
      <c r="BV67" s="36"/>
      <c r="BW67" s="35" t="s">
        <v>486</v>
      </c>
      <c r="BX67" s="36" t="s">
        <v>1672</v>
      </c>
      <c r="BY67" s="35" t="s">
        <v>485</v>
      </c>
      <c r="BZ67" s="36"/>
      <c r="CA67" s="35" t="s">
        <v>486</v>
      </c>
      <c r="CB67" s="36" t="s">
        <v>1076</v>
      </c>
      <c r="CC67" s="35" t="s">
        <v>486</v>
      </c>
      <c r="CD67" s="36" t="s">
        <v>2241</v>
      </c>
      <c r="CE67" s="35" t="s">
        <v>484</v>
      </c>
      <c r="CF67" s="37" t="s">
        <v>2297</v>
      </c>
      <c r="CG67" s="35" t="s">
        <v>485</v>
      </c>
      <c r="CH67" s="36"/>
      <c r="CI67" s="35" t="s">
        <v>486</v>
      </c>
      <c r="CJ67" s="36" t="s">
        <v>1698</v>
      </c>
      <c r="CK67" s="35" t="s">
        <v>486</v>
      </c>
      <c r="CL67" s="36" t="s">
        <v>1712</v>
      </c>
      <c r="CM67" s="35" t="s">
        <v>486</v>
      </c>
      <c r="CN67" s="36" t="s">
        <v>2380</v>
      </c>
      <c r="CO67" s="35" t="s">
        <v>485</v>
      </c>
      <c r="CP67" s="36"/>
      <c r="CQ67" s="35" t="s">
        <v>484</v>
      </c>
      <c r="CR67" s="36" t="s">
        <v>831</v>
      </c>
      <c r="CS67" s="35" t="s">
        <v>484</v>
      </c>
      <c r="CT67" s="36" t="s">
        <v>1737</v>
      </c>
      <c r="CU67" s="35" t="s">
        <v>486</v>
      </c>
      <c r="CV67" s="36" t="s">
        <v>953</v>
      </c>
      <c r="CW67" s="35" t="s">
        <v>485</v>
      </c>
      <c r="CX67" s="36"/>
    </row>
    <row r="68" spans="1:102" ht="60" x14ac:dyDescent="0.25">
      <c r="A68" t="s">
        <v>370</v>
      </c>
      <c r="B68" s="30" t="s">
        <v>284</v>
      </c>
      <c r="C68" s="35" t="s">
        <v>485</v>
      </c>
      <c r="D68" s="36"/>
      <c r="E68" s="35" t="s">
        <v>485</v>
      </c>
      <c r="F68" s="36"/>
      <c r="G68" s="35" t="s">
        <v>485</v>
      </c>
      <c r="H68" s="36"/>
      <c r="I68" s="35" t="s">
        <v>485</v>
      </c>
      <c r="J68" s="36"/>
      <c r="K68" s="35" t="s">
        <v>485</v>
      </c>
      <c r="L68" s="36"/>
      <c r="M68" s="35" t="s">
        <v>485</v>
      </c>
      <c r="N68" s="36"/>
      <c r="O68" s="35" t="s">
        <v>485</v>
      </c>
      <c r="P68" s="36"/>
      <c r="Q68" s="35" t="s">
        <v>485</v>
      </c>
      <c r="R68" s="36"/>
      <c r="S68" s="35" t="s">
        <v>485</v>
      </c>
      <c r="T68" s="36"/>
      <c r="U68" s="35" t="s">
        <v>485</v>
      </c>
      <c r="V68" s="36"/>
      <c r="W68" s="35" t="s">
        <v>485</v>
      </c>
      <c r="X68" s="36"/>
      <c r="Y68" s="35" t="s">
        <v>485</v>
      </c>
      <c r="Z68" s="36"/>
      <c r="AA68" s="35" t="s">
        <v>485</v>
      </c>
      <c r="AB68" s="36"/>
      <c r="AC68" s="35" t="s">
        <v>484</v>
      </c>
      <c r="AD68" s="36" t="s">
        <v>1242</v>
      </c>
      <c r="AE68" s="35" t="s">
        <v>486</v>
      </c>
      <c r="AF68" s="36" t="s">
        <v>2418</v>
      </c>
      <c r="AG68" s="35" t="s">
        <v>485</v>
      </c>
      <c r="AH68" s="36"/>
      <c r="AI68" s="35" t="s">
        <v>485</v>
      </c>
      <c r="AJ68" s="36"/>
      <c r="AK68" s="35" t="s">
        <v>485</v>
      </c>
      <c r="AL68" s="36"/>
      <c r="AM68" s="35" t="s">
        <v>485</v>
      </c>
      <c r="AN68" s="36"/>
      <c r="AO68" s="35" t="s">
        <v>485</v>
      </c>
      <c r="AP68" s="36"/>
      <c r="AQ68" s="35" t="s">
        <v>485</v>
      </c>
      <c r="AR68" s="36"/>
      <c r="AS68" s="35" t="s">
        <v>485</v>
      </c>
      <c r="AT68" s="36"/>
      <c r="AU68" s="35" t="s">
        <v>485</v>
      </c>
      <c r="AV68" s="36"/>
      <c r="AW68" s="35" t="s">
        <v>485</v>
      </c>
      <c r="AX68" s="36"/>
      <c r="AY68" s="35" t="s">
        <v>485</v>
      </c>
      <c r="AZ68" s="36"/>
      <c r="BA68" s="35" t="s">
        <v>484</v>
      </c>
      <c r="BB68" s="36" t="s">
        <v>1541</v>
      </c>
      <c r="BC68" s="35" t="s">
        <v>485</v>
      </c>
      <c r="BD68" s="36"/>
      <c r="BE68" s="35" t="s">
        <v>485</v>
      </c>
      <c r="BF68" s="36"/>
      <c r="BG68" s="35" t="s">
        <v>485</v>
      </c>
      <c r="BH68" s="36"/>
      <c r="BI68" s="35" t="s">
        <v>485</v>
      </c>
      <c r="BJ68" s="36"/>
      <c r="BK68" s="35" t="s">
        <v>485</v>
      </c>
      <c r="BL68" s="36"/>
      <c r="BM68" s="35" t="s">
        <v>485</v>
      </c>
      <c r="BN68" s="36"/>
      <c r="BO68" s="35" t="s">
        <v>485</v>
      </c>
      <c r="BP68" s="36"/>
      <c r="BQ68" s="35" t="s">
        <v>485</v>
      </c>
      <c r="BR68" s="36"/>
      <c r="BS68" s="35" t="s">
        <v>485</v>
      </c>
      <c r="BT68" s="36"/>
      <c r="BU68" s="35" t="s">
        <v>485</v>
      </c>
      <c r="BV68" s="36"/>
      <c r="BW68" s="35" t="s">
        <v>485</v>
      </c>
      <c r="BX68" s="36"/>
      <c r="BY68" s="35" t="s">
        <v>485</v>
      </c>
      <c r="BZ68" s="36"/>
      <c r="CA68" s="35" t="s">
        <v>485</v>
      </c>
      <c r="CB68" s="36"/>
      <c r="CC68" s="35" t="s">
        <v>484</v>
      </c>
      <c r="CD68" s="36" t="s">
        <v>1651</v>
      </c>
      <c r="CE68" s="35" t="s">
        <v>485</v>
      </c>
      <c r="CF68" s="36"/>
      <c r="CG68" s="35" t="s">
        <v>485</v>
      </c>
      <c r="CH68" s="36"/>
      <c r="CI68" s="35" t="s">
        <v>485</v>
      </c>
      <c r="CJ68" s="36"/>
      <c r="CK68" s="35" t="s">
        <v>485</v>
      </c>
      <c r="CL68" s="36"/>
      <c r="CM68" s="35" t="s">
        <v>485</v>
      </c>
      <c r="CN68" s="36"/>
      <c r="CO68" s="35" t="s">
        <v>485</v>
      </c>
      <c r="CP68" s="36"/>
      <c r="CQ68" s="35" t="s">
        <v>485</v>
      </c>
      <c r="CR68" s="36"/>
      <c r="CS68" s="35" t="s">
        <v>485</v>
      </c>
      <c r="CT68" s="36"/>
      <c r="CU68" s="35" t="s">
        <v>484</v>
      </c>
      <c r="CV68" s="36" t="s">
        <v>954</v>
      </c>
      <c r="CW68" s="35" t="s">
        <v>485</v>
      </c>
      <c r="CX68" s="36"/>
    </row>
    <row r="69" spans="1:102" ht="120" x14ac:dyDescent="0.25">
      <c r="A69" t="s">
        <v>371</v>
      </c>
      <c r="B69" s="30" t="s">
        <v>196</v>
      </c>
      <c r="C69" s="35" t="s">
        <v>484</v>
      </c>
      <c r="D69" s="37" t="s">
        <v>524</v>
      </c>
      <c r="E69" s="35" t="s">
        <v>485</v>
      </c>
      <c r="F69" s="36"/>
      <c r="G69" s="35" t="s">
        <v>485</v>
      </c>
      <c r="H69" s="36"/>
      <c r="I69" s="35" t="s">
        <v>485</v>
      </c>
      <c r="J69" s="36"/>
      <c r="K69" s="35" t="s">
        <v>485</v>
      </c>
      <c r="L69" s="36"/>
      <c r="M69" s="35" t="s">
        <v>484</v>
      </c>
      <c r="N69" s="37" t="s">
        <v>645</v>
      </c>
      <c r="O69" s="35" t="s">
        <v>485</v>
      </c>
      <c r="P69" s="36"/>
      <c r="Q69" s="35" t="s">
        <v>485</v>
      </c>
      <c r="R69" s="36"/>
      <c r="S69" s="35" t="s">
        <v>485</v>
      </c>
      <c r="T69" s="36"/>
      <c r="U69" s="35" t="s">
        <v>485</v>
      </c>
      <c r="V69" s="36"/>
      <c r="W69" s="35" t="s">
        <v>485</v>
      </c>
      <c r="X69" s="36"/>
      <c r="Y69" s="35" t="s">
        <v>485</v>
      </c>
      <c r="Z69" s="36"/>
      <c r="AA69" s="35" t="s">
        <v>485</v>
      </c>
      <c r="AB69" s="36"/>
      <c r="AC69" s="35" t="s">
        <v>484</v>
      </c>
      <c r="AD69" s="36" t="s">
        <v>1243</v>
      </c>
      <c r="AE69" s="35" t="s">
        <v>485</v>
      </c>
      <c r="AF69" s="36"/>
      <c r="AG69" s="35" t="s">
        <v>485</v>
      </c>
      <c r="AH69" s="36"/>
      <c r="AI69" s="35" t="s">
        <v>485</v>
      </c>
      <c r="AJ69" s="36"/>
      <c r="AK69" s="35" t="s">
        <v>485</v>
      </c>
      <c r="AL69" s="36"/>
      <c r="AM69" s="35" t="s">
        <v>485</v>
      </c>
      <c r="AN69" s="36"/>
      <c r="AO69" s="35" t="s">
        <v>485</v>
      </c>
      <c r="AP69" s="36"/>
      <c r="AQ69" s="35" t="s">
        <v>485</v>
      </c>
      <c r="AR69" s="36"/>
      <c r="AS69" s="35" t="s">
        <v>485</v>
      </c>
      <c r="AT69" s="36"/>
      <c r="AU69" s="35" t="s">
        <v>485</v>
      </c>
      <c r="AV69" s="36"/>
      <c r="AW69" s="35" t="s">
        <v>485</v>
      </c>
      <c r="AX69" s="36"/>
      <c r="AY69" s="35" t="s">
        <v>485</v>
      </c>
      <c r="AZ69" s="36"/>
      <c r="BA69" s="35" t="s">
        <v>485</v>
      </c>
      <c r="BB69" s="36"/>
      <c r="BC69" s="35" t="s">
        <v>485</v>
      </c>
      <c r="BD69" s="36"/>
      <c r="BE69" s="35" t="s">
        <v>485</v>
      </c>
      <c r="BF69" s="36"/>
      <c r="BG69" s="35" t="s">
        <v>485</v>
      </c>
      <c r="BH69" s="36"/>
      <c r="BI69" s="35" t="s">
        <v>485</v>
      </c>
      <c r="BJ69" s="36"/>
      <c r="BK69" s="35" t="s">
        <v>485</v>
      </c>
      <c r="BL69" s="36"/>
      <c r="BM69" s="35" t="s">
        <v>485</v>
      </c>
      <c r="BN69" s="36"/>
      <c r="BO69" s="35" t="s">
        <v>485</v>
      </c>
      <c r="BP69" s="36"/>
      <c r="BQ69" s="35" t="s">
        <v>485</v>
      </c>
      <c r="BR69" s="36"/>
      <c r="BS69" s="35" t="s">
        <v>485</v>
      </c>
      <c r="BT69" s="36"/>
      <c r="BU69" s="35" t="s">
        <v>485</v>
      </c>
      <c r="BV69" s="36"/>
      <c r="BW69" s="35" t="s">
        <v>485</v>
      </c>
      <c r="BX69" s="36"/>
      <c r="BY69" s="35" t="s">
        <v>485</v>
      </c>
      <c r="BZ69" s="36"/>
      <c r="CA69" s="35" t="s">
        <v>485</v>
      </c>
      <c r="CB69" s="36"/>
      <c r="CC69" s="35" t="s">
        <v>484</v>
      </c>
      <c r="CD69" s="36" t="s">
        <v>1650</v>
      </c>
      <c r="CE69" s="35" t="s">
        <v>485</v>
      </c>
      <c r="CF69" s="36"/>
      <c r="CG69" s="35" t="s">
        <v>485</v>
      </c>
      <c r="CH69" s="36"/>
      <c r="CI69" s="35" t="s">
        <v>485</v>
      </c>
      <c r="CJ69" s="36"/>
      <c r="CK69" s="35" t="s">
        <v>485</v>
      </c>
      <c r="CL69" s="36"/>
      <c r="CM69" s="35" t="s">
        <v>485</v>
      </c>
      <c r="CN69" s="36"/>
      <c r="CO69" s="35" t="s">
        <v>485</v>
      </c>
      <c r="CP69" s="36"/>
      <c r="CQ69" s="35" t="s">
        <v>485</v>
      </c>
      <c r="CR69" s="36"/>
      <c r="CS69" s="35" t="s">
        <v>485</v>
      </c>
      <c r="CT69" s="36"/>
      <c r="CU69" s="35" t="s">
        <v>485</v>
      </c>
      <c r="CV69" s="36"/>
      <c r="CW69" s="35" t="s">
        <v>485</v>
      </c>
      <c r="CX69" s="36"/>
    </row>
    <row r="70" spans="1:102" ht="120" x14ac:dyDescent="0.25">
      <c r="A70" t="s">
        <v>372</v>
      </c>
      <c r="B70" s="30" t="s">
        <v>706</v>
      </c>
      <c r="C70" s="35" t="s">
        <v>485</v>
      </c>
      <c r="D70" s="36"/>
      <c r="E70" s="35" t="s">
        <v>485</v>
      </c>
      <c r="F70" s="36"/>
      <c r="G70" s="35" t="s">
        <v>485</v>
      </c>
      <c r="H70" s="36"/>
      <c r="I70" s="35" t="s">
        <v>484</v>
      </c>
      <c r="J70" s="36" t="s">
        <v>573</v>
      </c>
      <c r="K70" s="35" t="s">
        <v>485</v>
      </c>
      <c r="L70" s="36"/>
      <c r="M70" s="35" t="s">
        <v>486</v>
      </c>
      <c r="N70" s="37" t="s">
        <v>644</v>
      </c>
      <c r="O70" s="35" t="s">
        <v>485</v>
      </c>
      <c r="P70" s="36"/>
      <c r="Q70" s="35" t="s">
        <v>485</v>
      </c>
      <c r="R70" s="36"/>
      <c r="S70" s="35" t="s">
        <v>485</v>
      </c>
      <c r="T70" s="36"/>
      <c r="U70" s="35" t="s">
        <v>485</v>
      </c>
      <c r="V70" s="36"/>
      <c r="W70" s="35" t="s">
        <v>485</v>
      </c>
      <c r="X70" s="36"/>
      <c r="Y70" s="35" t="s">
        <v>485</v>
      </c>
      <c r="Z70" s="36"/>
      <c r="AA70" s="35" t="s">
        <v>485</v>
      </c>
      <c r="AB70" s="36"/>
      <c r="AC70" s="35" t="s">
        <v>486</v>
      </c>
      <c r="AD70" s="36" t="s">
        <v>1244</v>
      </c>
      <c r="AE70" s="35" t="s">
        <v>486</v>
      </c>
      <c r="AF70" s="36" t="s">
        <v>2424</v>
      </c>
      <c r="AG70" s="35" t="s">
        <v>485</v>
      </c>
      <c r="AH70" s="36"/>
      <c r="AI70" s="35" t="s">
        <v>485</v>
      </c>
      <c r="AJ70" s="36"/>
      <c r="AK70" s="35" t="s">
        <v>484</v>
      </c>
      <c r="AL70" s="36" t="s">
        <v>1431</v>
      </c>
      <c r="AM70" s="35" t="s">
        <v>485</v>
      </c>
      <c r="AN70" s="36"/>
      <c r="AO70" s="35" t="s">
        <v>485</v>
      </c>
      <c r="AP70" s="36"/>
      <c r="AQ70" s="35" t="s">
        <v>485</v>
      </c>
      <c r="AR70" s="36"/>
      <c r="AS70" s="35" t="s">
        <v>485</v>
      </c>
      <c r="AT70" s="36"/>
      <c r="AU70" s="35" t="s">
        <v>485</v>
      </c>
      <c r="AV70" s="36"/>
      <c r="AW70" s="35" t="s">
        <v>486</v>
      </c>
      <c r="AX70" s="36" t="s">
        <v>1348</v>
      </c>
      <c r="AY70" s="35" t="s">
        <v>485</v>
      </c>
      <c r="AZ70" s="36"/>
      <c r="BA70" s="35" t="s">
        <v>484</v>
      </c>
      <c r="BB70" s="36" t="s">
        <v>1542</v>
      </c>
      <c r="BC70" s="35" t="s">
        <v>485</v>
      </c>
      <c r="BD70" s="36"/>
      <c r="BE70" s="35" t="s">
        <v>485</v>
      </c>
      <c r="BF70" s="36"/>
      <c r="BG70" s="35" t="s">
        <v>485</v>
      </c>
      <c r="BH70" s="36"/>
      <c r="BI70" s="35" t="s">
        <v>485</v>
      </c>
      <c r="BJ70" s="36"/>
      <c r="BK70" s="35" t="s">
        <v>485</v>
      </c>
      <c r="BL70" s="36"/>
      <c r="BM70" s="35" t="s">
        <v>485</v>
      </c>
      <c r="BN70" s="36"/>
      <c r="BO70" s="35" t="s">
        <v>485</v>
      </c>
      <c r="BP70" s="36"/>
      <c r="BQ70" s="35" t="s">
        <v>485</v>
      </c>
      <c r="BR70" s="36"/>
      <c r="BS70" s="35" t="s">
        <v>485</v>
      </c>
      <c r="BT70" s="36"/>
      <c r="BU70" s="35" t="s">
        <v>485</v>
      </c>
      <c r="BV70" s="36"/>
      <c r="BW70" s="35" t="s">
        <v>485</v>
      </c>
      <c r="BX70" s="36"/>
      <c r="BY70" s="35" t="s">
        <v>484</v>
      </c>
      <c r="BZ70" s="36" t="s">
        <v>1077</v>
      </c>
      <c r="CA70" s="35" t="s">
        <v>485</v>
      </c>
      <c r="CB70" s="36"/>
      <c r="CC70" s="35" t="s">
        <v>485</v>
      </c>
      <c r="CD70" s="36"/>
      <c r="CE70" s="35" t="s">
        <v>484</v>
      </c>
      <c r="CF70" s="36" t="s">
        <v>778</v>
      </c>
      <c r="CG70" s="35" t="s">
        <v>485</v>
      </c>
      <c r="CH70" s="36"/>
      <c r="CI70" s="35" t="s">
        <v>485</v>
      </c>
      <c r="CJ70" s="36"/>
      <c r="CK70" s="35" t="s">
        <v>485</v>
      </c>
      <c r="CL70" s="36"/>
      <c r="CM70" s="35" t="s">
        <v>486</v>
      </c>
      <c r="CN70" s="36" t="s">
        <v>993</v>
      </c>
      <c r="CO70" s="35" t="s">
        <v>485</v>
      </c>
      <c r="CP70" s="36"/>
      <c r="CQ70" s="35" t="s">
        <v>485</v>
      </c>
      <c r="CR70" s="36"/>
      <c r="CS70" s="35" t="s">
        <v>485</v>
      </c>
      <c r="CT70" s="36"/>
      <c r="CU70" s="35" t="s">
        <v>485</v>
      </c>
      <c r="CV70" s="36"/>
      <c r="CW70" s="35" t="s">
        <v>485</v>
      </c>
      <c r="CX70" s="36"/>
    </row>
    <row r="71" spans="1:102" ht="105" x14ac:dyDescent="0.25">
      <c r="A71" t="s">
        <v>373</v>
      </c>
      <c r="B71" s="30" t="s">
        <v>198</v>
      </c>
      <c r="C71" s="35" t="s">
        <v>485</v>
      </c>
      <c r="D71" s="36"/>
      <c r="E71" s="35" t="s">
        <v>484</v>
      </c>
      <c r="F71" s="37" t="s">
        <v>743</v>
      </c>
      <c r="G71" s="35" t="s">
        <v>485</v>
      </c>
      <c r="H71" s="36"/>
      <c r="I71" s="35" t="s">
        <v>485</v>
      </c>
      <c r="J71" s="36"/>
      <c r="K71" s="35" t="s">
        <v>485</v>
      </c>
      <c r="L71" s="36"/>
      <c r="M71" s="35" t="s">
        <v>484</v>
      </c>
      <c r="N71" s="37" t="s">
        <v>646</v>
      </c>
      <c r="O71" s="35" t="s">
        <v>485</v>
      </c>
      <c r="P71" s="36"/>
      <c r="Q71" s="35" t="s">
        <v>485</v>
      </c>
      <c r="R71" s="36"/>
      <c r="S71" s="35" t="s">
        <v>485</v>
      </c>
      <c r="T71" s="36"/>
      <c r="U71" s="35" t="s">
        <v>485</v>
      </c>
      <c r="V71" s="36"/>
      <c r="W71" s="35" t="s">
        <v>485</v>
      </c>
      <c r="X71" s="36"/>
      <c r="Y71" s="35" t="s">
        <v>485</v>
      </c>
      <c r="Z71" s="36"/>
      <c r="AA71" s="35" t="s">
        <v>485</v>
      </c>
      <c r="AB71" s="36"/>
      <c r="AC71" s="35" t="s">
        <v>485</v>
      </c>
      <c r="AD71" s="36"/>
      <c r="AE71" s="35" t="s">
        <v>486</v>
      </c>
      <c r="AF71" s="36" t="s">
        <v>854</v>
      </c>
      <c r="AG71" s="35" t="s">
        <v>485</v>
      </c>
      <c r="AH71" s="36"/>
      <c r="AI71" s="35" t="s">
        <v>485</v>
      </c>
      <c r="AJ71" s="36"/>
      <c r="AK71" s="35" t="s">
        <v>484</v>
      </c>
      <c r="AL71" s="36" t="s">
        <v>1431</v>
      </c>
      <c r="AM71" s="35" t="s">
        <v>485</v>
      </c>
      <c r="AN71" s="36"/>
      <c r="AO71" s="35" t="s">
        <v>485</v>
      </c>
      <c r="AP71" s="36"/>
      <c r="AQ71" s="35" t="s">
        <v>485</v>
      </c>
      <c r="AR71" s="36"/>
      <c r="AS71" s="35" t="s">
        <v>485</v>
      </c>
      <c r="AT71" s="36"/>
      <c r="AU71" s="35" t="s">
        <v>485</v>
      </c>
      <c r="AV71" s="36"/>
      <c r="AW71" s="35" t="s">
        <v>485</v>
      </c>
      <c r="AX71" s="36"/>
      <c r="AY71" s="35" t="s">
        <v>485</v>
      </c>
      <c r="AZ71" s="36"/>
      <c r="BA71" s="35" t="s">
        <v>484</v>
      </c>
      <c r="BB71" s="36" t="s">
        <v>1542</v>
      </c>
      <c r="BC71" s="35" t="s">
        <v>485</v>
      </c>
      <c r="BD71" s="36"/>
      <c r="BE71" s="35" t="s">
        <v>485</v>
      </c>
      <c r="BF71" s="36"/>
      <c r="BG71" s="35" t="s">
        <v>485</v>
      </c>
      <c r="BH71" s="36"/>
      <c r="BI71" s="35" t="s">
        <v>485</v>
      </c>
      <c r="BJ71" s="36"/>
      <c r="BK71" s="35" t="s">
        <v>485</v>
      </c>
      <c r="BL71" s="36"/>
      <c r="BM71" s="35" t="s">
        <v>485</v>
      </c>
      <c r="BN71" s="36"/>
      <c r="BO71" s="35" t="s">
        <v>485</v>
      </c>
      <c r="BP71" s="36"/>
      <c r="BQ71" s="35" t="s">
        <v>485</v>
      </c>
      <c r="BR71" s="36"/>
      <c r="BS71" s="35" t="s">
        <v>485</v>
      </c>
      <c r="BT71" s="36"/>
      <c r="BU71" s="35" t="s">
        <v>485</v>
      </c>
      <c r="BV71" s="36"/>
      <c r="BW71" s="35" t="s">
        <v>485</v>
      </c>
      <c r="BX71" s="36"/>
      <c r="BY71" s="35" t="s">
        <v>485</v>
      </c>
      <c r="BZ71" s="36"/>
      <c r="CA71" s="35" t="s">
        <v>485</v>
      </c>
      <c r="CB71" s="36"/>
      <c r="CC71" s="35" t="s">
        <v>485</v>
      </c>
      <c r="CD71" s="36"/>
      <c r="CE71" s="35" t="s">
        <v>485</v>
      </c>
      <c r="CF71" s="36"/>
      <c r="CG71" s="35" t="s">
        <v>485</v>
      </c>
      <c r="CH71" s="36"/>
      <c r="CI71" s="35" t="s">
        <v>485</v>
      </c>
      <c r="CJ71" s="36"/>
      <c r="CK71" s="35" t="s">
        <v>485</v>
      </c>
      <c r="CL71" s="36"/>
      <c r="CM71" s="35" t="s">
        <v>485</v>
      </c>
      <c r="CN71" s="36"/>
      <c r="CO71" s="35" t="s">
        <v>485</v>
      </c>
      <c r="CP71" s="36"/>
      <c r="CQ71" s="35" t="s">
        <v>485</v>
      </c>
      <c r="CR71" s="36"/>
      <c r="CS71" s="35" t="s">
        <v>485</v>
      </c>
      <c r="CT71" s="36"/>
      <c r="CU71" s="35" t="s">
        <v>485</v>
      </c>
      <c r="CV71" s="36"/>
      <c r="CW71" s="35" t="s">
        <v>485</v>
      </c>
      <c r="CX71" s="36"/>
    </row>
    <row r="72" spans="1:102" ht="115.5" customHeight="1" x14ac:dyDescent="0.25">
      <c r="A72" t="s">
        <v>374</v>
      </c>
      <c r="B72" s="34" t="s">
        <v>199</v>
      </c>
      <c r="C72" s="35" t="s">
        <v>485</v>
      </c>
      <c r="D72" s="36"/>
      <c r="E72" s="35" t="s">
        <v>484</v>
      </c>
      <c r="F72" s="36" t="s">
        <v>525</v>
      </c>
      <c r="G72" s="35" t="s">
        <v>484</v>
      </c>
      <c r="H72" s="37" t="s">
        <v>556</v>
      </c>
      <c r="I72" s="35" t="s">
        <v>484</v>
      </c>
      <c r="J72" s="37" t="s">
        <v>609</v>
      </c>
      <c r="K72" s="35" t="s">
        <v>485</v>
      </c>
      <c r="L72" s="36"/>
      <c r="M72" s="35" t="s">
        <v>484</v>
      </c>
      <c r="N72" s="37" t="s">
        <v>647</v>
      </c>
      <c r="O72" s="35" t="s">
        <v>484</v>
      </c>
      <c r="P72" s="36" t="s">
        <v>1179</v>
      </c>
      <c r="Q72" s="35" t="s">
        <v>485</v>
      </c>
      <c r="R72" s="36"/>
      <c r="S72" s="35" t="s">
        <v>484</v>
      </c>
      <c r="T72" s="36" t="s">
        <v>1212</v>
      </c>
      <c r="U72" s="35" t="s">
        <v>486</v>
      </c>
      <c r="V72" s="37" t="s">
        <v>608</v>
      </c>
      <c r="W72" s="35" t="s">
        <v>485</v>
      </c>
      <c r="X72" s="36"/>
      <c r="Y72" s="35" t="s">
        <v>485</v>
      </c>
      <c r="Z72" s="36"/>
      <c r="AA72" s="35" t="s">
        <v>484</v>
      </c>
      <c r="AB72" s="36" t="s">
        <v>812</v>
      </c>
      <c r="AC72" s="35" t="s">
        <v>484</v>
      </c>
      <c r="AD72" s="36" t="s">
        <v>1245</v>
      </c>
      <c r="AE72" s="35" t="s">
        <v>484</v>
      </c>
      <c r="AF72" s="36" t="s">
        <v>855</v>
      </c>
      <c r="AG72" s="35" t="s">
        <v>486</v>
      </c>
      <c r="AH72" s="36" t="s">
        <v>1293</v>
      </c>
      <c r="AI72" s="35" t="s">
        <v>485</v>
      </c>
      <c r="AJ72" s="36"/>
      <c r="AK72" s="35" t="s">
        <v>485</v>
      </c>
      <c r="AL72" s="36"/>
      <c r="AM72" s="35" t="s">
        <v>484</v>
      </c>
      <c r="AN72" s="37" t="s">
        <v>707</v>
      </c>
      <c r="AO72" s="35" t="s">
        <v>486</v>
      </c>
      <c r="AP72" s="36" t="s">
        <v>1454</v>
      </c>
      <c r="AQ72" s="35" t="s">
        <v>484</v>
      </c>
      <c r="AR72" s="36" t="s">
        <v>1322</v>
      </c>
      <c r="AS72" s="35" t="s">
        <v>484</v>
      </c>
      <c r="AT72" s="36" t="s">
        <v>1473</v>
      </c>
      <c r="AU72" s="35" t="s">
        <v>485</v>
      </c>
      <c r="AV72" s="36"/>
      <c r="AW72" s="35" t="s">
        <v>484</v>
      </c>
      <c r="AX72" s="36" t="s">
        <v>1349</v>
      </c>
      <c r="AY72" s="35" t="s">
        <v>484</v>
      </c>
      <c r="AZ72" s="36" t="s">
        <v>1511</v>
      </c>
      <c r="BA72" s="35" t="s">
        <v>484</v>
      </c>
      <c r="BB72" s="36" t="s">
        <v>1544</v>
      </c>
      <c r="BC72" s="35" t="s">
        <v>484</v>
      </c>
      <c r="BD72" s="36" t="s">
        <v>1372</v>
      </c>
      <c r="BE72" s="35" t="s">
        <v>485</v>
      </c>
      <c r="BF72" s="36"/>
      <c r="BG72" s="35" t="s">
        <v>484</v>
      </c>
      <c r="BH72" s="36" t="s">
        <v>1571</v>
      </c>
      <c r="BI72" s="35" t="s">
        <v>485</v>
      </c>
      <c r="BJ72" s="36"/>
      <c r="BK72" s="35" t="s">
        <v>485</v>
      </c>
      <c r="BL72" s="36"/>
      <c r="BM72" s="35" t="s">
        <v>485</v>
      </c>
      <c r="BN72" s="36"/>
      <c r="BO72" s="35" t="s">
        <v>484</v>
      </c>
      <c r="BP72" s="36" t="s">
        <v>1619</v>
      </c>
      <c r="BQ72" s="35" t="s">
        <v>485</v>
      </c>
      <c r="BR72" s="36"/>
      <c r="BS72" s="35" t="s">
        <v>484</v>
      </c>
      <c r="BT72" s="41" t="s">
        <v>2355</v>
      </c>
      <c r="BU72" s="35" t="s">
        <v>485</v>
      </c>
      <c r="BV72" s="36"/>
      <c r="BW72" s="35" t="s">
        <v>484</v>
      </c>
      <c r="BX72" s="36" t="s">
        <v>1674</v>
      </c>
      <c r="BY72" s="35" t="s">
        <v>485</v>
      </c>
      <c r="BZ72" s="36"/>
      <c r="CA72" s="35" t="s">
        <v>485</v>
      </c>
      <c r="CB72" s="36"/>
      <c r="CC72" s="35" t="s">
        <v>484</v>
      </c>
      <c r="CD72" s="36" t="s">
        <v>1652</v>
      </c>
      <c r="CE72" s="35" t="s">
        <v>484</v>
      </c>
      <c r="CF72" s="36" t="s">
        <v>779</v>
      </c>
      <c r="CG72" s="35" t="s">
        <v>486</v>
      </c>
      <c r="CH72" s="36" t="s">
        <v>1023</v>
      </c>
      <c r="CI72" s="35" t="s">
        <v>484</v>
      </c>
      <c r="CJ72" s="36" t="s">
        <v>1699</v>
      </c>
      <c r="CK72" s="35" t="s">
        <v>484</v>
      </c>
      <c r="CL72" s="36" t="s">
        <v>1713</v>
      </c>
      <c r="CM72" s="35" t="s">
        <v>484</v>
      </c>
      <c r="CN72" s="36" t="s">
        <v>2381</v>
      </c>
      <c r="CO72" s="35" t="s">
        <v>484</v>
      </c>
      <c r="CP72" s="36" t="s">
        <v>994</v>
      </c>
      <c r="CQ72" s="35" t="s">
        <v>484</v>
      </c>
      <c r="CR72" s="37" t="s">
        <v>832</v>
      </c>
      <c r="CS72" s="35" t="s">
        <v>484</v>
      </c>
      <c r="CT72" s="36" t="s">
        <v>1738</v>
      </c>
      <c r="CU72" s="35" t="s">
        <v>484</v>
      </c>
      <c r="CV72" s="36" t="s">
        <v>955</v>
      </c>
      <c r="CW72" s="35" t="s">
        <v>485</v>
      </c>
      <c r="CX72" s="36"/>
    </row>
    <row r="73" spans="1:102" ht="45" x14ac:dyDescent="0.25">
      <c r="A73" t="s">
        <v>375</v>
      </c>
      <c r="B73" s="34" t="s">
        <v>200</v>
      </c>
      <c r="C73" s="35" t="s">
        <v>484</v>
      </c>
      <c r="D73" s="36" t="s">
        <v>509</v>
      </c>
      <c r="E73" s="35" t="s">
        <v>484</v>
      </c>
      <c r="F73" s="37" t="s">
        <v>526</v>
      </c>
      <c r="G73" s="35" t="s">
        <v>485</v>
      </c>
      <c r="H73" s="36"/>
      <c r="I73" s="35" t="s">
        <v>485</v>
      </c>
      <c r="J73" s="36"/>
      <c r="K73" s="35" t="s">
        <v>485</v>
      </c>
      <c r="L73" s="36"/>
      <c r="M73" s="35" t="s">
        <v>484</v>
      </c>
      <c r="N73" s="37" t="s">
        <v>648</v>
      </c>
      <c r="O73" s="35" t="s">
        <v>484</v>
      </c>
      <c r="P73" s="36" t="s">
        <v>1180</v>
      </c>
      <c r="Q73" s="35" t="s">
        <v>486</v>
      </c>
      <c r="R73" s="37" t="s">
        <v>674</v>
      </c>
      <c r="S73" s="35" t="s">
        <v>485</v>
      </c>
      <c r="T73" s="36"/>
      <c r="U73" s="35" t="s">
        <v>485</v>
      </c>
      <c r="V73" s="36"/>
      <c r="W73" s="35" t="s">
        <v>485</v>
      </c>
      <c r="X73" s="36"/>
      <c r="Y73" s="35" t="s">
        <v>485</v>
      </c>
      <c r="Z73" s="36"/>
      <c r="AA73" s="35" t="s">
        <v>485</v>
      </c>
      <c r="AB73" s="36"/>
      <c r="AC73" s="35" t="s">
        <v>485</v>
      </c>
      <c r="AD73" s="36"/>
      <c r="AE73" s="35" t="s">
        <v>485</v>
      </c>
      <c r="AF73" s="36"/>
      <c r="AG73" s="35" t="s">
        <v>484</v>
      </c>
      <c r="AH73" s="36" t="s">
        <v>1274</v>
      </c>
      <c r="AI73" s="35" t="s">
        <v>484</v>
      </c>
      <c r="AJ73" s="36" t="s">
        <v>1294</v>
      </c>
      <c r="AK73" s="35" t="s">
        <v>484</v>
      </c>
      <c r="AL73" s="36" t="s">
        <v>1424</v>
      </c>
      <c r="AM73" s="35" t="s">
        <v>485</v>
      </c>
      <c r="AN73" s="36"/>
      <c r="AO73" s="35" t="s">
        <v>484</v>
      </c>
      <c r="AP73" s="36" t="s">
        <v>1448</v>
      </c>
      <c r="AQ73" s="35" t="s">
        <v>485</v>
      </c>
      <c r="AR73" s="36"/>
      <c r="AS73" s="35" t="s">
        <v>486</v>
      </c>
      <c r="AT73" s="36" t="s">
        <v>1474</v>
      </c>
      <c r="AU73" s="35" t="s">
        <v>485</v>
      </c>
      <c r="AV73" s="36"/>
      <c r="AW73" s="35" t="s">
        <v>484</v>
      </c>
      <c r="AX73" s="36" t="s">
        <v>1350</v>
      </c>
      <c r="AY73" s="35" t="s">
        <v>484</v>
      </c>
      <c r="AZ73" s="36" t="s">
        <v>2217</v>
      </c>
      <c r="BA73" s="35" t="s">
        <v>486</v>
      </c>
      <c r="BB73" s="36" t="s">
        <v>1544</v>
      </c>
      <c r="BC73" s="35" t="s">
        <v>485</v>
      </c>
      <c r="BD73" s="36"/>
      <c r="BE73" s="35" t="s">
        <v>484</v>
      </c>
      <c r="BF73" s="36"/>
      <c r="BG73" s="35" t="s">
        <v>485</v>
      </c>
      <c r="BH73" s="36"/>
      <c r="BI73" s="35" t="s">
        <v>484</v>
      </c>
      <c r="BJ73" s="36" t="s">
        <v>1397</v>
      </c>
      <c r="BK73" s="35" t="s">
        <v>485</v>
      </c>
      <c r="BL73" s="36"/>
      <c r="BM73" s="35" t="s">
        <v>485</v>
      </c>
      <c r="BN73" s="36"/>
      <c r="BO73" s="35" t="s">
        <v>484</v>
      </c>
      <c r="BP73" s="36" t="s">
        <v>1620</v>
      </c>
      <c r="BQ73" s="35" t="s">
        <v>486</v>
      </c>
      <c r="BR73" s="36" t="s">
        <v>1144</v>
      </c>
      <c r="BS73" s="35" t="s">
        <v>484</v>
      </c>
      <c r="BT73" s="36" t="s">
        <v>1145</v>
      </c>
      <c r="BU73" s="35" t="s">
        <v>485</v>
      </c>
      <c r="BV73" s="36"/>
      <c r="BW73" s="35" t="s">
        <v>485</v>
      </c>
      <c r="BX73" s="36"/>
      <c r="BY73" s="35" t="s">
        <v>485</v>
      </c>
      <c r="BZ73" s="36"/>
      <c r="CA73" s="35" t="s">
        <v>485</v>
      </c>
      <c r="CB73" s="36"/>
      <c r="CC73" s="35" t="s">
        <v>485</v>
      </c>
      <c r="CD73" s="36"/>
      <c r="CE73" s="35" t="s">
        <v>486</v>
      </c>
      <c r="CF73" s="36" t="s">
        <v>766</v>
      </c>
      <c r="CG73" s="35" t="s">
        <v>485</v>
      </c>
      <c r="CH73" s="36"/>
      <c r="CI73" s="35" t="s">
        <v>485</v>
      </c>
      <c r="CJ73" s="36"/>
      <c r="CK73" s="35" t="s">
        <v>485</v>
      </c>
      <c r="CL73" s="36"/>
      <c r="CM73" s="35" t="s">
        <v>485</v>
      </c>
      <c r="CN73" s="36"/>
      <c r="CO73" s="35" t="s">
        <v>485</v>
      </c>
      <c r="CP73" s="36"/>
      <c r="CQ73" s="35" t="s">
        <v>486</v>
      </c>
      <c r="CR73" s="36" t="s">
        <v>833</v>
      </c>
      <c r="CS73" s="35" t="s">
        <v>485</v>
      </c>
      <c r="CT73" s="36"/>
      <c r="CU73" s="35" t="s">
        <v>485</v>
      </c>
      <c r="CV73" s="36"/>
      <c r="CW73" s="35" t="s">
        <v>485</v>
      </c>
      <c r="CX73" s="36"/>
    </row>
    <row r="74" spans="1:102" ht="60" x14ac:dyDescent="0.25">
      <c r="A74" t="s">
        <v>376</v>
      </c>
      <c r="B74" s="34" t="s">
        <v>286</v>
      </c>
      <c r="C74" s="35" t="s">
        <v>485</v>
      </c>
      <c r="D74" s="36"/>
      <c r="E74" s="35" t="s">
        <v>485</v>
      </c>
      <c r="F74" s="36"/>
      <c r="G74" s="35" t="s">
        <v>485</v>
      </c>
      <c r="H74" s="36"/>
      <c r="I74" s="35" t="s">
        <v>485</v>
      </c>
      <c r="J74" s="36"/>
      <c r="K74" s="35" t="s">
        <v>485</v>
      </c>
      <c r="L74" s="36"/>
      <c r="M74" s="35" t="s">
        <v>484</v>
      </c>
      <c r="N74" s="37" t="s">
        <v>627</v>
      </c>
      <c r="O74" s="35" t="s">
        <v>484</v>
      </c>
      <c r="P74" s="36" t="s">
        <v>1181</v>
      </c>
      <c r="Q74" s="35" t="s">
        <v>485</v>
      </c>
      <c r="R74" s="36"/>
      <c r="S74" s="35" t="s">
        <v>484</v>
      </c>
      <c r="T74" s="36" t="s">
        <v>1213</v>
      </c>
      <c r="U74" s="35" t="s">
        <v>485</v>
      </c>
      <c r="V74" s="36"/>
      <c r="W74" s="35" t="s">
        <v>485</v>
      </c>
      <c r="X74" s="36"/>
      <c r="Y74" s="35" t="s">
        <v>485</v>
      </c>
      <c r="Z74" s="36"/>
      <c r="AA74" s="35" t="s">
        <v>485</v>
      </c>
      <c r="AB74" s="36"/>
      <c r="AC74" s="35" t="s">
        <v>485</v>
      </c>
      <c r="AD74" s="36"/>
      <c r="AE74" s="35" t="s">
        <v>485</v>
      </c>
      <c r="AF74" s="36"/>
      <c r="AG74" s="35" t="s">
        <v>485</v>
      </c>
      <c r="AH74" s="36"/>
      <c r="AI74" s="35" t="s">
        <v>485</v>
      </c>
      <c r="AJ74" s="36"/>
      <c r="AK74" s="35" t="s">
        <v>485</v>
      </c>
      <c r="AL74" s="36"/>
      <c r="AM74" s="35" t="s">
        <v>485</v>
      </c>
      <c r="AN74" s="36"/>
      <c r="AO74" s="35" t="s">
        <v>485</v>
      </c>
      <c r="AP74" s="36"/>
      <c r="AQ74" s="35" t="s">
        <v>485</v>
      </c>
      <c r="AR74" s="36"/>
      <c r="AS74" s="35" t="s">
        <v>485</v>
      </c>
      <c r="AT74" s="36"/>
      <c r="AU74" s="35" t="s">
        <v>485</v>
      </c>
      <c r="AV74" s="36"/>
      <c r="AW74" s="35" t="s">
        <v>484</v>
      </c>
      <c r="AX74" s="36" t="s">
        <v>2318</v>
      </c>
      <c r="AY74" s="35" t="s">
        <v>485</v>
      </c>
      <c r="AZ74" s="36"/>
      <c r="BA74" s="35" t="s">
        <v>485</v>
      </c>
      <c r="BB74" s="36"/>
      <c r="BC74" s="35" t="s">
        <v>485</v>
      </c>
      <c r="BD74" s="36"/>
      <c r="BE74" s="35" t="s">
        <v>485</v>
      </c>
      <c r="BF74" s="36"/>
      <c r="BG74" s="35" t="s">
        <v>485</v>
      </c>
      <c r="BH74" s="36"/>
      <c r="BI74" s="35" t="s">
        <v>485</v>
      </c>
      <c r="BJ74" s="36"/>
      <c r="BK74" s="35" t="s">
        <v>485</v>
      </c>
      <c r="BL74" s="36"/>
      <c r="BM74" s="35" t="s">
        <v>485</v>
      </c>
      <c r="BN74" s="36"/>
      <c r="BO74" s="35" t="s">
        <v>485</v>
      </c>
      <c r="BP74" s="36"/>
      <c r="BQ74" s="35" t="s">
        <v>485</v>
      </c>
      <c r="BR74" s="36"/>
      <c r="BS74" s="35" t="s">
        <v>485</v>
      </c>
      <c r="BT74" s="36"/>
      <c r="BU74" s="35" t="s">
        <v>485</v>
      </c>
      <c r="BV74" s="36"/>
      <c r="BW74" s="35" t="s">
        <v>486</v>
      </c>
      <c r="BX74" s="36" t="s">
        <v>1675</v>
      </c>
      <c r="BY74" s="35" t="s">
        <v>485</v>
      </c>
      <c r="BZ74" s="36"/>
      <c r="CA74" s="35" t="s">
        <v>485</v>
      </c>
      <c r="CB74" s="36"/>
      <c r="CC74" s="35" t="s">
        <v>485</v>
      </c>
      <c r="CD74" s="36"/>
      <c r="CE74" s="35" t="s">
        <v>485</v>
      </c>
      <c r="CF74" s="36"/>
      <c r="CG74" s="35" t="s">
        <v>485</v>
      </c>
      <c r="CH74" s="36"/>
      <c r="CI74" s="35" t="s">
        <v>484</v>
      </c>
      <c r="CJ74" s="36" t="s">
        <v>1699</v>
      </c>
      <c r="CK74" s="35" t="s">
        <v>485</v>
      </c>
      <c r="CL74" s="36"/>
      <c r="CM74" s="35" t="s">
        <v>485</v>
      </c>
      <c r="CN74" s="36"/>
      <c r="CO74" s="35" t="s">
        <v>485</v>
      </c>
      <c r="CP74" s="36"/>
      <c r="CQ74" s="35" t="s">
        <v>485</v>
      </c>
      <c r="CR74" s="36"/>
      <c r="CS74" s="35" t="s">
        <v>485</v>
      </c>
      <c r="CT74" s="36"/>
      <c r="CU74" s="35" t="s">
        <v>485</v>
      </c>
      <c r="CV74" s="36"/>
      <c r="CW74" s="35" t="s">
        <v>485</v>
      </c>
      <c r="CX74" s="36"/>
    </row>
    <row r="75" spans="1:102" ht="75" x14ac:dyDescent="0.25">
      <c r="A75" t="s">
        <v>377</v>
      </c>
      <c r="B75" s="34" t="s">
        <v>201</v>
      </c>
      <c r="C75" s="35" t="s">
        <v>484</v>
      </c>
      <c r="D75" s="36" t="s">
        <v>1877</v>
      </c>
      <c r="E75" s="35" t="s">
        <v>484</v>
      </c>
      <c r="F75" s="36" t="s">
        <v>507</v>
      </c>
      <c r="G75" s="35" t="s">
        <v>484</v>
      </c>
      <c r="H75" s="37" t="s">
        <v>752</v>
      </c>
      <c r="I75" s="35" t="s">
        <v>484</v>
      </c>
      <c r="J75" s="39" t="s">
        <v>577</v>
      </c>
      <c r="K75" s="35" t="s">
        <v>484</v>
      </c>
      <c r="L75" s="36" t="s">
        <v>621</v>
      </c>
      <c r="M75" s="35" t="s">
        <v>484</v>
      </c>
      <c r="N75" s="37" t="s">
        <v>649</v>
      </c>
      <c r="O75" s="35" t="s">
        <v>484</v>
      </c>
      <c r="P75" s="36" t="s">
        <v>1182</v>
      </c>
      <c r="Q75" s="35" t="s">
        <v>501</v>
      </c>
      <c r="R75" s="37" t="s">
        <v>661</v>
      </c>
      <c r="S75" s="35" t="s">
        <v>484</v>
      </c>
      <c r="T75" s="36" t="s">
        <v>1214</v>
      </c>
      <c r="U75" s="35" t="s">
        <v>484</v>
      </c>
      <c r="V75" s="36" t="s">
        <v>594</v>
      </c>
      <c r="W75" s="35" t="s">
        <v>484</v>
      </c>
      <c r="X75" s="36" t="s">
        <v>879</v>
      </c>
      <c r="Y75" s="35" t="s">
        <v>485</v>
      </c>
      <c r="Z75" s="36"/>
      <c r="AA75" s="35" t="s">
        <v>484</v>
      </c>
      <c r="AB75" s="36" t="s">
        <v>792</v>
      </c>
      <c r="AC75" s="35" t="s">
        <v>484</v>
      </c>
      <c r="AD75" s="36" t="s">
        <v>1246</v>
      </c>
      <c r="AE75" s="35" t="s">
        <v>484</v>
      </c>
      <c r="AF75" s="36" t="s">
        <v>858</v>
      </c>
      <c r="AG75" s="35" t="s">
        <v>485</v>
      </c>
      <c r="AH75" s="36"/>
      <c r="AI75" s="35" t="s">
        <v>485</v>
      </c>
      <c r="AJ75" s="36"/>
      <c r="AK75" s="35" t="s">
        <v>484</v>
      </c>
      <c r="AL75" s="36" t="s">
        <v>1421</v>
      </c>
      <c r="AM75" s="35" t="s">
        <v>484</v>
      </c>
      <c r="AN75" s="37" t="s">
        <v>708</v>
      </c>
      <c r="AO75" s="35" t="s">
        <v>484</v>
      </c>
      <c r="AP75" s="36" t="s">
        <v>1442</v>
      </c>
      <c r="AQ75" s="35" t="s">
        <v>484</v>
      </c>
      <c r="AR75" s="36" t="s">
        <v>1323</v>
      </c>
      <c r="AS75" s="35" t="s">
        <v>485</v>
      </c>
      <c r="AT75" s="36"/>
      <c r="AU75" s="35" t="s">
        <v>485</v>
      </c>
      <c r="AV75" s="36"/>
      <c r="AW75" s="35" t="s">
        <v>484</v>
      </c>
      <c r="AX75" s="36" t="s">
        <v>1351</v>
      </c>
      <c r="AY75" s="35" t="s">
        <v>485</v>
      </c>
      <c r="AZ75" s="36"/>
      <c r="BA75" s="35" t="s">
        <v>484</v>
      </c>
      <c r="BB75" s="37" t="s">
        <v>1536</v>
      </c>
      <c r="BC75" s="35" t="s">
        <v>484</v>
      </c>
      <c r="BD75" s="36" t="s">
        <v>1373</v>
      </c>
      <c r="BE75" s="35" t="s">
        <v>484</v>
      </c>
      <c r="BF75" s="37" t="s">
        <v>740</v>
      </c>
      <c r="BG75" s="35" t="s">
        <v>485</v>
      </c>
      <c r="BH75" s="36"/>
      <c r="BI75" s="35" t="s">
        <v>484</v>
      </c>
      <c r="BJ75" s="36" t="s">
        <v>1398</v>
      </c>
      <c r="BK75" s="35" t="s">
        <v>484</v>
      </c>
      <c r="BL75" s="36" t="s">
        <v>1582</v>
      </c>
      <c r="BM75" s="35" t="s">
        <v>484</v>
      </c>
      <c r="BN75" s="36" t="s">
        <v>2400</v>
      </c>
      <c r="BO75" s="35" t="s">
        <v>484</v>
      </c>
      <c r="BP75" s="36" t="s">
        <v>1623</v>
      </c>
      <c r="BQ75" s="35" t="s">
        <v>485</v>
      </c>
      <c r="BR75" s="36"/>
      <c r="BS75" s="35" t="s">
        <v>485</v>
      </c>
      <c r="BT75" s="36"/>
      <c r="BU75" s="35" t="s">
        <v>485</v>
      </c>
      <c r="BV75" s="36"/>
      <c r="BW75" s="35" t="s">
        <v>484</v>
      </c>
      <c r="BX75" s="36" t="s">
        <v>1662</v>
      </c>
      <c r="BY75" s="35" t="s">
        <v>484</v>
      </c>
      <c r="BZ75" s="36" t="s">
        <v>1046</v>
      </c>
      <c r="CA75" s="35" t="s">
        <v>485</v>
      </c>
      <c r="CB75" s="36"/>
      <c r="CC75" s="35" t="s">
        <v>484</v>
      </c>
      <c r="CD75" s="36" t="s">
        <v>1641</v>
      </c>
      <c r="CE75" s="35" t="s">
        <v>484</v>
      </c>
      <c r="CF75" s="37" t="s">
        <v>773</v>
      </c>
      <c r="CG75" s="35" t="s">
        <v>484</v>
      </c>
      <c r="CH75" s="36" t="s">
        <v>1024</v>
      </c>
      <c r="CI75" s="35" t="s">
        <v>484</v>
      </c>
      <c r="CJ75" s="36" t="s">
        <v>1685</v>
      </c>
      <c r="CK75" s="35" t="s">
        <v>485</v>
      </c>
      <c r="CL75" s="36"/>
      <c r="CM75" s="35" t="s">
        <v>485</v>
      </c>
      <c r="CN75" s="36"/>
      <c r="CO75" s="35" t="s">
        <v>485</v>
      </c>
      <c r="CP75" s="36"/>
      <c r="CQ75" s="35" t="s">
        <v>484</v>
      </c>
      <c r="CR75" s="36" t="s">
        <v>819</v>
      </c>
      <c r="CS75" s="35" t="s">
        <v>484</v>
      </c>
      <c r="CT75" s="36" t="s">
        <v>1739</v>
      </c>
      <c r="CU75" s="35" t="s">
        <v>484</v>
      </c>
      <c r="CV75" s="36" t="s">
        <v>918</v>
      </c>
      <c r="CW75" s="35" t="s">
        <v>485</v>
      </c>
      <c r="CX75" s="36"/>
    </row>
    <row r="76" spans="1:102" ht="60" x14ac:dyDescent="0.25">
      <c r="A76" t="s">
        <v>378</v>
      </c>
      <c r="B76" s="34" t="s">
        <v>202</v>
      </c>
      <c r="C76" s="35" t="s">
        <v>484</v>
      </c>
      <c r="D76" s="36" t="s">
        <v>749</v>
      </c>
      <c r="E76" s="35" t="s">
        <v>484</v>
      </c>
      <c r="F76" s="36" t="s">
        <v>2360</v>
      </c>
      <c r="G76" s="35" t="s">
        <v>484</v>
      </c>
      <c r="H76" s="37" t="s">
        <v>756</v>
      </c>
      <c r="I76" s="35" t="s">
        <v>484</v>
      </c>
      <c r="J76" s="37" t="s">
        <v>578</v>
      </c>
      <c r="K76" s="35" t="s">
        <v>484</v>
      </c>
      <c r="L76" s="36" t="s">
        <v>622</v>
      </c>
      <c r="M76" s="35" t="s">
        <v>484</v>
      </c>
      <c r="N76" s="37" t="s">
        <v>649</v>
      </c>
      <c r="O76" s="35" t="s">
        <v>484</v>
      </c>
      <c r="P76" s="36" t="s">
        <v>1182</v>
      </c>
      <c r="Q76" s="35" t="s">
        <v>484</v>
      </c>
      <c r="R76" s="37" t="s">
        <v>675</v>
      </c>
      <c r="S76" s="35" t="s">
        <v>484</v>
      </c>
      <c r="T76" s="36" t="s">
        <v>1215</v>
      </c>
      <c r="U76" s="35" t="s">
        <v>484</v>
      </c>
      <c r="V76" s="36" t="s">
        <v>595</v>
      </c>
      <c r="W76" s="35" t="s">
        <v>484</v>
      </c>
      <c r="X76" s="36" t="s">
        <v>895</v>
      </c>
      <c r="Y76" s="35" t="s">
        <v>484</v>
      </c>
      <c r="Z76" s="37" t="s">
        <v>2329</v>
      </c>
      <c r="AA76" s="35" t="s">
        <v>484</v>
      </c>
      <c r="AB76" s="36" t="s">
        <v>813</v>
      </c>
      <c r="AC76" s="35" t="s">
        <v>484</v>
      </c>
      <c r="AD76" s="36" t="s">
        <v>1247</v>
      </c>
      <c r="AE76" s="35" t="s">
        <v>484</v>
      </c>
      <c r="AF76" s="36" t="s">
        <v>857</v>
      </c>
      <c r="AG76" s="35" t="s">
        <v>484</v>
      </c>
      <c r="AH76" s="36" t="s">
        <v>1295</v>
      </c>
      <c r="AI76" s="35" t="s">
        <v>484</v>
      </c>
      <c r="AJ76" s="36" t="s">
        <v>1296</v>
      </c>
      <c r="AK76" s="35" t="s">
        <v>485</v>
      </c>
      <c r="AL76" s="36"/>
      <c r="AM76" s="35" t="s">
        <v>484</v>
      </c>
      <c r="AN76" s="37" t="s">
        <v>709</v>
      </c>
      <c r="AO76" s="35" t="s">
        <v>484</v>
      </c>
      <c r="AP76" s="36" t="s">
        <v>1455</v>
      </c>
      <c r="AQ76" s="35" t="s">
        <v>484</v>
      </c>
      <c r="AR76" s="36" t="s">
        <v>1324</v>
      </c>
      <c r="AS76" s="35" t="s">
        <v>484</v>
      </c>
      <c r="AT76" s="36" t="s">
        <v>1475</v>
      </c>
      <c r="AU76" s="35" t="s">
        <v>484</v>
      </c>
      <c r="AV76" s="36" t="s">
        <v>2367</v>
      </c>
      <c r="AW76" s="35" t="s">
        <v>484</v>
      </c>
      <c r="AX76" s="36" t="s">
        <v>1352</v>
      </c>
      <c r="AY76" s="35" t="s">
        <v>484</v>
      </c>
      <c r="AZ76" s="36" t="s">
        <v>1512</v>
      </c>
      <c r="BA76" s="35" t="s">
        <v>484</v>
      </c>
      <c r="BB76" s="37" t="s">
        <v>1543</v>
      </c>
      <c r="BC76" s="35" t="s">
        <v>484</v>
      </c>
      <c r="BD76" s="36" t="s">
        <v>1374</v>
      </c>
      <c r="BE76" s="35" t="s">
        <v>484</v>
      </c>
      <c r="BF76" s="37" t="s">
        <v>741</v>
      </c>
      <c r="BG76" s="35" t="s">
        <v>484</v>
      </c>
      <c r="BH76" s="36" t="s">
        <v>1547</v>
      </c>
      <c r="BI76" s="35" t="s">
        <v>484</v>
      </c>
      <c r="BJ76" s="36" t="s">
        <v>1399</v>
      </c>
      <c r="BK76" s="35" t="s">
        <v>484</v>
      </c>
      <c r="BL76" s="36" t="s">
        <v>1574</v>
      </c>
      <c r="BM76" s="35" t="s">
        <v>484</v>
      </c>
      <c r="BN76" s="36" t="s">
        <v>2404</v>
      </c>
      <c r="BO76" s="35" t="s">
        <v>484</v>
      </c>
      <c r="BP76" s="37" t="s">
        <v>1621</v>
      </c>
      <c r="BQ76" s="35" t="s">
        <v>484</v>
      </c>
      <c r="BR76" s="36" t="s">
        <v>1146</v>
      </c>
      <c r="BS76" s="35" t="s">
        <v>484</v>
      </c>
      <c r="BT76" s="36" t="s">
        <v>1147</v>
      </c>
      <c r="BU76" s="35" t="s">
        <v>484</v>
      </c>
      <c r="BV76" s="36" t="s">
        <v>1148</v>
      </c>
      <c r="BW76" s="35" t="s">
        <v>484</v>
      </c>
      <c r="BX76" s="36" t="s">
        <v>1676</v>
      </c>
      <c r="BY76" s="35" t="s">
        <v>484</v>
      </c>
      <c r="BZ76" s="36" t="s">
        <v>1078</v>
      </c>
      <c r="CA76" s="35" t="s">
        <v>484</v>
      </c>
      <c r="CB76" s="36" t="s">
        <v>1079</v>
      </c>
      <c r="CC76" s="35" t="s">
        <v>484</v>
      </c>
      <c r="CD76" s="36" t="s">
        <v>1640</v>
      </c>
      <c r="CE76" s="35" t="s">
        <v>484</v>
      </c>
      <c r="CF76" s="36" t="s">
        <v>781</v>
      </c>
      <c r="CG76" s="35" t="s">
        <v>484</v>
      </c>
      <c r="CH76" s="36" t="s">
        <v>1025</v>
      </c>
      <c r="CI76" s="35" t="s">
        <v>484</v>
      </c>
      <c r="CJ76" s="36" t="s">
        <v>1700</v>
      </c>
      <c r="CK76" s="35" t="s">
        <v>484</v>
      </c>
      <c r="CL76" s="36" t="s">
        <v>2332</v>
      </c>
      <c r="CM76" s="35" t="s">
        <v>484</v>
      </c>
      <c r="CN76" s="36" t="s">
        <v>995</v>
      </c>
      <c r="CO76" s="35" t="s">
        <v>484</v>
      </c>
      <c r="CP76" s="36" t="s">
        <v>996</v>
      </c>
      <c r="CQ76" s="35" t="s">
        <v>484</v>
      </c>
      <c r="CR76" s="36" t="s">
        <v>819</v>
      </c>
      <c r="CS76" s="35" t="s">
        <v>484</v>
      </c>
      <c r="CT76" s="36" t="s">
        <v>1740</v>
      </c>
      <c r="CU76" s="35" t="s">
        <v>484</v>
      </c>
      <c r="CV76" s="36" t="s">
        <v>918</v>
      </c>
      <c r="CW76" s="35" t="s">
        <v>484</v>
      </c>
      <c r="CX76" s="36" t="s">
        <v>956</v>
      </c>
    </row>
    <row r="77" spans="1:102" ht="105" x14ac:dyDescent="0.25">
      <c r="A77" t="s">
        <v>379</v>
      </c>
      <c r="B77" s="34" t="s">
        <v>288</v>
      </c>
      <c r="C77" s="35" t="s">
        <v>485</v>
      </c>
      <c r="D77" s="36"/>
      <c r="E77" s="35" t="s">
        <v>485</v>
      </c>
      <c r="F77" s="36"/>
      <c r="G77" s="35" t="s">
        <v>484</v>
      </c>
      <c r="H77" s="37" t="s">
        <v>757</v>
      </c>
      <c r="I77" s="35" t="s">
        <v>485</v>
      </c>
      <c r="J77" s="36"/>
      <c r="K77" s="35" t="s">
        <v>485</v>
      </c>
      <c r="L77" s="36"/>
      <c r="M77" s="35" t="s">
        <v>485</v>
      </c>
      <c r="N77" s="36"/>
      <c r="O77" s="35" t="s">
        <v>485</v>
      </c>
      <c r="P77" s="36"/>
      <c r="Q77" s="35" t="s">
        <v>485</v>
      </c>
      <c r="R77" s="36"/>
      <c r="S77" s="35" t="s">
        <v>485</v>
      </c>
      <c r="T77" s="36"/>
      <c r="U77" s="35" t="s">
        <v>485</v>
      </c>
      <c r="V77" s="36"/>
      <c r="W77" s="35" t="s">
        <v>485</v>
      </c>
      <c r="X77" s="36"/>
      <c r="Y77" s="35" t="s">
        <v>485</v>
      </c>
      <c r="Z77" s="36"/>
      <c r="AA77" s="35" t="s">
        <v>485</v>
      </c>
      <c r="AB77" s="36"/>
      <c r="AC77" s="35" t="s">
        <v>485</v>
      </c>
      <c r="AD77" s="36"/>
      <c r="AE77" s="35" t="s">
        <v>484</v>
      </c>
      <c r="AF77" s="36" t="s">
        <v>2407</v>
      </c>
      <c r="AG77" s="35" t="s">
        <v>485</v>
      </c>
      <c r="AH77" s="36"/>
      <c r="AI77" s="35" t="s">
        <v>485</v>
      </c>
      <c r="AJ77" s="36"/>
      <c r="AK77" s="35" t="s">
        <v>485</v>
      </c>
      <c r="AL77" s="36"/>
      <c r="AM77" s="35" t="s">
        <v>485</v>
      </c>
      <c r="AN77" s="36"/>
      <c r="AO77" s="35" t="s">
        <v>485</v>
      </c>
      <c r="AP77" s="36"/>
      <c r="AQ77" s="35" t="s">
        <v>485</v>
      </c>
      <c r="AR77" s="36"/>
      <c r="AS77" s="35" t="s">
        <v>485</v>
      </c>
      <c r="AT77" s="36"/>
      <c r="AU77" s="35" t="s">
        <v>485</v>
      </c>
      <c r="AV77" s="36"/>
      <c r="AW77" s="35" t="s">
        <v>485</v>
      </c>
      <c r="AX77" s="36"/>
      <c r="AY77" s="35" t="s">
        <v>484</v>
      </c>
      <c r="AZ77" s="36" t="s">
        <v>1513</v>
      </c>
      <c r="BA77" s="35" t="s">
        <v>485</v>
      </c>
      <c r="BB77" s="36"/>
      <c r="BC77" s="35" t="s">
        <v>485</v>
      </c>
      <c r="BD77" s="36"/>
      <c r="BE77" s="35" t="s">
        <v>485</v>
      </c>
      <c r="BF77" s="36"/>
      <c r="BG77" s="35" t="s">
        <v>485</v>
      </c>
      <c r="BH77" s="36"/>
      <c r="BI77" s="35" t="s">
        <v>485</v>
      </c>
      <c r="BJ77" s="36"/>
      <c r="BK77" s="35" t="s">
        <v>485</v>
      </c>
      <c r="BL77" s="36"/>
      <c r="BM77" s="35" t="s">
        <v>485</v>
      </c>
      <c r="BN77" s="36"/>
      <c r="BO77" s="35" t="s">
        <v>485</v>
      </c>
      <c r="BP77" s="36"/>
      <c r="BQ77" s="35" t="s">
        <v>485</v>
      </c>
      <c r="BR77" s="36"/>
      <c r="BS77" s="35" t="s">
        <v>486</v>
      </c>
      <c r="BT77" s="41" t="s">
        <v>2356</v>
      </c>
      <c r="BU77" s="35" t="s">
        <v>485</v>
      </c>
      <c r="BV77" s="36"/>
      <c r="BW77" s="35" t="s">
        <v>485</v>
      </c>
      <c r="BX77" s="36"/>
      <c r="BY77" s="35" t="s">
        <v>485</v>
      </c>
      <c r="BZ77" s="36"/>
      <c r="CA77" s="35" t="s">
        <v>485</v>
      </c>
      <c r="CB77" s="36"/>
      <c r="CC77" s="35" t="s">
        <v>486</v>
      </c>
      <c r="CD77" s="36" t="s">
        <v>2242</v>
      </c>
      <c r="CE77" s="35" t="s">
        <v>485</v>
      </c>
      <c r="CF77" s="36"/>
      <c r="CG77" s="35" t="s">
        <v>486</v>
      </c>
      <c r="CH77" s="36" t="s">
        <v>1026</v>
      </c>
      <c r="CI77" s="35" t="s">
        <v>484</v>
      </c>
      <c r="CJ77" s="36" t="s">
        <v>1701</v>
      </c>
      <c r="CK77" s="35" t="s">
        <v>485</v>
      </c>
      <c r="CL77" s="36"/>
      <c r="CM77" s="35" t="s">
        <v>485</v>
      </c>
      <c r="CN77" s="36"/>
      <c r="CO77" s="35" t="s">
        <v>486</v>
      </c>
      <c r="CP77" s="36" t="s">
        <v>997</v>
      </c>
      <c r="CQ77" s="35" t="s">
        <v>485</v>
      </c>
      <c r="CR77" s="36"/>
      <c r="CS77" s="35" t="s">
        <v>485</v>
      </c>
      <c r="CT77" s="36"/>
      <c r="CU77" s="35" t="s">
        <v>486</v>
      </c>
      <c r="CV77" s="36" t="s">
        <v>957</v>
      </c>
      <c r="CW77" s="35" t="s">
        <v>485</v>
      </c>
      <c r="CX77" s="36"/>
    </row>
    <row r="78" spans="1:102" ht="64.5" customHeight="1" x14ac:dyDescent="0.25">
      <c r="A78" t="s">
        <v>380</v>
      </c>
      <c r="B78" s="34" t="s">
        <v>290</v>
      </c>
      <c r="C78" s="35" t="s">
        <v>485</v>
      </c>
      <c r="D78" s="36"/>
      <c r="E78" s="35" t="s">
        <v>485</v>
      </c>
      <c r="F78" s="36"/>
      <c r="G78" s="35" t="s">
        <v>485</v>
      </c>
      <c r="H78" s="36"/>
      <c r="I78" s="35" t="s">
        <v>484</v>
      </c>
      <c r="J78" s="37" t="s">
        <v>579</v>
      </c>
      <c r="K78" s="35" t="s">
        <v>485</v>
      </c>
      <c r="L78" s="36"/>
      <c r="M78" s="35" t="s">
        <v>485</v>
      </c>
      <c r="N78" s="36"/>
      <c r="O78" s="35" t="s">
        <v>485</v>
      </c>
      <c r="P78" s="36"/>
      <c r="Q78" s="35" t="s">
        <v>485</v>
      </c>
      <c r="R78" s="36" t="s">
        <v>676</v>
      </c>
      <c r="S78" s="35" t="s">
        <v>484</v>
      </c>
      <c r="T78" s="36" t="s">
        <v>1216</v>
      </c>
      <c r="U78" s="35" t="s">
        <v>485</v>
      </c>
      <c r="V78" s="36"/>
      <c r="W78" s="35" t="s">
        <v>484</v>
      </c>
      <c r="X78" s="36" t="s">
        <v>896</v>
      </c>
      <c r="Y78" s="35" t="s">
        <v>485</v>
      </c>
      <c r="Z78" s="36"/>
      <c r="AA78" s="35" t="s">
        <v>485</v>
      </c>
      <c r="AB78" s="36"/>
      <c r="AC78" s="35" t="s">
        <v>484</v>
      </c>
      <c r="AD78" s="36" t="s">
        <v>1248</v>
      </c>
      <c r="AE78" s="35" t="s">
        <v>484</v>
      </c>
      <c r="AF78" s="36" t="s">
        <v>2407</v>
      </c>
      <c r="AG78" s="35" t="s">
        <v>485</v>
      </c>
      <c r="AH78" s="36"/>
      <c r="AI78" s="35" t="s">
        <v>485</v>
      </c>
      <c r="AJ78" s="36"/>
      <c r="AK78" s="35" t="s">
        <v>485</v>
      </c>
      <c r="AL78" s="36"/>
      <c r="AM78" s="35" t="s">
        <v>485</v>
      </c>
      <c r="AN78" s="36"/>
      <c r="AO78" s="35" t="s">
        <v>485</v>
      </c>
      <c r="AP78" s="36"/>
      <c r="AQ78" s="35" t="s">
        <v>485</v>
      </c>
      <c r="AR78" s="36"/>
      <c r="AS78" s="35" t="s">
        <v>485</v>
      </c>
      <c r="AT78" s="36"/>
      <c r="AU78" s="35" t="s">
        <v>485</v>
      </c>
      <c r="AV78" s="36"/>
      <c r="AW78" s="35" t="s">
        <v>485</v>
      </c>
      <c r="AX78" s="36"/>
      <c r="AY78" s="35" t="s">
        <v>484</v>
      </c>
      <c r="AZ78" s="36" t="s">
        <v>2219</v>
      </c>
      <c r="BA78" s="35" t="s">
        <v>485</v>
      </c>
      <c r="BB78" s="36"/>
      <c r="BC78" s="35" t="s">
        <v>485</v>
      </c>
      <c r="BD78" s="36"/>
      <c r="BE78" s="35" t="s">
        <v>484</v>
      </c>
      <c r="BF78" s="37" t="s">
        <v>742</v>
      </c>
      <c r="BG78" s="35" t="s">
        <v>485</v>
      </c>
      <c r="BH78" s="36"/>
      <c r="BI78" s="35" t="s">
        <v>484</v>
      </c>
      <c r="BJ78" s="36" t="s">
        <v>1400</v>
      </c>
      <c r="BK78" s="35" t="s">
        <v>485</v>
      </c>
      <c r="BL78" s="36"/>
      <c r="BM78" s="35" t="s">
        <v>485</v>
      </c>
      <c r="BN78" s="36"/>
      <c r="BO78" s="35" t="s">
        <v>484</v>
      </c>
      <c r="BP78" s="37" t="s">
        <v>1622</v>
      </c>
      <c r="BQ78" s="35" t="s">
        <v>485</v>
      </c>
      <c r="BR78" s="36"/>
      <c r="BS78" s="35" t="s">
        <v>484</v>
      </c>
      <c r="BT78" s="36" t="s">
        <v>1149</v>
      </c>
      <c r="BU78" s="35" t="s">
        <v>485</v>
      </c>
      <c r="BV78" s="36"/>
      <c r="BW78" s="35" t="s">
        <v>485</v>
      </c>
      <c r="BX78" s="36"/>
      <c r="BY78" s="35" t="s">
        <v>484</v>
      </c>
      <c r="BZ78" s="36" t="s">
        <v>1080</v>
      </c>
      <c r="CA78" s="35" t="s">
        <v>484</v>
      </c>
      <c r="CB78" s="36" t="s">
        <v>1081</v>
      </c>
      <c r="CC78" s="35" t="s">
        <v>485</v>
      </c>
      <c r="CD78" s="36"/>
      <c r="CE78" s="35" t="s">
        <v>485</v>
      </c>
      <c r="CF78" s="36"/>
      <c r="CG78" s="35" t="s">
        <v>485</v>
      </c>
      <c r="CH78" s="36" t="s">
        <v>1027</v>
      </c>
      <c r="CI78" s="35" t="s">
        <v>484</v>
      </c>
      <c r="CJ78" s="36" t="s">
        <v>1691</v>
      </c>
      <c r="CK78" s="35" t="s">
        <v>485</v>
      </c>
      <c r="CL78" s="36"/>
      <c r="CM78" s="35" t="s">
        <v>484</v>
      </c>
      <c r="CN78" s="41" t="s">
        <v>2382</v>
      </c>
      <c r="CO78" s="35" t="s">
        <v>484</v>
      </c>
      <c r="CP78" s="36" t="s">
        <v>999</v>
      </c>
      <c r="CQ78" s="35" t="s">
        <v>485</v>
      </c>
      <c r="CR78" s="36"/>
      <c r="CS78" s="35" t="s">
        <v>485</v>
      </c>
      <c r="CT78" s="36"/>
      <c r="CU78" s="35" t="s">
        <v>484</v>
      </c>
      <c r="CV78" s="36" t="s">
        <v>958</v>
      </c>
      <c r="CW78" s="35" t="s">
        <v>484</v>
      </c>
      <c r="CX78" s="36" t="s">
        <v>959</v>
      </c>
    </row>
  </sheetData>
  <hyperlinks>
    <hyperlink ref="D39" r:id="rId1"/>
    <hyperlink ref="D49" r:id="rId2"/>
    <hyperlink ref="D59" r:id="rId3"/>
    <hyperlink ref="D58" r:id="rId4"/>
    <hyperlink ref="D67" r:id="rId5"/>
    <hyperlink ref="D14" r:id="rId6" display="http://artemrada.gov.ua/uk/mayor/bio"/>
    <hyperlink ref="F14" r:id="rId7" display="http://www.berdychiv.com.ua/golova.html   "/>
    <hyperlink ref="D16" r:id="rId8"/>
    <hyperlink ref="F15" r:id="rId9"/>
    <hyperlink ref="F16" r:id="rId10"/>
    <hyperlink ref="D17" r:id="rId11"/>
    <hyperlink ref="D18" r:id="rId12"/>
    <hyperlink ref="F23" r:id="rId13"/>
    <hyperlink ref="F24" r:id="rId14"/>
    <hyperlink ref="D25" r:id="rId15"/>
    <hyperlink ref="D26" r:id="rId16"/>
    <hyperlink ref="D35" r:id="rId17"/>
    <hyperlink ref="D34" r:id="rId18"/>
    <hyperlink ref="F34" r:id="rId19"/>
    <hyperlink ref="D41" r:id="rId20"/>
    <hyperlink ref="D42" r:id="rId21"/>
    <hyperlink ref="D43" r:id="rId22"/>
    <hyperlink ref="D44" r:id="rId23"/>
    <hyperlink ref="D48" r:id="rId24"/>
    <hyperlink ref="F50" r:id="rId25"/>
    <hyperlink ref="D50" r:id="rId26"/>
    <hyperlink ref="D56" r:id="rId27"/>
    <hyperlink ref="F57" r:id="rId28"/>
    <hyperlink ref="D57" r:id="rId29"/>
    <hyperlink ref="F58" r:id="rId30"/>
    <hyperlink ref="F59" r:id="rId31"/>
    <hyperlink ref="D61" r:id="rId32"/>
    <hyperlink ref="D69" r:id="rId33"/>
    <hyperlink ref="F73" r:id="rId34"/>
    <hyperlink ref="F47" r:id="rId35"/>
    <hyperlink ref="H10" r:id="rId36"/>
    <hyperlink ref="H12" r:id="rId37"/>
    <hyperlink ref="H15" r:id="rId38"/>
    <hyperlink ref="H14" r:id="rId39"/>
    <hyperlink ref="H16" r:id="rId40"/>
    <hyperlink ref="H18" r:id="rId41"/>
    <hyperlink ref="H19" r:id="rId42"/>
    <hyperlink ref="H20" r:id="rId43"/>
    <hyperlink ref="H25" r:id="rId44"/>
    <hyperlink ref="H33" r:id="rId45"/>
    <hyperlink ref="H34" r:id="rId46" display="http://bmr.gov.ua/index.php?id=800000180"/>
    <hyperlink ref="H48" r:id="rId47"/>
    <hyperlink ref="H35" r:id="rId48"/>
    <hyperlink ref="H38" r:id="rId49"/>
    <hyperlink ref="H31" r:id="rId50"/>
    <hyperlink ref="H26" r:id="rId51"/>
    <hyperlink ref="H27" r:id="rId52"/>
    <hyperlink ref="H29" r:id="rId53"/>
    <hyperlink ref="H39" r:id="rId54" display="http://bmr.gov.ua/index.php?id=800000395"/>
    <hyperlink ref="H42" r:id="rId55"/>
    <hyperlink ref="H41" r:id="rId56"/>
    <hyperlink ref="H55" r:id="rId57"/>
    <hyperlink ref="H56" r:id="rId58"/>
    <hyperlink ref="H61" r:id="rId59"/>
    <hyperlink ref="H63" r:id="rId60"/>
    <hyperlink ref="H67" r:id="rId61"/>
    <hyperlink ref="H72" r:id="rId62"/>
    <hyperlink ref="J10" r:id="rId63"/>
    <hyperlink ref="J11" r:id="rId64" display="http://bc-rada.gov.ua/node/6020"/>
    <hyperlink ref="J12" r:id="rId65"/>
    <hyperlink ref="J14" r:id="rId66"/>
    <hyperlink ref="J15" r:id="rId67"/>
    <hyperlink ref="J16" r:id="rId68"/>
    <hyperlink ref="J18" r:id="rId69"/>
    <hyperlink ref="J19" r:id="rId70"/>
    <hyperlink ref="J24" r:id="rId71"/>
    <hyperlink ref="J25" r:id="rId72"/>
    <hyperlink ref="J23" r:id="rId73"/>
    <hyperlink ref="J35" r:id="rId74"/>
    <hyperlink ref="J36" r:id="rId75"/>
    <hyperlink ref="J37" r:id="rId76"/>
    <hyperlink ref="J48" r:id="rId77"/>
    <hyperlink ref="J51" r:id="rId78"/>
    <hyperlink ref="J61" r:id="rId79"/>
    <hyperlink ref="J65" r:id="rId80"/>
    <hyperlink ref="J75" r:id="rId81"/>
    <hyperlink ref="J76" r:id="rId82"/>
    <hyperlink ref="J78" r:id="rId83"/>
    <hyperlink ref="J39" r:id="rId84"/>
    <hyperlink ref="J34" r:id="rId85"/>
    <hyperlink ref="J57" r:id="rId86"/>
    <hyperlink ref="V11" r:id="rId87"/>
    <hyperlink ref="V12" r:id="rId88"/>
    <hyperlink ref="V14" r:id="rId89"/>
    <hyperlink ref="V15" r:id="rId90"/>
    <hyperlink ref="V16" r:id="rId91"/>
    <hyperlink ref="V17" r:id="rId92"/>
    <hyperlink ref="V19" r:id="rId93"/>
    <hyperlink ref="V26" r:id="rId94"/>
    <hyperlink ref="V39" r:id="rId95"/>
    <hyperlink ref="V42" r:id="rId96"/>
    <hyperlink ref="V44" r:id="rId97"/>
    <hyperlink ref="V46" r:id="rId98"/>
    <hyperlink ref="V59" r:id="rId99"/>
    <hyperlink ref="V61" r:id="rId100"/>
    <hyperlink ref="V62" r:id="rId101"/>
    <hyperlink ref="V67" r:id="rId102"/>
    <hyperlink ref="V72" r:id="rId103"/>
    <hyperlink ref="J72" r:id="rId104" display="http://meria.zp.ua/test/index.php?id=24"/>
    <hyperlink ref="L10" r:id="rId105"/>
    <hyperlink ref="L14" r:id="rId106" display="http://brovary-rada.gov.ua/content/miska-vlada.html"/>
    <hyperlink ref="L15" r:id="rId107"/>
    <hyperlink ref="L24" r:id="rId108"/>
    <hyperlink ref="L28" r:id="rId109"/>
    <hyperlink ref="L34" r:id="rId110"/>
    <hyperlink ref="L58" r:id="rId111"/>
    <hyperlink ref="L57" r:id="rId112"/>
    <hyperlink ref="N10" r:id="rId113" display="http://www.vmr.gov.ua/TransparentCity/Lists/AccessToPublicInformation/ShowContent.aspx?ID=6"/>
    <hyperlink ref="N11" r:id="rId114" display="http://www.vmr.gov.ua/Lists/CityCouncil/ShowContent.aspx?ID=67"/>
    <hyperlink ref="N12" r:id="rId115"/>
    <hyperlink ref="N15" r:id="rId116" display="http://www.vmr.gov.ua/Lists/CityCouncil/ShowContent.aspx?ID=64"/>
    <hyperlink ref="N16" r:id="rId117" display="http://www.vmr.gov.ua/Lists/TheExecutiveCommittee/Default.aspx"/>
    <hyperlink ref="N17" r:id="rId118" display="http://www.vmr.gov.ua/TransparentCity/Lists/StartUp/Default.aspx "/>
    <hyperlink ref="N18" r:id="rId119" display="http://www.vmr.gov.ua/Lists/TheExecutiveCommittee/ShowContent.aspx?ID=17"/>
    <hyperlink ref="N19" display="http://www.vmr.gov.ua/TransparentCity/Lists/PublicDiscussion/ShowContent.aspx?ID=1 http://www.vmr.gov.ua/ContentLibrary/e722d390-2aeb-4553-ad87-6ed7b956a3f4/48/%D0%9F%D1%80%D0%BE%20%D0%B7%D0%B0%D0%B3%D0%B0%D0%BB%D1%8C%D0%BD%D1%96%20%D0%B7%D0%B1%D0%BE%D1%8"/>
    <hyperlink ref="N21" r:id="rId120"/>
    <hyperlink ref="N24" r:id="rId121"/>
    <hyperlink ref="N25" r:id="rId122"/>
    <hyperlink ref="N31" r:id="rId123"/>
    <hyperlink ref="N33" r:id="rId124"/>
    <hyperlink ref="N29" r:id="rId125" display="http://www.vmr.gov.ua/Branches/Lists/GMmiskgospodarstvo/Default.aspx"/>
    <hyperlink ref="N30" r:id="rId126" display="http://www.vmr.gov.ua/Branches/Lists/Education/ShowContent.aspx?ID=192"/>
    <hyperlink ref="N34" r:id="rId127" display="http://www.vmr.gov.ua/TransparentCity/SitePages/Tenders.aspx"/>
    <hyperlink ref="N35" r:id="rId128"/>
    <hyperlink ref="N43" r:id="rId129"/>
    <hyperlink ref="N50" r:id="rId130"/>
    <hyperlink ref="N56" r:id="rId131"/>
    <hyperlink ref="N57" r:id="rId132"/>
    <hyperlink ref="N41" r:id="rId133"/>
    <hyperlink ref="N61" r:id="rId134"/>
    <hyperlink ref="N63" r:id="rId135"/>
    <hyperlink ref="N59" r:id="rId136"/>
    <hyperlink ref="N70" r:id="rId137"/>
    <hyperlink ref="N69" r:id="rId138"/>
    <hyperlink ref="N71" r:id="rId139"/>
    <hyperlink ref="M72" r:id="rId140" display="http://www.vmr.gov.ua/Branches/Lists/ArchitectureAndCityBuilding/Default.aspx"/>
    <hyperlink ref="N72" r:id="rId141"/>
    <hyperlink ref="N73" r:id="rId142"/>
    <hyperlink ref="N74" r:id="rId143"/>
    <hyperlink ref="N75" r:id="rId144"/>
    <hyperlink ref="N76" r:id="rId145"/>
    <hyperlink ref="R11" r:id="rId146" display="http://drohobych-rada.gov.ua/category/videonovyny2/"/>
    <hyperlink ref="R12" r:id="rId147"/>
    <hyperlink ref="R13" r:id="rId148"/>
    <hyperlink ref="R14" r:id="rId149"/>
    <hyperlink ref="R15" r:id="rId150"/>
    <hyperlink ref="R16" r:id="rId151"/>
    <hyperlink ref="R17" r:id="rId152"/>
    <hyperlink ref="R18" r:id="rId153"/>
    <hyperlink ref="R19" r:id="rId154"/>
    <hyperlink ref="R23" r:id="rId155"/>
    <hyperlink ref="R24" r:id="rId156"/>
    <hyperlink ref="R25" r:id="rId157"/>
    <hyperlink ref="R38" r:id="rId158"/>
    <hyperlink ref="R43" r:id="rId159"/>
    <hyperlink ref="R48" r:id="rId160"/>
    <hyperlink ref="R50" r:id="rId161"/>
    <hyperlink ref="R52" r:id="rId162"/>
    <hyperlink ref="R55" r:id="rId163"/>
    <hyperlink ref="R58" r:id="rId164"/>
    <hyperlink ref="R28" r:id="rId165"/>
    <hyperlink ref="R61" r:id="rId166"/>
    <hyperlink ref="R63" r:id="rId167"/>
    <hyperlink ref="R67" r:id="rId168" display="http://drohobych-rada.gov.ua/wp-content/uploads/2016/04/Deklaratsiya-Kuchma-za-2015-rik.zip"/>
    <hyperlink ref="R59" r:id="rId169"/>
    <hyperlink ref="R73" r:id="rId170"/>
    <hyperlink ref="R75" r:id="rId171"/>
    <hyperlink ref="R76" r:id="rId172"/>
    <hyperlink ref="AN10" r:id="rId173"/>
    <hyperlink ref="AN12" r:id="rId174"/>
    <hyperlink ref="AN14" r:id="rId175"/>
    <hyperlink ref="AN15" r:id="rId176"/>
    <hyperlink ref="AN16" r:id="rId177"/>
    <hyperlink ref="AN17" r:id="rId178"/>
    <hyperlink ref="AN18" r:id="rId179" display="http://krm.gov.ua/article/view/447"/>
    <hyperlink ref="AN19" r:id="rId180"/>
    <hyperlink ref="AN20" r:id="rId181"/>
    <hyperlink ref="AN24" r:id="rId182"/>
    <hyperlink ref="AN25" r:id="rId183"/>
    <hyperlink ref="AN26" r:id="rId184"/>
    <hyperlink ref="AN27" r:id="rId185" display="http://krm.gov.ua/article/view/495"/>
    <hyperlink ref="AN29" r:id="rId186"/>
    <hyperlink ref="AN31" r:id="rId187"/>
    <hyperlink ref="AN32" r:id="rId188"/>
    <hyperlink ref="AN34" r:id="rId189"/>
    <hyperlink ref="AN41" r:id="rId190"/>
    <hyperlink ref="AN43" r:id="rId191"/>
    <hyperlink ref="AN48" r:id="rId192"/>
    <hyperlink ref="AN49" r:id="rId193"/>
    <hyperlink ref="AN50" r:id="rId194"/>
    <hyperlink ref="AN55" r:id="rId195"/>
    <hyperlink ref="AN56" r:id="rId196"/>
    <hyperlink ref="AN57" r:id="rId197"/>
    <hyperlink ref="AN58" r:id="rId198"/>
    <hyperlink ref="AN59" r:id="rId199"/>
    <hyperlink ref="AN63" r:id="rId200"/>
    <hyperlink ref="AN61" r:id="rId201"/>
    <hyperlink ref="AN72" r:id="rId202"/>
    <hyperlink ref="AN75" r:id="rId203"/>
    <hyperlink ref="AN76" r:id="rId204"/>
    <hyperlink ref="BF10" r:id="rId205"/>
    <hyperlink ref="BF12" r:id="rId206" display="http://mkrada.gov.ua/content/informaciya-pro-robotu-postiynih-komisiy1.html та матеріали "/>
    <hyperlink ref="BF14" r:id="rId207" display="http://mkrada.gov.ua/content/biografichna-dovidka.html та депутати без графіків прийому "/>
    <hyperlink ref="BF15" r:id="rId208"/>
    <hyperlink ref="BF16" r:id="rId209"/>
    <hyperlink ref="BF17" r:id="rId210"/>
    <hyperlink ref="BF19" r:id="rId211"/>
    <hyperlink ref="BF18" r:id="rId212"/>
    <hyperlink ref="BF25" r:id="rId213"/>
    <hyperlink ref="BF31" r:id="rId214"/>
    <hyperlink ref="BF33" r:id="rId215"/>
    <hyperlink ref="BF34" r:id="rId216"/>
    <hyperlink ref="BF36" r:id="rId217"/>
    <hyperlink ref="BF38" r:id="rId218"/>
    <hyperlink ref="BF40" r:id="rId219"/>
    <hyperlink ref="BF47" r:id="rId220"/>
    <hyperlink ref="BF48" r:id="rId221"/>
    <hyperlink ref="BF50" r:id="rId222"/>
    <hyperlink ref="BF57" r:id="rId223"/>
    <hyperlink ref="BF58" r:id="rId224"/>
    <hyperlink ref="BF28" r:id="rId225"/>
    <hyperlink ref="BF63" r:id="rId226"/>
    <hyperlink ref="BF61" r:id="rId227"/>
    <hyperlink ref="BF66" r:id="rId228"/>
    <hyperlink ref="BF75" r:id="rId229"/>
    <hyperlink ref="BF76" r:id="rId230"/>
    <hyperlink ref="BF78" r:id="rId231"/>
    <hyperlink ref="F71" r:id="rId232"/>
    <hyperlink ref="D24" r:id="rId233"/>
    <hyperlink ref="D63" r:id="rId234"/>
    <hyperlink ref="H3" r:id="rId235"/>
    <hyperlink ref="H23" r:id="rId236"/>
    <hyperlink ref="H36" r:id="rId237"/>
    <hyperlink ref="H50" r:id="rId238"/>
    <hyperlink ref="H51" r:id="rId239"/>
    <hyperlink ref="H60" r:id="rId240"/>
    <hyperlink ref="H75" r:id="rId241"/>
    <hyperlink ref="H76" r:id="rId242"/>
    <hyperlink ref="H77" r:id="rId243"/>
    <hyperlink ref="CF2" r:id="rId244"/>
    <hyperlink ref="CF12" r:id="rId245" display="http://rada.te.ua/normativnie-dokument/protokoli_visnovki_rekomendatsiy/"/>
    <hyperlink ref="CF13" r:id="rId246"/>
    <hyperlink ref="CF15" r:id="rId247"/>
    <hyperlink ref="CF16" r:id="rId248"/>
    <hyperlink ref="CF18" r:id="rId249" display="http://rada.te.ua/normativnie-dokument/protokoly_vukonkomu/"/>
    <hyperlink ref="CF17" r:id="rId250"/>
    <hyperlink ref="CF28" r:id="rId251"/>
    <hyperlink ref="CF33" r:id="rId252"/>
    <hyperlink ref="CF34" r:id="rId253"/>
    <hyperlink ref="CF35" r:id="rId254"/>
    <hyperlink ref="AB58" r:id="rId255"/>
    <hyperlink ref="CR27" r:id="rId256"/>
    <hyperlink ref="CR72" r:id="rId257"/>
    <hyperlink ref="CR44" r:id="rId258"/>
    <hyperlink ref="CR46" r:id="rId259"/>
    <hyperlink ref="CR47" r:id="rId260"/>
    <hyperlink ref="AF2" r:id="rId261"/>
    <hyperlink ref="AF10" r:id="rId262"/>
    <hyperlink ref="AF12" r:id="rId263"/>
    <hyperlink ref="AF16" r:id="rId264"/>
    <hyperlink ref="AF25" r:id="rId265"/>
    <hyperlink ref="AL2" r:id="rId266"/>
    <hyperlink ref="AP14" r:id="rId267" display="https://www.kremen.gov.ua/index.php/rozdil/miska_vlada/heads"/>
    <hyperlink ref="AP23" r:id="rId268"/>
    <hyperlink ref="AT35" r:id="rId269"/>
    <hyperlink ref="AT48" r:id="rId270"/>
    <hyperlink ref="BB10" r:id="rId271"/>
    <hyperlink ref="BB13" r:id="rId272"/>
    <hyperlink ref="BA23" r:id="rId273" display="http://marsovet.org.ua/news/index/sect/5"/>
    <hyperlink ref="BB23" r:id="rId274"/>
    <hyperlink ref="BB29" r:id="rId275"/>
    <hyperlink ref="BB27" r:id="rId276"/>
    <hyperlink ref="BB50" r:id="rId277"/>
    <hyperlink ref="BB51" r:id="rId278"/>
    <hyperlink ref="BB63" r:id="rId279"/>
    <hyperlink ref="BB75" r:id="rId280"/>
    <hyperlink ref="BB76" r:id="rId281"/>
    <hyperlink ref="BB57" r:id="rId282"/>
    <hyperlink ref="BH11" r:id="rId283" display="https://mukachevo-rada.gov.ua/index.php/2016-03-11-09-58-01/rishennya-sesiji-miskoji-radi та відео "/>
    <hyperlink ref="BP10" r:id="rId284"/>
    <hyperlink ref="BP18" r:id="rId285" display="http://omr.gov.ua/ru/news/90143/"/>
    <hyperlink ref="BP23" r:id="rId286" display="http://omr.gov.ua/ru/acts/mayor/89494/"/>
    <hyperlink ref="BP24" r:id="rId287" display="http://omr.gov.ua/acts/projects/council/38690/"/>
    <hyperlink ref="BP35" r:id="rId288" display="http://omr.gov.ua/ru/57295"/>
    <hyperlink ref="BP36" r:id="rId289"/>
    <hyperlink ref="BP43" r:id="rId290" display="http://omr.gov.ua/ru/news/89646/"/>
    <hyperlink ref="BP50" r:id="rId291" display="http://omr.gov.ua/ru/acts/council/85226/"/>
    <hyperlink ref="BP51" r:id="rId292" display="http://omr.gov.ua/acts/projects/committee/89136"/>
    <hyperlink ref="BP60" r:id="rId293"/>
    <hyperlink ref="BP76" r:id="rId294"/>
    <hyperlink ref="BP78" r:id="rId295" display="http://omr.gov.ua/ru/acts/council/37110/"/>
    <hyperlink ref="BX31" r:id="rId296"/>
    <hyperlink ref="V40" r:id="rId297"/>
    <hyperlink ref="R29" r:id="rId298" display="http://drohobych-rada.gov.ua/category/proekty-zahody-podiyi/"/>
    <hyperlink ref="AZ13" r:id="rId299"/>
    <hyperlink ref="AZ15" r:id="rId300"/>
    <hyperlink ref="AZ16" r:id="rId301"/>
    <hyperlink ref="AZ17" r:id="rId302"/>
    <hyperlink ref="AZ18" r:id="rId303" display="http://city-adm.lviv.ua/lmr/docs/plenary-executive-committee"/>
    <hyperlink ref="AZ23" r:id="rId304" display="http://city-adm.lviv.ua/events"/>
    <hyperlink ref="AZ26" r:id="rId305"/>
    <hyperlink ref="AZ31" r:id="rId306"/>
    <hyperlink ref="AZ33" r:id="rId307"/>
    <hyperlink ref="AZ38" r:id="rId308"/>
    <hyperlink ref="AZ48" r:id="rId309"/>
    <hyperlink ref="AZ49" r:id="rId310"/>
    <hyperlink ref="AZ55" r:id="rId311"/>
    <hyperlink ref="CD11" r:id="rId312" display="https://smr.gov.ua/uk/miska-vlada/miska-rada/protokoli-sesij.html"/>
    <hyperlink ref="CD12" r:id="rId313" display="https://smr.gov.ua/uk/miska-vlada/miska-rada/postijni-komisiji.html"/>
    <hyperlink ref="CD13" r:id="rId314"/>
    <hyperlink ref="CD20" r:id="rId315"/>
    <hyperlink ref="CD24" r:id="rId316"/>
    <hyperlink ref="CD51" r:id="rId317"/>
    <hyperlink ref="CD61" r:id="rId318"/>
    <hyperlink ref="CF36" r:id="rId319"/>
    <hyperlink ref="CF59" r:id="rId320"/>
    <hyperlink ref="CF67" r:id="rId321" display="http://rada.te.ua/deklaratsiya_deputat/"/>
    <hyperlink ref="CF75" r:id="rId322"/>
    <hyperlink ref="AX3" r:id="rId323"/>
    <hyperlink ref="AX2" r:id="rId324" display="http://lutskrada.gov.ua/vidkryte-misto"/>
    <hyperlink ref="AX49" r:id="rId325" display="http://www.lutskrada.gov.ua/rishennya-luckoyi-miskoyi-rady-shcho-stosuyutsya-zmin-do-byudzhetu"/>
    <hyperlink ref="AX56" r:id="rId326"/>
    <hyperlink ref="AX58" r:id="rId327"/>
    <hyperlink ref="Z14" r:id="rId328" display="http://www.izmail-rada.gov.ua/2009-09-14-09-14-45"/>
    <hyperlink ref="Z24" r:id="rId329"/>
    <hyperlink ref="Z51" r:id="rId330"/>
    <hyperlink ref="CL11" r:id="rId331"/>
    <hyperlink ref="CL14" r:id="rId332" display="http://www.city.kharkov.ua/uk/gorodskaya-vlast/gorodskoj-sovet/deputatyi.html"/>
    <hyperlink ref="BT18" r:id="rId333"/>
    <hyperlink ref="BT23" r:id="rId334"/>
    <hyperlink ref="Z76" r:id="rId335"/>
    <hyperlink ref="F2" r:id="rId336"/>
    <hyperlink ref="BN10" r:id="rId337"/>
    <hyperlink ref="BN24" r:id="rId338"/>
    <hyperlink ref="AF17" r:id="rId339"/>
    <hyperlink ref="AF18" r:id="rId340"/>
    <hyperlink ref="AF59" r:id="rId341"/>
  </hyperlinks>
  <pageMargins left="0.7" right="0.7" top="0.75" bottom="0.75" header="0.3" footer="0.3"/>
  <pageSetup paperSize="9" orientation="landscape" r:id="rId34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33"/>
  <sheetViews>
    <sheetView workbookViewId="0">
      <pane xSplit="7" ySplit="2" topLeftCell="S3" activePane="bottomRight" state="frozen"/>
      <selection pane="topRight" activeCell="G1" sqref="G1"/>
      <selection pane="bottomLeft" activeCell="A2" sqref="A2"/>
      <selection pane="bottomRight" activeCell="B3" sqref="B3"/>
    </sheetView>
  </sheetViews>
  <sheetFormatPr defaultRowHeight="15" x14ac:dyDescent="0.25"/>
  <cols>
    <col min="1" max="1" width="9.140625" style="45"/>
    <col min="2" max="3" width="5.140625" style="45" customWidth="1"/>
    <col min="4" max="5" width="34.140625" style="45" customWidth="1"/>
    <col min="6" max="16384" width="9.140625" style="45"/>
  </cols>
  <sheetData>
    <row r="1" spans="1:69" x14ac:dyDescent="0.25">
      <c r="T1" s="45">
        <f>INDEX([1]entities!$A$2:$A$51,MATCH(T2,[1]entities!$C$2:$C$51,0))</f>
        <v>1</v>
      </c>
      <c r="U1" s="45">
        <f>INDEX([1]entities!$A$2:$A$51,MATCH(U2,[1]entities!$C$2:$C$51,0))</f>
        <v>3</v>
      </c>
      <c r="V1" s="45">
        <f>INDEX([1]entities!$A$2:$A$51,MATCH(V2,[1]entities!$C$2:$C$51,0))</f>
        <v>2</v>
      </c>
      <c r="W1" s="45">
        <f>INDEX([1]entities!$A$2:$A$51,MATCH(W2,[1]entities!$C$2:$C$51,0))</f>
        <v>4</v>
      </c>
      <c r="X1" s="45">
        <f>INDEX([1]entities!$A$2:$A$51,MATCH(X2,[1]entities!$C$2:$C$51,0))</f>
        <v>5</v>
      </c>
      <c r="Y1" s="45">
        <f>INDEX([1]entities!$A$2:$A$51,MATCH(Y2,[1]entities!$C$2:$C$51,0))</f>
        <v>48</v>
      </c>
      <c r="Z1" s="45">
        <f>INDEX([1]entities!$A$2:$A$51,MATCH(Z2,[1]entities!$C$2:$C$51,0))</f>
        <v>6</v>
      </c>
      <c r="AA1" s="45">
        <f>INDEX([1]entities!$A$2:$A$51,MATCH(AA2,[1]entities!$C$2:$C$51,0))</f>
        <v>7</v>
      </c>
      <c r="AB1" s="45">
        <f>INDEX([1]entities!$A$2:$A$51,MATCH(AB2,[1]entities!$C$2:$C$51,0))</f>
        <v>50</v>
      </c>
      <c r="AC1" s="45">
        <f>INDEX([1]entities!$A$2:$A$51,MATCH(AC2,[1]entities!$C$2:$C$51,0))</f>
        <v>49</v>
      </c>
      <c r="AD1" s="45">
        <f>INDEX([1]entities!$A$2:$A$51,MATCH(AD2,[1]entities!$C$2:$C$51,0))</f>
        <v>11</v>
      </c>
      <c r="AE1" s="45">
        <f>INDEX([1]entities!$A$2:$A$51,MATCH(AE2,[1]entities!$C$2:$C$51,0))</f>
        <v>12</v>
      </c>
      <c r="AF1" s="45">
        <f>INDEX([1]entities!$A$2:$A$51,MATCH(AF2,[1]entities!$C$2:$C$51,0))</f>
        <v>13</v>
      </c>
      <c r="AG1" s="45">
        <f>INDEX([1]entities!$A$2:$A$51,MATCH(AG2,[1]entities!$C$2:$C$51,0))</f>
        <v>14</v>
      </c>
      <c r="AH1" s="45">
        <f>INDEX([1]entities!$A$2:$A$51,MATCH(AH2,[1]entities!$C$2:$C$51,0))</f>
        <v>25</v>
      </c>
      <c r="AI1" s="45">
        <f>INDEX([1]entities!$A$2:$A$51,MATCH(AI2,[1]entities!$C$2:$C$51,0))</f>
        <v>20</v>
      </c>
      <c r="AJ1" s="45">
        <f>INDEX([1]entities!$A$2:$A$51,MATCH(AJ2,[1]entities!$C$2:$C$51,0))</f>
        <v>18</v>
      </c>
      <c r="AK1" s="45">
        <f>INDEX([1]entities!$A$2:$A$51,MATCH(AK2,[1]entities!$C$2:$C$51,0))</f>
        <v>19</v>
      </c>
      <c r="AL1" s="45">
        <f>INDEX([1]entities!$A$2:$A$51,MATCH(AL2,[1]entities!$C$2:$C$51,0))</f>
        <v>21</v>
      </c>
      <c r="AM1" s="45">
        <f>INDEX([1]entities!$A$2:$A$51,MATCH(AM2,[1]entities!$C$2:$C$51,0))</f>
        <v>22</v>
      </c>
      <c r="AN1" s="45">
        <f>INDEX([1]entities!$A$2:$A$51,MATCH(AN2,[1]entities!$C$2:$C$51,0))</f>
        <v>24</v>
      </c>
      <c r="AO1" s="45">
        <f>INDEX([1]entities!$A$2:$A$51,MATCH(AO2,[1]entities!$C$2:$C$51,0))</f>
        <v>23</v>
      </c>
      <c r="AP1" s="45">
        <f>INDEX([1]entities!$A$2:$A$51,MATCH(AP2,[1]entities!$C$2:$C$51,0))</f>
        <v>28</v>
      </c>
      <c r="AQ1" s="45">
        <f>INDEX([1]entities!$A$2:$A$51,MATCH(AQ2,[1]entities!$C$2:$C$51,0))</f>
        <v>26</v>
      </c>
      <c r="AR1" s="45">
        <f>INDEX([1]entities!$A$2:$A$51,MATCH(AR2,[1]entities!$C$2:$C$51,0))</f>
        <v>27</v>
      </c>
      <c r="AS1" s="45">
        <f>INDEX([1]entities!$A$2:$A$51,MATCH(AS2,[1]entities!$C$2:$C$51,0))</f>
        <v>29</v>
      </c>
      <c r="AT1" s="45">
        <f>INDEX([1]entities!$A$2:$A$51,MATCH(AT2,[1]entities!$C$2:$C$51,0))</f>
        <v>30</v>
      </c>
      <c r="AU1" s="45">
        <f>INDEX([1]entities!$A$2:$A$51,MATCH(AU2,[1]entities!$C$2:$C$51,0))</f>
        <v>32</v>
      </c>
      <c r="AV1" s="45">
        <f>INDEX([1]entities!$A$2:$A$51,MATCH(AV2,[1]entities!$C$2:$C$51,0))</f>
        <v>31</v>
      </c>
      <c r="AW1" s="45">
        <f>INDEX([1]entities!$A$2:$A$51,MATCH(AW2,[1]entities!$C$2:$C$51,0))</f>
        <v>34</v>
      </c>
      <c r="AX1" s="45">
        <f>INDEX([1]entities!$A$2:$A$51,MATCH(AX2,[1]entities!$C$2:$C$51,0))</f>
        <v>33</v>
      </c>
      <c r="AY1" s="45">
        <f>INDEX([1]entities!$A$2:$A$51,MATCH(AY2,[1]entities!$C$2:$C$51,0))</f>
        <v>35</v>
      </c>
      <c r="AZ1" s="45">
        <f>INDEX([1]entities!$A$2:$A$51,MATCH(AZ2,[1]entities!$C$2:$C$51,0))</f>
        <v>36</v>
      </c>
      <c r="BA1" s="45">
        <f>INDEX([1]entities!$A$2:$A$51,MATCH(BA2,[1]entities!$C$2:$C$51,0))</f>
        <v>37</v>
      </c>
      <c r="BB1" s="45">
        <f>INDEX([1]entities!$A$2:$A$51,MATCH(BB2,[1]entities!$C$2:$C$51,0))</f>
        <v>38</v>
      </c>
      <c r="BC1" s="45">
        <f>INDEX([1]entities!$A$2:$A$51,MATCH(BC2,[1]entities!$C$2:$C$51,0))</f>
        <v>39</v>
      </c>
      <c r="BD1" s="45">
        <f>INDEX([1]entities!$A$2:$A$51,MATCH(BD2,[1]entities!$C$2:$C$51,0))</f>
        <v>40</v>
      </c>
      <c r="BE1" s="45">
        <f>INDEX([1]entities!$A$2:$A$51,MATCH(BE2,[1]entities!$C$2:$C$51,0))</f>
        <v>42</v>
      </c>
      <c r="BF1" s="45">
        <f>INDEX([1]entities!$A$2:$A$51,MATCH(BF2,[1]entities!$C$2:$C$51,0))</f>
        <v>43</v>
      </c>
      <c r="BG1" s="45">
        <f>INDEX([1]entities!$A$2:$A$51,MATCH(BG2,[1]entities!$C$2:$C$51,0))</f>
        <v>44</v>
      </c>
      <c r="BH1" s="45">
        <f>INDEX([1]entities!$A$2:$A$51,MATCH(BH2,[1]entities!$C$2:$C$51,0))</f>
        <v>45</v>
      </c>
      <c r="BI1" s="45">
        <f>INDEX([1]entities!$A$2:$A$51,MATCH(BI2,[1]entities!$C$2:$C$51,0))</f>
        <v>47</v>
      </c>
      <c r="BJ1" s="45">
        <f>INDEX([1]entities!$A$2:$A$51,MATCH(BJ2,[1]entities!$C$2:$C$51,0))</f>
        <v>46</v>
      </c>
      <c r="BK1" s="45">
        <f>INDEX([1]entities!$A$2:$A$51,MATCH(BK2,[1]entities!$C$2:$C$51,0))</f>
        <v>15</v>
      </c>
      <c r="BL1" s="45">
        <f>INDEX([1]entities!$A$2:$A$51,MATCH(BL2,[1]entities!$C$2:$C$51,0))</f>
        <v>16</v>
      </c>
      <c r="BM1" s="45">
        <f>INDEX([1]entities!$A$2:$A$51,MATCH(BM2,[1]entities!$C$2:$C$51,0))</f>
        <v>17</v>
      </c>
      <c r="BN1" s="45">
        <f>INDEX([1]entities!$A$2:$A$51,MATCH(BN2,[1]entities!$C$2:$C$51,0))</f>
        <v>8</v>
      </c>
      <c r="BO1" s="45">
        <f>INDEX([1]entities!$A$2:$A$51,MATCH(BO2,[1]entities!$C$2:$C$51,0))</f>
        <v>10</v>
      </c>
      <c r="BP1" s="45">
        <f>INDEX([1]entities!$A$2:$A$51,MATCH(BP2,[1]entities!$C$2:$C$51,0))</f>
        <v>9</v>
      </c>
      <c r="BQ1" s="45">
        <f>INDEX([1]entities!$A$2:$A$51,MATCH(BQ2,[1]entities!$C$2:$C$51,0))</f>
        <v>41</v>
      </c>
    </row>
    <row r="2" spans="1:69" s="64" customFormat="1" x14ac:dyDescent="0.25">
      <c r="A2" s="64" t="s">
        <v>2427</v>
      </c>
      <c r="B2" s="65" t="s">
        <v>303</v>
      </c>
      <c r="C2" s="65"/>
      <c r="D2" s="66" t="s">
        <v>2099</v>
      </c>
      <c r="E2" s="66" t="s">
        <v>2100</v>
      </c>
      <c r="F2" s="64" t="s">
        <v>2101</v>
      </c>
      <c r="G2" s="64" t="s">
        <v>2102</v>
      </c>
      <c r="H2" s="64" t="s">
        <v>2103</v>
      </c>
      <c r="I2" s="64" t="s">
        <v>2104</v>
      </c>
      <c r="J2" s="64" t="s">
        <v>2105</v>
      </c>
      <c r="K2" s="64" t="s">
        <v>2106</v>
      </c>
      <c r="L2" s="64" t="s">
        <v>2107</v>
      </c>
      <c r="M2" s="64" t="s">
        <v>2108</v>
      </c>
      <c r="N2" s="64" t="s">
        <v>2109</v>
      </c>
      <c r="O2" s="64" t="s">
        <v>2110</v>
      </c>
      <c r="P2" s="64" t="s">
        <v>2111</v>
      </c>
      <c r="Q2" s="64" t="s">
        <v>2112</v>
      </c>
      <c r="R2" s="64" t="s">
        <v>2113</v>
      </c>
      <c r="S2" s="64" t="s">
        <v>2114</v>
      </c>
      <c r="T2" s="64" t="s">
        <v>1761</v>
      </c>
      <c r="U2" s="64" t="s">
        <v>1763</v>
      </c>
      <c r="V2" s="64" t="s">
        <v>1765</v>
      </c>
      <c r="W2" s="64" t="s">
        <v>1767</v>
      </c>
      <c r="X2" s="64" t="s">
        <v>1769</v>
      </c>
      <c r="Y2" s="64" t="s">
        <v>1771</v>
      </c>
      <c r="Z2" s="64" t="s">
        <v>1773</v>
      </c>
      <c r="AA2" s="64" t="s">
        <v>1775</v>
      </c>
      <c r="AB2" s="64" t="s">
        <v>1777</v>
      </c>
      <c r="AC2" s="64" t="s">
        <v>1779</v>
      </c>
      <c r="AD2" s="64" t="s">
        <v>1781</v>
      </c>
      <c r="AE2" s="64" t="s">
        <v>1783</v>
      </c>
      <c r="AF2" s="64" t="s">
        <v>1785</v>
      </c>
      <c r="AG2" s="64" t="s">
        <v>1787</v>
      </c>
      <c r="AH2" s="64" t="s">
        <v>1789</v>
      </c>
      <c r="AI2" s="64" t="s">
        <v>1791</v>
      </c>
      <c r="AJ2" s="64" t="s">
        <v>1793</v>
      </c>
      <c r="AK2" s="64" t="s">
        <v>1795</v>
      </c>
      <c r="AL2" s="64" t="s">
        <v>1797</v>
      </c>
      <c r="AM2" s="64" t="s">
        <v>1799</v>
      </c>
      <c r="AN2" s="64" t="s">
        <v>1801</v>
      </c>
      <c r="AO2" s="64" t="s">
        <v>1803</v>
      </c>
      <c r="AP2" s="64" t="s">
        <v>1805</v>
      </c>
      <c r="AQ2" s="64" t="s">
        <v>1807</v>
      </c>
      <c r="AR2" s="64" t="s">
        <v>1809</v>
      </c>
      <c r="AS2" s="64" t="s">
        <v>1811</v>
      </c>
      <c r="AT2" s="64" t="s">
        <v>1813</v>
      </c>
      <c r="AU2" s="64" t="s">
        <v>1815</v>
      </c>
      <c r="AV2" s="64" t="s">
        <v>1817</v>
      </c>
      <c r="AW2" s="64" t="s">
        <v>1819</v>
      </c>
      <c r="AX2" s="64" t="s">
        <v>1821</v>
      </c>
      <c r="AY2" s="64" t="s">
        <v>1823</v>
      </c>
      <c r="AZ2" s="64" t="s">
        <v>1825</v>
      </c>
      <c r="BA2" s="64" t="s">
        <v>1827</v>
      </c>
      <c r="BB2" s="64" t="s">
        <v>1829</v>
      </c>
      <c r="BC2" s="64" t="s">
        <v>1831</v>
      </c>
      <c r="BD2" s="64" t="s">
        <v>1833</v>
      </c>
      <c r="BE2" s="64" t="s">
        <v>1835</v>
      </c>
      <c r="BF2" s="64" t="s">
        <v>1837</v>
      </c>
      <c r="BG2" s="64" t="s">
        <v>1839</v>
      </c>
      <c r="BH2" s="64" t="s">
        <v>1841</v>
      </c>
      <c r="BI2" s="64" t="s">
        <v>1843</v>
      </c>
      <c r="BJ2" s="64" t="s">
        <v>1845</v>
      </c>
      <c r="BK2" s="64" t="s">
        <v>1847</v>
      </c>
      <c r="BL2" s="64" t="s">
        <v>1849</v>
      </c>
      <c r="BM2" s="64" t="s">
        <v>1851</v>
      </c>
      <c r="BN2" s="64" t="s">
        <v>1853</v>
      </c>
      <c r="BO2" s="64" t="s">
        <v>1855</v>
      </c>
      <c r="BP2" s="64" t="s">
        <v>1857</v>
      </c>
      <c r="BQ2" s="64" t="s">
        <v>1859</v>
      </c>
    </row>
    <row r="3" spans="1:69" x14ac:dyDescent="0.25">
      <c r="A3" s="45" t="s">
        <v>2428</v>
      </c>
      <c r="B3" s="45" t="s">
        <v>304</v>
      </c>
      <c r="C3" s="45">
        <v>2</v>
      </c>
      <c r="D3" s="46" t="s">
        <v>85</v>
      </c>
      <c r="E3" s="46" t="s">
        <v>98</v>
      </c>
      <c r="F3" s="46" t="s">
        <v>2</v>
      </c>
      <c r="G3" s="45">
        <v>1</v>
      </c>
      <c r="H3" s="45" t="s">
        <v>484</v>
      </c>
      <c r="I3" s="45" t="s">
        <v>1749</v>
      </c>
      <c r="J3" s="45" t="s">
        <v>485</v>
      </c>
      <c r="K3" s="67" t="s">
        <v>1750</v>
      </c>
      <c r="L3" s="45" t="s">
        <v>486</v>
      </c>
      <c r="M3" s="45" t="s">
        <v>1752</v>
      </c>
      <c r="N3" s="45" t="s">
        <v>2116</v>
      </c>
      <c r="O3" s="45" t="s">
        <v>2116</v>
      </c>
      <c r="P3" s="45">
        <f>G3</f>
        <v>1</v>
      </c>
      <c r="Q3" s="45">
        <v>0</v>
      </c>
      <c r="R3" s="45">
        <f>G3/2</f>
        <v>0.5</v>
      </c>
      <c r="S3" s="45" t="s">
        <v>2116</v>
      </c>
      <c r="T3" s="68">
        <f>IF(ISBLANK(HLOOKUP(T$2,Monitoring_eng!$A$1:$DB$79,Results!$C3,FALSE)),"",IF(HLOOKUP(T$2,Monitoring_eng!$A$1:$DB$79,Results!$C3,FALSE)=$I3,$P3,IF(HLOOKUP(T$2,Monitoring_eng!$A$1:$DB$79,Results!$C3,FALSE)=$K3,$Q3,IF(HLOOKUP(T$2,Monitoring_eng!$A$1:$DB$79,Results!$C3,FALSE)=$M3,$R3,IF(HLOOKUP(T$2,Monitoring_eng!$A$1:$DB$79,Results!$C3,FALSE)=$O3,$S3,"CHYBA")))))</f>
        <v>0</v>
      </c>
      <c r="U3" s="68">
        <f>IF(ISBLANK(HLOOKUP(U$2,Monitoring_eng!$A$1:$DB$79,Results!$C3,FALSE)),"",IF(HLOOKUP(U$2,Monitoring_eng!$A$1:$DB$79,Results!$C3,FALSE)=$I3,$P3,IF(HLOOKUP(U$2,Monitoring_eng!$A$1:$DB$79,Results!$C3,FALSE)=$K3,$Q3,IF(HLOOKUP(U$2,Monitoring_eng!$A$1:$DB$79,Results!$C3,FALSE)=$M3,$R3,IF(HLOOKUP(U$2,Monitoring_eng!$A$1:$DB$79,Results!$C3,FALSE)=$O3,$S3,"CHYBA")))))</f>
        <v>1</v>
      </c>
      <c r="V3" s="68">
        <f>IF(ISBLANK(HLOOKUP(V$2,Monitoring_eng!$A$1:$DB$79,Results!$C3,FALSE)),"",IF(HLOOKUP(V$2,Monitoring_eng!$A$1:$DB$79,Results!$C3,FALSE)=$I3,$P3,IF(HLOOKUP(V$2,Monitoring_eng!$A$1:$DB$79,Results!$C3,FALSE)=$K3,$Q3,IF(HLOOKUP(V$2,Monitoring_eng!$A$1:$DB$79,Results!$C3,FALSE)=$M3,$R3,IF(HLOOKUP(V$2,Monitoring_eng!$A$1:$DB$79,Results!$C3,FALSE)=$O3,$S3,"CHYBA")))))</f>
        <v>1</v>
      </c>
      <c r="W3" s="68">
        <f>IF(ISBLANK(HLOOKUP(W$2,Monitoring_eng!$A$1:$DB$79,Results!$C3,FALSE)),"",IF(HLOOKUP(W$2,Monitoring_eng!$A$1:$DB$79,Results!$C3,FALSE)=$I3,$P3,IF(HLOOKUP(W$2,Monitoring_eng!$A$1:$DB$79,Results!$C3,FALSE)=$K3,$Q3,IF(HLOOKUP(W$2,Monitoring_eng!$A$1:$DB$79,Results!$C3,FALSE)=$M3,$R3,IF(HLOOKUP(W$2,Monitoring_eng!$A$1:$DB$79,Results!$C3,FALSE)=$O3,$S3,"CHYBA")))))</f>
        <v>0</v>
      </c>
      <c r="X3" s="68">
        <f>IF(ISBLANK(HLOOKUP(X$2,Monitoring_eng!$A$1:$DB$79,Results!$C3,FALSE)),"",IF(HLOOKUP(X$2,Monitoring_eng!$A$1:$DB$79,Results!$C3,FALSE)=$I3,$P3,IF(HLOOKUP(X$2,Monitoring_eng!$A$1:$DB$79,Results!$C3,FALSE)=$K3,$Q3,IF(HLOOKUP(X$2,Monitoring_eng!$A$1:$DB$79,Results!$C3,FALSE)=$M3,$R3,IF(HLOOKUP(X$2,Monitoring_eng!$A$1:$DB$79,Results!$C3,FALSE)=$O3,$S3,"CHYBA")))))</f>
        <v>1</v>
      </c>
      <c r="Y3" s="68">
        <f>IF(ISBLANK(HLOOKUP(Y$2,Monitoring_eng!$A$1:$DB$79,Results!$C3,FALSE)),"",IF(HLOOKUP(Y$2,Monitoring_eng!$A$1:$DB$79,Results!$C3,FALSE)=$I3,$P3,IF(HLOOKUP(Y$2,Monitoring_eng!$A$1:$DB$79,Results!$C3,FALSE)=$K3,$Q3,IF(HLOOKUP(Y$2,Monitoring_eng!$A$1:$DB$79,Results!$C3,FALSE)=$M3,$R3,IF(HLOOKUP(Y$2,Monitoring_eng!$A$1:$DB$79,Results!$C3,FALSE)=$O3,$S3,"CHYBA")))))</f>
        <v>1</v>
      </c>
      <c r="Z3" s="68">
        <f>IF(ISBLANK(HLOOKUP(Z$2,Monitoring_eng!$A$1:$DB$79,Results!$C3,FALSE)),"",IF(HLOOKUP(Z$2,Monitoring_eng!$A$1:$DB$79,Results!$C3,FALSE)=$I3,$P3,IF(HLOOKUP(Z$2,Monitoring_eng!$A$1:$DB$79,Results!$C3,FALSE)=$K3,$Q3,IF(HLOOKUP(Z$2,Monitoring_eng!$A$1:$DB$79,Results!$C3,FALSE)=$M3,$R3,IF(HLOOKUP(Z$2,Monitoring_eng!$A$1:$DB$79,Results!$C3,FALSE)=$O3,$S3,"CHYBA")))))</f>
        <v>0.5</v>
      </c>
      <c r="AA3" s="68">
        <f>IF(ISBLANK(HLOOKUP(AA$2,Monitoring_eng!$A$1:$DB$79,Results!$C3,FALSE)),"",IF(HLOOKUP(AA$2,Monitoring_eng!$A$1:$DB$79,Results!$C3,FALSE)=$I3,$P3,IF(HLOOKUP(AA$2,Monitoring_eng!$A$1:$DB$79,Results!$C3,FALSE)=$K3,$Q3,IF(HLOOKUP(AA$2,Monitoring_eng!$A$1:$DB$79,Results!$C3,FALSE)=$M3,$R3,IF(HLOOKUP(AA$2,Monitoring_eng!$A$1:$DB$79,Results!$C3,FALSE)=$O3,$S3,"CHYBA")))))</f>
        <v>0</v>
      </c>
      <c r="AB3" s="68">
        <f>IF(ISBLANK(HLOOKUP(AB$2,Monitoring_eng!$A$1:$DB$79,Results!$C3,FALSE)),"",IF(HLOOKUP(AB$2,Monitoring_eng!$A$1:$DB$79,Results!$C3,FALSE)=$I3,$P3,IF(HLOOKUP(AB$2,Monitoring_eng!$A$1:$DB$79,Results!$C3,FALSE)=$K3,$Q3,IF(HLOOKUP(AB$2,Monitoring_eng!$A$1:$DB$79,Results!$C3,FALSE)=$M3,$R3,IF(HLOOKUP(AB$2,Monitoring_eng!$A$1:$DB$79,Results!$C3,FALSE)=$O3,$S3,"CHYBA")))))</f>
        <v>1</v>
      </c>
      <c r="AC3" s="68">
        <f>IF(ISBLANK(HLOOKUP(AC$2,Monitoring_eng!$A$1:$DB$79,Results!$C3,FALSE)),"",IF(HLOOKUP(AC$2,Monitoring_eng!$A$1:$DB$79,Results!$C3,FALSE)=$I3,$P3,IF(HLOOKUP(AC$2,Monitoring_eng!$A$1:$DB$79,Results!$C3,FALSE)=$K3,$Q3,IF(HLOOKUP(AC$2,Monitoring_eng!$A$1:$DB$79,Results!$C3,FALSE)=$M3,$R3,IF(HLOOKUP(AC$2,Monitoring_eng!$A$1:$DB$79,Results!$C3,FALSE)=$O3,$S3,"CHYBA")))))</f>
        <v>0</v>
      </c>
      <c r="AD3" s="68">
        <f>IF(ISBLANK(HLOOKUP(AD$2,Monitoring_eng!$A$1:$DB$79,Results!$C3,FALSE)),"",IF(HLOOKUP(AD$2,Monitoring_eng!$A$1:$DB$79,Results!$C3,FALSE)=$I3,$P3,IF(HLOOKUP(AD$2,Monitoring_eng!$A$1:$DB$79,Results!$C3,FALSE)=$K3,$Q3,IF(HLOOKUP(AD$2,Monitoring_eng!$A$1:$DB$79,Results!$C3,FALSE)=$M3,$R3,IF(HLOOKUP(AD$2,Monitoring_eng!$A$1:$DB$79,Results!$C3,FALSE)=$O3,$S3,"CHYBA")))))</f>
        <v>1</v>
      </c>
      <c r="AE3" s="68">
        <f>IF(ISBLANK(HLOOKUP(AE$2,Monitoring_eng!$A$1:$DB$79,Results!$C3,FALSE)),"",IF(HLOOKUP(AE$2,Monitoring_eng!$A$1:$DB$79,Results!$C3,FALSE)=$I3,$P3,IF(HLOOKUP(AE$2,Monitoring_eng!$A$1:$DB$79,Results!$C3,FALSE)=$K3,$Q3,IF(HLOOKUP(AE$2,Monitoring_eng!$A$1:$DB$79,Results!$C3,FALSE)=$M3,$R3,IF(HLOOKUP(AE$2,Monitoring_eng!$A$1:$DB$79,Results!$C3,FALSE)=$O3,$S3,"CHYBA")))))</f>
        <v>1</v>
      </c>
      <c r="AF3" s="68">
        <f>IF(ISBLANK(HLOOKUP(AF$2,Monitoring_eng!$A$1:$DB$79,Results!$C3,FALSE)),"",IF(HLOOKUP(AF$2,Monitoring_eng!$A$1:$DB$79,Results!$C3,FALSE)=$I3,$P3,IF(HLOOKUP(AF$2,Monitoring_eng!$A$1:$DB$79,Results!$C3,FALSE)=$K3,$Q3,IF(HLOOKUP(AF$2,Monitoring_eng!$A$1:$DB$79,Results!$C3,FALSE)=$M3,$R3,IF(HLOOKUP(AF$2,Monitoring_eng!$A$1:$DB$79,Results!$C3,FALSE)=$O3,$S3,"CHYBA")))))</f>
        <v>1</v>
      </c>
      <c r="AG3" s="68">
        <f>IF(ISBLANK(HLOOKUP(AG$2,Monitoring_eng!$A$1:$DB$79,Results!$C3,FALSE)),"",IF(HLOOKUP(AG$2,Monitoring_eng!$A$1:$DB$79,Results!$C3,FALSE)=$I3,$P3,IF(HLOOKUP(AG$2,Monitoring_eng!$A$1:$DB$79,Results!$C3,FALSE)=$K3,$Q3,IF(HLOOKUP(AG$2,Monitoring_eng!$A$1:$DB$79,Results!$C3,FALSE)=$M3,$R3,IF(HLOOKUP(AG$2,Monitoring_eng!$A$1:$DB$79,Results!$C3,FALSE)=$O3,$S3,"CHYBA")))))</f>
        <v>1</v>
      </c>
      <c r="AH3" s="68">
        <f>IF(ISBLANK(HLOOKUP(AH$2,Monitoring_eng!$A$1:$DB$79,Results!$C3,FALSE)),"",IF(HLOOKUP(AH$2,Monitoring_eng!$A$1:$DB$79,Results!$C3,FALSE)=$I3,$P3,IF(HLOOKUP(AH$2,Monitoring_eng!$A$1:$DB$79,Results!$C3,FALSE)=$K3,$Q3,IF(HLOOKUP(AH$2,Monitoring_eng!$A$1:$DB$79,Results!$C3,FALSE)=$M3,$R3,IF(HLOOKUP(AH$2,Monitoring_eng!$A$1:$DB$79,Results!$C3,FALSE)=$O3,$S3,"CHYBA")))))</f>
        <v>1</v>
      </c>
      <c r="AI3" s="68">
        <f>IF(ISBLANK(HLOOKUP(AI$2,Monitoring_eng!$A$1:$DB$79,Results!$C3,FALSE)),"",IF(HLOOKUP(AI$2,Monitoring_eng!$A$1:$DB$79,Results!$C3,FALSE)=$I3,$P3,IF(HLOOKUP(AI$2,Monitoring_eng!$A$1:$DB$79,Results!$C3,FALSE)=$K3,$Q3,IF(HLOOKUP(AI$2,Monitoring_eng!$A$1:$DB$79,Results!$C3,FALSE)=$M3,$R3,IF(HLOOKUP(AI$2,Monitoring_eng!$A$1:$DB$79,Results!$C3,FALSE)=$O3,$S3,"CHYBA")))))</f>
        <v>0</v>
      </c>
      <c r="AJ3" s="68">
        <f>IF(ISBLANK(HLOOKUP(AJ$2,Monitoring_eng!$A$1:$DB$79,Results!$C3,FALSE)),"",IF(HLOOKUP(AJ$2,Monitoring_eng!$A$1:$DB$79,Results!$C3,FALSE)=$I3,$P3,IF(HLOOKUP(AJ$2,Monitoring_eng!$A$1:$DB$79,Results!$C3,FALSE)=$K3,$Q3,IF(HLOOKUP(AJ$2,Monitoring_eng!$A$1:$DB$79,Results!$C3,FALSE)=$M3,$R3,IF(HLOOKUP(AJ$2,Monitoring_eng!$A$1:$DB$79,Results!$C3,FALSE)=$O3,$S3,"CHYBA")))))</f>
        <v>1</v>
      </c>
      <c r="AK3" s="68">
        <f>IF(ISBLANK(HLOOKUP(AK$2,Monitoring_eng!$A$1:$DB$79,Results!$C3,FALSE)),"",IF(HLOOKUP(AK$2,Monitoring_eng!$A$1:$DB$79,Results!$C3,FALSE)=$I3,$P3,IF(HLOOKUP(AK$2,Monitoring_eng!$A$1:$DB$79,Results!$C3,FALSE)=$K3,$Q3,IF(HLOOKUP(AK$2,Monitoring_eng!$A$1:$DB$79,Results!$C3,FALSE)=$M3,$R3,IF(HLOOKUP(AK$2,Monitoring_eng!$A$1:$DB$79,Results!$C3,FALSE)=$O3,$S3,"CHYBA")))))</f>
        <v>1</v>
      </c>
      <c r="AL3" s="68">
        <f>IF(ISBLANK(HLOOKUP(AL$2,Monitoring_eng!$A$1:$DB$79,Results!$C3,FALSE)),"",IF(HLOOKUP(AL$2,Monitoring_eng!$A$1:$DB$79,Results!$C3,FALSE)=$I3,$P3,IF(HLOOKUP(AL$2,Monitoring_eng!$A$1:$DB$79,Results!$C3,FALSE)=$K3,$Q3,IF(HLOOKUP(AL$2,Monitoring_eng!$A$1:$DB$79,Results!$C3,FALSE)=$M3,$R3,IF(HLOOKUP(AL$2,Monitoring_eng!$A$1:$DB$79,Results!$C3,FALSE)=$O3,$S3,"CHYBA")))))</f>
        <v>0</v>
      </c>
      <c r="AM3" s="68">
        <f>IF(ISBLANK(HLOOKUP(AM$2,Monitoring_eng!$A$1:$DB$79,Results!$C3,FALSE)),"",IF(HLOOKUP(AM$2,Monitoring_eng!$A$1:$DB$79,Results!$C3,FALSE)=$I3,$P3,IF(HLOOKUP(AM$2,Monitoring_eng!$A$1:$DB$79,Results!$C3,FALSE)=$K3,$Q3,IF(HLOOKUP(AM$2,Monitoring_eng!$A$1:$DB$79,Results!$C3,FALSE)=$M3,$R3,IF(HLOOKUP(AM$2,Monitoring_eng!$A$1:$DB$79,Results!$C3,FALSE)=$O3,$S3,"CHYBA")))))</f>
        <v>1</v>
      </c>
      <c r="AN3" s="68">
        <f>IF(ISBLANK(HLOOKUP(AN$2,Monitoring_eng!$A$1:$DB$79,Results!$C3,FALSE)),"",IF(HLOOKUP(AN$2,Monitoring_eng!$A$1:$DB$79,Results!$C3,FALSE)=$I3,$P3,IF(HLOOKUP(AN$2,Monitoring_eng!$A$1:$DB$79,Results!$C3,FALSE)=$K3,$Q3,IF(HLOOKUP(AN$2,Monitoring_eng!$A$1:$DB$79,Results!$C3,FALSE)=$M3,$R3,IF(HLOOKUP(AN$2,Monitoring_eng!$A$1:$DB$79,Results!$C3,FALSE)=$O3,$S3,"CHYBA")))))</f>
        <v>1</v>
      </c>
      <c r="AO3" s="68">
        <f>IF(ISBLANK(HLOOKUP(AO$2,Monitoring_eng!$A$1:$DB$79,Results!$C3,FALSE)),"",IF(HLOOKUP(AO$2,Monitoring_eng!$A$1:$DB$79,Results!$C3,FALSE)=$I3,$P3,IF(HLOOKUP(AO$2,Monitoring_eng!$A$1:$DB$79,Results!$C3,FALSE)=$K3,$Q3,IF(HLOOKUP(AO$2,Monitoring_eng!$A$1:$DB$79,Results!$C3,FALSE)=$M3,$R3,IF(HLOOKUP(AO$2,Monitoring_eng!$A$1:$DB$79,Results!$C3,FALSE)=$O3,$S3,"CHYBA")))))</f>
        <v>0</v>
      </c>
      <c r="AP3" s="68">
        <f>IF(ISBLANK(HLOOKUP(AP$2,Monitoring_eng!$A$1:$DB$79,Results!$C3,FALSE)),"",IF(HLOOKUP(AP$2,Monitoring_eng!$A$1:$DB$79,Results!$C3,FALSE)=$I3,$P3,IF(HLOOKUP(AP$2,Monitoring_eng!$A$1:$DB$79,Results!$C3,FALSE)=$K3,$Q3,IF(HLOOKUP(AP$2,Monitoring_eng!$A$1:$DB$79,Results!$C3,FALSE)=$M3,$R3,IF(HLOOKUP(AP$2,Monitoring_eng!$A$1:$DB$79,Results!$C3,FALSE)=$O3,$S3,"CHYBA")))))</f>
        <v>0</v>
      </c>
      <c r="AQ3" s="68">
        <f>IF(ISBLANK(HLOOKUP(AQ$2,Monitoring_eng!$A$1:$DB$79,Results!$C3,FALSE)),"",IF(HLOOKUP(AQ$2,Monitoring_eng!$A$1:$DB$79,Results!$C3,FALSE)=$I3,$P3,IF(HLOOKUP(AQ$2,Monitoring_eng!$A$1:$DB$79,Results!$C3,FALSE)=$K3,$Q3,IF(HLOOKUP(AQ$2,Monitoring_eng!$A$1:$DB$79,Results!$C3,FALSE)=$M3,$R3,IF(HLOOKUP(AQ$2,Monitoring_eng!$A$1:$DB$79,Results!$C3,FALSE)=$O3,$S3,"CHYBA")))))</f>
        <v>1</v>
      </c>
      <c r="AR3" s="68">
        <f>IF(ISBLANK(HLOOKUP(AR$2,Monitoring_eng!$A$1:$DB$79,Results!$C3,FALSE)),"",IF(HLOOKUP(AR$2,Monitoring_eng!$A$1:$DB$79,Results!$C3,FALSE)=$I3,$P3,IF(HLOOKUP(AR$2,Monitoring_eng!$A$1:$DB$79,Results!$C3,FALSE)=$K3,$Q3,IF(HLOOKUP(AR$2,Monitoring_eng!$A$1:$DB$79,Results!$C3,FALSE)=$M3,$R3,IF(HLOOKUP(AR$2,Monitoring_eng!$A$1:$DB$79,Results!$C3,FALSE)=$O3,$S3,"CHYBA")))))</f>
        <v>1</v>
      </c>
      <c r="AS3" s="68">
        <f>IF(ISBLANK(HLOOKUP(AS$2,Monitoring_eng!$A$1:$DB$79,Results!$C3,FALSE)),"",IF(HLOOKUP(AS$2,Monitoring_eng!$A$1:$DB$79,Results!$C3,FALSE)=$I3,$P3,IF(HLOOKUP(AS$2,Monitoring_eng!$A$1:$DB$79,Results!$C3,FALSE)=$K3,$Q3,IF(HLOOKUP(AS$2,Monitoring_eng!$A$1:$DB$79,Results!$C3,FALSE)=$M3,$R3,IF(HLOOKUP(AS$2,Monitoring_eng!$A$1:$DB$79,Results!$C3,FALSE)=$O3,$S3,"CHYBA")))))</f>
        <v>1</v>
      </c>
      <c r="AT3" s="68">
        <f>IF(ISBLANK(HLOOKUP(AT$2,Monitoring_eng!$A$1:$DB$79,Results!$C3,FALSE)),"",IF(HLOOKUP(AT$2,Monitoring_eng!$A$1:$DB$79,Results!$C3,FALSE)=$I3,$P3,IF(HLOOKUP(AT$2,Monitoring_eng!$A$1:$DB$79,Results!$C3,FALSE)=$K3,$Q3,IF(HLOOKUP(AT$2,Monitoring_eng!$A$1:$DB$79,Results!$C3,FALSE)=$M3,$R3,IF(HLOOKUP(AT$2,Monitoring_eng!$A$1:$DB$79,Results!$C3,FALSE)=$O3,$S3,"CHYBA")))))</f>
        <v>1</v>
      </c>
      <c r="AU3" s="68">
        <f>IF(ISBLANK(HLOOKUP(AU$2,Monitoring_eng!$A$1:$DB$79,Results!$C3,FALSE)),"",IF(HLOOKUP(AU$2,Monitoring_eng!$A$1:$DB$79,Results!$C3,FALSE)=$I3,$P3,IF(HLOOKUP(AU$2,Monitoring_eng!$A$1:$DB$79,Results!$C3,FALSE)=$K3,$Q3,IF(HLOOKUP(AU$2,Monitoring_eng!$A$1:$DB$79,Results!$C3,FALSE)=$M3,$R3,IF(HLOOKUP(AU$2,Monitoring_eng!$A$1:$DB$79,Results!$C3,FALSE)=$O3,$S3,"CHYBA")))))</f>
        <v>0</v>
      </c>
      <c r="AV3" s="68">
        <f>IF(ISBLANK(HLOOKUP(AV$2,Monitoring_eng!$A$1:$DB$79,Results!$C3,FALSE)),"",IF(HLOOKUP(AV$2,Monitoring_eng!$A$1:$DB$79,Results!$C3,FALSE)=$I3,$P3,IF(HLOOKUP(AV$2,Monitoring_eng!$A$1:$DB$79,Results!$C3,FALSE)=$K3,$Q3,IF(HLOOKUP(AV$2,Monitoring_eng!$A$1:$DB$79,Results!$C3,FALSE)=$M3,$R3,IF(HLOOKUP(AV$2,Monitoring_eng!$A$1:$DB$79,Results!$C3,FALSE)=$O3,$S3,"CHYBA")))))</f>
        <v>0</v>
      </c>
      <c r="AW3" s="68">
        <f>IF(ISBLANK(HLOOKUP(AW$2,Monitoring_eng!$A$1:$DB$79,Results!$C3,FALSE)),"",IF(HLOOKUP(AW$2,Monitoring_eng!$A$1:$DB$79,Results!$C3,FALSE)=$I3,$P3,IF(HLOOKUP(AW$2,Monitoring_eng!$A$1:$DB$79,Results!$C3,FALSE)=$K3,$Q3,IF(HLOOKUP(AW$2,Monitoring_eng!$A$1:$DB$79,Results!$C3,FALSE)=$M3,$R3,IF(HLOOKUP(AW$2,Monitoring_eng!$A$1:$DB$79,Results!$C3,FALSE)=$O3,$S3,"CHYBA")))))</f>
        <v>0</v>
      </c>
      <c r="AX3" s="68">
        <f>IF(ISBLANK(HLOOKUP(AX$2,Monitoring_eng!$A$1:$DB$79,Results!$C3,FALSE)),"",IF(HLOOKUP(AX$2,Monitoring_eng!$A$1:$DB$79,Results!$C3,FALSE)=$I3,$P3,IF(HLOOKUP(AX$2,Monitoring_eng!$A$1:$DB$79,Results!$C3,FALSE)=$K3,$Q3,IF(HLOOKUP(AX$2,Monitoring_eng!$A$1:$DB$79,Results!$C3,FALSE)=$M3,$R3,IF(HLOOKUP(AX$2,Monitoring_eng!$A$1:$DB$79,Results!$C3,FALSE)=$O3,$S3,"CHYBA")))))</f>
        <v>0.5</v>
      </c>
      <c r="AY3" s="68">
        <f>IF(ISBLANK(HLOOKUP(AY$2,Monitoring_eng!$A$1:$DB$79,Results!$C3,FALSE)),"",IF(HLOOKUP(AY$2,Monitoring_eng!$A$1:$DB$79,Results!$C3,FALSE)=$I3,$P3,IF(HLOOKUP(AY$2,Monitoring_eng!$A$1:$DB$79,Results!$C3,FALSE)=$K3,$Q3,IF(HLOOKUP(AY$2,Monitoring_eng!$A$1:$DB$79,Results!$C3,FALSE)=$M3,$R3,IF(HLOOKUP(AY$2,Monitoring_eng!$A$1:$DB$79,Results!$C3,FALSE)=$O3,$S3,"CHYBA")))))</f>
        <v>0</v>
      </c>
      <c r="AZ3" s="68">
        <f>IF(ISBLANK(HLOOKUP(AZ$2,Monitoring_eng!$A$1:$DB$79,Results!$C3,FALSE)),"",IF(HLOOKUP(AZ$2,Monitoring_eng!$A$1:$DB$79,Results!$C3,FALSE)=$I3,$P3,IF(HLOOKUP(AZ$2,Monitoring_eng!$A$1:$DB$79,Results!$C3,FALSE)=$K3,$Q3,IF(HLOOKUP(AZ$2,Monitoring_eng!$A$1:$DB$79,Results!$C3,FALSE)=$M3,$R3,IF(HLOOKUP(AZ$2,Monitoring_eng!$A$1:$DB$79,Results!$C3,FALSE)=$O3,$S3,"CHYBA")))))</f>
        <v>1</v>
      </c>
      <c r="BA3" s="68">
        <f>IF(ISBLANK(HLOOKUP(BA$2,Monitoring_eng!$A$1:$DB$79,Results!$C3,FALSE)),"",IF(HLOOKUP(BA$2,Monitoring_eng!$A$1:$DB$79,Results!$C3,FALSE)=$I3,$P3,IF(HLOOKUP(BA$2,Monitoring_eng!$A$1:$DB$79,Results!$C3,FALSE)=$K3,$Q3,IF(HLOOKUP(BA$2,Monitoring_eng!$A$1:$DB$79,Results!$C3,FALSE)=$M3,$R3,IF(HLOOKUP(BA$2,Monitoring_eng!$A$1:$DB$79,Results!$C3,FALSE)=$O3,$S3,"CHYBA")))))</f>
        <v>1</v>
      </c>
      <c r="BB3" s="68">
        <f>IF(ISBLANK(HLOOKUP(BB$2,Monitoring_eng!$A$1:$DB$79,Results!$C3,FALSE)),"",IF(HLOOKUP(BB$2,Monitoring_eng!$A$1:$DB$79,Results!$C3,FALSE)=$I3,$P3,IF(HLOOKUP(BB$2,Monitoring_eng!$A$1:$DB$79,Results!$C3,FALSE)=$K3,$Q3,IF(HLOOKUP(BB$2,Monitoring_eng!$A$1:$DB$79,Results!$C3,FALSE)=$M3,$R3,IF(HLOOKUP(BB$2,Monitoring_eng!$A$1:$DB$79,Results!$C3,FALSE)=$O3,$S3,"CHYBA")))))</f>
        <v>0.5</v>
      </c>
      <c r="BC3" s="68">
        <f>IF(ISBLANK(HLOOKUP(BC$2,Monitoring_eng!$A$1:$DB$79,Results!$C3,FALSE)),"",IF(HLOOKUP(BC$2,Monitoring_eng!$A$1:$DB$79,Results!$C3,FALSE)=$I3,$P3,IF(HLOOKUP(BC$2,Monitoring_eng!$A$1:$DB$79,Results!$C3,FALSE)=$K3,$Q3,IF(HLOOKUP(BC$2,Monitoring_eng!$A$1:$DB$79,Results!$C3,FALSE)=$M3,$R3,IF(HLOOKUP(BC$2,Monitoring_eng!$A$1:$DB$79,Results!$C3,FALSE)=$O3,$S3,"CHYBA")))))</f>
        <v>1</v>
      </c>
      <c r="BD3" s="68">
        <f>IF(ISBLANK(HLOOKUP(BD$2,Monitoring_eng!$A$1:$DB$79,Results!$C3,FALSE)),"",IF(HLOOKUP(BD$2,Monitoring_eng!$A$1:$DB$79,Results!$C3,FALSE)=$I3,$P3,IF(HLOOKUP(BD$2,Monitoring_eng!$A$1:$DB$79,Results!$C3,FALSE)=$K3,$Q3,IF(HLOOKUP(BD$2,Monitoring_eng!$A$1:$DB$79,Results!$C3,FALSE)=$M3,$R3,IF(HLOOKUP(BD$2,Monitoring_eng!$A$1:$DB$79,Results!$C3,FALSE)=$O3,$S3,"CHYBA")))))</f>
        <v>0</v>
      </c>
      <c r="BE3" s="68">
        <f>IF(ISBLANK(HLOOKUP(BE$2,Monitoring_eng!$A$1:$DB$79,Results!$C3,FALSE)),"",IF(HLOOKUP(BE$2,Monitoring_eng!$A$1:$DB$79,Results!$C3,FALSE)=$I3,$P3,IF(HLOOKUP(BE$2,Monitoring_eng!$A$1:$DB$79,Results!$C3,FALSE)=$K3,$Q3,IF(HLOOKUP(BE$2,Monitoring_eng!$A$1:$DB$79,Results!$C3,FALSE)=$M3,$R3,IF(HLOOKUP(BE$2,Monitoring_eng!$A$1:$DB$79,Results!$C3,FALSE)=$O3,$S3,"CHYBA")))))</f>
        <v>1</v>
      </c>
      <c r="BF3" s="68">
        <f>IF(ISBLANK(HLOOKUP(BF$2,Monitoring_eng!$A$1:$DB$79,Results!$C3,FALSE)),"",IF(HLOOKUP(BF$2,Monitoring_eng!$A$1:$DB$79,Results!$C3,FALSE)=$I3,$P3,IF(HLOOKUP(BF$2,Monitoring_eng!$A$1:$DB$79,Results!$C3,FALSE)=$K3,$Q3,IF(HLOOKUP(BF$2,Monitoring_eng!$A$1:$DB$79,Results!$C3,FALSE)=$M3,$R3,IF(HLOOKUP(BF$2,Monitoring_eng!$A$1:$DB$79,Results!$C3,FALSE)=$O3,$S3,"CHYBA")))))</f>
        <v>1</v>
      </c>
      <c r="BG3" s="68">
        <f>IF(ISBLANK(HLOOKUP(BG$2,Monitoring_eng!$A$1:$DB$79,Results!$C3,FALSE)),"",IF(HLOOKUP(BG$2,Monitoring_eng!$A$1:$DB$79,Results!$C3,FALSE)=$I3,$P3,IF(HLOOKUP(BG$2,Monitoring_eng!$A$1:$DB$79,Results!$C3,FALSE)=$K3,$Q3,IF(HLOOKUP(BG$2,Monitoring_eng!$A$1:$DB$79,Results!$C3,FALSE)=$M3,$R3,IF(HLOOKUP(BG$2,Monitoring_eng!$A$1:$DB$79,Results!$C3,FALSE)=$O3,$S3,"CHYBA")))))</f>
        <v>1</v>
      </c>
      <c r="BH3" s="68">
        <f>IF(ISBLANK(HLOOKUP(BH$2,Monitoring_eng!$A$1:$DB$79,Results!$C3,FALSE)),"",IF(HLOOKUP(BH$2,Monitoring_eng!$A$1:$DB$79,Results!$C3,FALSE)=$I3,$P3,IF(HLOOKUP(BH$2,Monitoring_eng!$A$1:$DB$79,Results!$C3,FALSE)=$K3,$Q3,IF(HLOOKUP(BH$2,Monitoring_eng!$A$1:$DB$79,Results!$C3,FALSE)=$M3,$R3,IF(HLOOKUP(BH$2,Monitoring_eng!$A$1:$DB$79,Results!$C3,FALSE)=$O3,$S3,"CHYBA")))))</f>
        <v>1</v>
      </c>
      <c r="BI3" s="68">
        <f>IF(ISBLANK(HLOOKUP(BI$2,Monitoring_eng!$A$1:$DB$79,Results!$C3,FALSE)),"",IF(HLOOKUP(BI$2,Monitoring_eng!$A$1:$DB$79,Results!$C3,FALSE)=$I3,$P3,IF(HLOOKUP(BI$2,Monitoring_eng!$A$1:$DB$79,Results!$C3,FALSE)=$K3,$Q3,IF(HLOOKUP(BI$2,Monitoring_eng!$A$1:$DB$79,Results!$C3,FALSE)=$M3,$R3,IF(HLOOKUP(BI$2,Monitoring_eng!$A$1:$DB$79,Results!$C3,FALSE)=$O3,$S3,"CHYBA")))))</f>
        <v>1</v>
      </c>
      <c r="BJ3" s="68">
        <f>IF(ISBLANK(HLOOKUP(BJ$2,Monitoring_eng!$A$1:$DB$79,Results!$C3,FALSE)),"",IF(HLOOKUP(BJ$2,Monitoring_eng!$A$1:$DB$79,Results!$C3,FALSE)=$I3,$P3,IF(HLOOKUP(BJ$2,Monitoring_eng!$A$1:$DB$79,Results!$C3,FALSE)=$K3,$Q3,IF(HLOOKUP(BJ$2,Monitoring_eng!$A$1:$DB$79,Results!$C3,FALSE)=$M3,$R3,IF(HLOOKUP(BJ$2,Monitoring_eng!$A$1:$DB$79,Results!$C3,FALSE)=$O3,$S3,"CHYBA")))))</f>
        <v>0</v>
      </c>
      <c r="BK3" s="68">
        <f>IF(ISBLANK(HLOOKUP(BK$2,Monitoring_eng!$A$1:$DB$79,Results!$C3,FALSE)),"",IF(HLOOKUP(BK$2,Monitoring_eng!$A$1:$DB$79,Results!$C3,FALSE)=$I3,$P3,IF(HLOOKUP(BK$2,Monitoring_eng!$A$1:$DB$79,Results!$C3,FALSE)=$K3,$Q3,IF(HLOOKUP(BK$2,Monitoring_eng!$A$1:$DB$79,Results!$C3,FALSE)=$M3,$R3,IF(HLOOKUP(BK$2,Monitoring_eng!$A$1:$DB$79,Results!$C3,FALSE)=$O3,$S3,"CHYBA")))))</f>
        <v>1</v>
      </c>
      <c r="BL3" s="68">
        <f>IF(ISBLANK(HLOOKUP(BL$2,Monitoring_eng!$A$1:$DB$79,Results!$C3,FALSE)),"",IF(HLOOKUP(BL$2,Monitoring_eng!$A$1:$DB$79,Results!$C3,FALSE)=$I3,$P3,IF(HLOOKUP(BL$2,Monitoring_eng!$A$1:$DB$79,Results!$C3,FALSE)=$K3,$Q3,IF(HLOOKUP(BL$2,Monitoring_eng!$A$1:$DB$79,Results!$C3,FALSE)=$M3,$R3,IF(HLOOKUP(BL$2,Monitoring_eng!$A$1:$DB$79,Results!$C3,FALSE)=$O3,$S3,"CHYBA")))))</f>
        <v>1</v>
      </c>
      <c r="BM3" s="68">
        <f>IF(ISBLANK(HLOOKUP(BM$2,Monitoring_eng!$A$1:$DB$79,Results!$C3,FALSE)),"",IF(HLOOKUP(BM$2,Monitoring_eng!$A$1:$DB$79,Results!$C3,FALSE)=$I3,$P3,IF(HLOOKUP(BM$2,Monitoring_eng!$A$1:$DB$79,Results!$C3,FALSE)=$K3,$Q3,IF(HLOOKUP(BM$2,Monitoring_eng!$A$1:$DB$79,Results!$C3,FALSE)=$M3,$R3,IF(HLOOKUP(BM$2,Monitoring_eng!$A$1:$DB$79,Results!$C3,FALSE)=$O3,$S3,"CHYBA")))))</f>
        <v>1</v>
      </c>
      <c r="BN3" s="68">
        <f>IF(ISBLANK(HLOOKUP(BN$2,Monitoring_eng!$A$1:$DB$79,Results!$C3,FALSE)),"",IF(HLOOKUP(BN$2,Monitoring_eng!$A$1:$DB$79,Results!$C3,FALSE)=$I3,$P3,IF(HLOOKUP(BN$2,Monitoring_eng!$A$1:$DB$79,Results!$C3,FALSE)=$K3,$Q3,IF(HLOOKUP(BN$2,Monitoring_eng!$A$1:$DB$79,Results!$C3,FALSE)=$M3,$R3,IF(HLOOKUP(BN$2,Monitoring_eng!$A$1:$DB$79,Results!$C3,FALSE)=$O3,$S3,"CHYBA")))))</f>
        <v>0</v>
      </c>
      <c r="BO3" s="68">
        <f>IF(ISBLANK(HLOOKUP(BO$2,Monitoring_eng!$A$1:$DB$79,Results!$C3,FALSE)),"",IF(HLOOKUP(BO$2,Monitoring_eng!$A$1:$DB$79,Results!$C3,FALSE)=$I3,$P3,IF(HLOOKUP(BO$2,Monitoring_eng!$A$1:$DB$79,Results!$C3,FALSE)=$K3,$Q3,IF(HLOOKUP(BO$2,Monitoring_eng!$A$1:$DB$79,Results!$C3,FALSE)=$M3,$R3,IF(HLOOKUP(BO$2,Monitoring_eng!$A$1:$DB$79,Results!$C3,FALSE)=$O3,$S3,"CHYBA")))))</f>
        <v>1</v>
      </c>
      <c r="BP3" s="68">
        <f>IF(ISBLANK(HLOOKUP(BP$2,Monitoring_eng!$A$1:$DB$79,Results!$C3,FALSE)),"",IF(HLOOKUP(BP$2,Monitoring_eng!$A$1:$DB$79,Results!$C3,FALSE)=$I3,$P3,IF(HLOOKUP(BP$2,Monitoring_eng!$A$1:$DB$79,Results!$C3,FALSE)=$K3,$Q3,IF(HLOOKUP(BP$2,Monitoring_eng!$A$1:$DB$79,Results!$C3,FALSE)=$M3,$R3,IF(HLOOKUP(BP$2,Monitoring_eng!$A$1:$DB$79,Results!$C3,FALSE)=$O3,$S3,"CHYBA")))))</f>
        <v>1</v>
      </c>
      <c r="BQ3" s="68">
        <f>IF(ISBLANK(HLOOKUP(BQ$2,Monitoring_eng!$A$1:$DB$79,Results!$C3,FALSE)),"",IF(HLOOKUP(BQ$2,Monitoring_eng!$A$1:$DB$79,Results!$C3,FALSE)=$I3,$P3,IF(HLOOKUP(BQ$2,Monitoring_eng!$A$1:$DB$79,Results!$C3,FALSE)=$K3,$Q3,IF(HLOOKUP(BQ$2,Monitoring_eng!$A$1:$DB$79,Results!$C3,FALSE)=$M3,$R3,IF(HLOOKUP(BQ$2,Monitoring_eng!$A$1:$DB$79,Results!$C3,FALSE)=$O3,$S3,"CHYBA")))))</f>
        <v>1</v>
      </c>
    </row>
    <row r="4" spans="1:69" x14ac:dyDescent="0.25">
      <c r="A4" s="45" t="s">
        <v>2429</v>
      </c>
      <c r="B4" s="45" t="s">
        <v>305</v>
      </c>
      <c r="C4" s="45">
        <v>3</v>
      </c>
      <c r="D4" s="46" t="s">
        <v>86</v>
      </c>
      <c r="E4" s="46" t="s">
        <v>99</v>
      </c>
      <c r="F4" s="46" t="s">
        <v>2</v>
      </c>
      <c r="G4" s="45">
        <v>1</v>
      </c>
      <c r="H4" s="45" t="s">
        <v>484</v>
      </c>
      <c r="I4" s="45" t="s">
        <v>1749</v>
      </c>
      <c r="J4" s="45" t="s">
        <v>485</v>
      </c>
      <c r="K4" s="67" t="s">
        <v>1750</v>
      </c>
      <c r="L4" s="45" t="s">
        <v>486</v>
      </c>
      <c r="M4" s="45" t="s">
        <v>1752</v>
      </c>
      <c r="N4" s="45" t="s">
        <v>2116</v>
      </c>
      <c r="O4" s="45" t="s">
        <v>2116</v>
      </c>
      <c r="P4" s="45">
        <f t="shared" ref="P4:P67" si="0">G4</f>
        <v>1</v>
      </c>
      <c r="Q4" s="45">
        <v>0</v>
      </c>
      <c r="R4" s="45">
        <f t="shared" ref="R4:R67" si="1">G4/2</f>
        <v>0.5</v>
      </c>
      <c r="S4" s="45" t="s">
        <v>2116</v>
      </c>
      <c r="T4" s="68">
        <f>IF(ISBLANK(HLOOKUP(T$2,Monitoring_eng!$A$1:$DB$79,Results!$C4,FALSE)),"",IF(HLOOKUP(T$2,Monitoring_eng!$A$1:$DB$79,Results!$C4,FALSE)=$I4,$P4,IF(HLOOKUP(T$2,Monitoring_eng!$A$1:$DB$79,Results!$C4,FALSE)=$K4,$Q4,IF(HLOOKUP(T$2,Monitoring_eng!$A$1:$DB$79,Results!$C4,FALSE)=$M4,$R4,IF(HLOOKUP(T$2,Monitoring_eng!$A$1:$DB$79,Results!$C4,FALSE)=$O4,$S4,"CHYBA")))))</f>
        <v>0</v>
      </c>
      <c r="U4" s="68">
        <f>IF(ISBLANK(HLOOKUP(U$2,Monitoring_eng!$A$1:$DB$79,Results!$C4,FALSE)),"",IF(HLOOKUP(U$2,Monitoring_eng!$A$1:$DB$79,Results!$C4,FALSE)=$I4,$P4,IF(HLOOKUP(U$2,Monitoring_eng!$A$1:$DB$79,Results!$C4,FALSE)=$K4,$Q4,IF(HLOOKUP(U$2,Monitoring_eng!$A$1:$DB$79,Results!$C4,FALSE)=$M4,$R4,IF(HLOOKUP(U$2,Monitoring_eng!$A$1:$DB$79,Results!$C4,FALSE)=$O4,$S4,"CHYBA")))))</f>
        <v>0</v>
      </c>
      <c r="V4" s="68">
        <f>IF(ISBLANK(HLOOKUP(V$2,Monitoring_eng!$A$1:$DB$79,Results!$C4,FALSE)),"",IF(HLOOKUP(V$2,Monitoring_eng!$A$1:$DB$79,Results!$C4,FALSE)=$I4,$P4,IF(HLOOKUP(V$2,Monitoring_eng!$A$1:$DB$79,Results!$C4,FALSE)=$K4,$Q4,IF(HLOOKUP(V$2,Monitoring_eng!$A$1:$DB$79,Results!$C4,FALSE)=$M4,$R4,IF(HLOOKUP(V$2,Monitoring_eng!$A$1:$DB$79,Results!$C4,FALSE)=$O4,$S4,"CHYBA")))))</f>
        <v>1</v>
      </c>
      <c r="W4" s="68">
        <f>IF(ISBLANK(HLOOKUP(W$2,Monitoring_eng!$A$1:$DB$79,Results!$C4,FALSE)),"",IF(HLOOKUP(W$2,Monitoring_eng!$A$1:$DB$79,Results!$C4,FALSE)=$I4,$P4,IF(HLOOKUP(W$2,Monitoring_eng!$A$1:$DB$79,Results!$C4,FALSE)=$K4,$Q4,IF(HLOOKUP(W$2,Monitoring_eng!$A$1:$DB$79,Results!$C4,FALSE)=$M4,$R4,IF(HLOOKUP(W$2,Monitoring_eng!$A$1:$DB$79,Results!$C4,FALSE)=$O4,$S4,"CHYBA")))))</f>
        <v>0</v>
      </c>
      <c r="X4" s="68">
        <f>IF(ISBLANK(HLOOKUP(X$2,Monitoring_eng!$A$1:$DB$79,Results!$C4,FALSE)),"",IF(HLOOKUP(X$2,Monitoring_eng!$A$1:$DB$79,Results!$C4,FALSE)=$I4,$P4,IF(HLOOKUP(X$2,Monitoring_eng!$A$1:$DB$79,Results!$C4,FALSE)=$K4,$Q4,IF(HLOOKUP(X$2,Monitoring_eng!$A$1:$DB$79,Results!$C4,FALSE)=$M4,$R4,IF(HLOOKUP(X$2,Monitoring_eng!$A$1:$DB$79,Results!$C4,FALSE)=$O4,$S4,"CHYBA")))))</f>
        <v>0</v>
      </c>
      <c r="Y4" s="68">
        <f>IF(ISBLANK(HLOOKUP(Y$2,Monitoring_eng!$A$1:$DB$79,Results!$C4,FALSE)),"",IF(HLOOKUP(Y$2,Monitoring_eng!$A$1:$DB$79,Results!$C4,FALSE)=$I4,$P4,IF(HLOOKUP(Y$2,Monitoring_eng!$A$1:$DB$79,Results!$C4,FALSE)=$K4,$Q4,IF(HLOOKUP(Y$2,Monitoring_eng!$A$1:$DB$79,Results!$C4,FALSE)=$M4,$R4,IF(HLOOKUP(Y$2,Monitoring_eng!$A$1:$DB$79,Results!$C4,FALSE)=$O4,$S4,"CHYBA")))))</f>
        <v>1</v>
      </c>
      <c r="Z4" s="68">
        <f>IF(ISBLANK(HLOOKUP(Z$2,Monitoring_eng!$A$1:$DB$79,Results!$C4,FALSE)),"",IF(HLOOKUP(Z$2,Monitoring_eng!$A$1:$DB$79,Results!$C4,FALSE)=$I4,$P4,IF(HLOOKUP(Z$2,Monitoring_eng!$A$1:$DB$79,Results!$C4,FALSE)=$K4,$Q4,IF(HLOOKUP(Z$2,Monitoring_eng!$A$1:$DB$79,Results!$C4,FALSE)=$M4,$R4,IF(HLOOKUP(Z$2,Monitoring_eng!$A$1:$DB$79,Results!$C4,FALSE)=$O4,$S4,"CHYBA")))))</f>
        <v>0</v>
      </c>
      <c r="AA4" s="68">
        <f>IF(ISBLANK(HLOOKUP(AA$2,Monitoring_eng!$A$1:$DB$79,Results!$C4,FALSE)),"",IF(HLOOKUP(AA$2,Monitoring_eng!$A$1:$DB$79,Results!$C4,FALSE)=$I4,$P4,IF(HLOOKUP(AA$2,Monitoring_eng!$A$1:$DB$79,Results!$C4,FALSE)=$K4,$Q4,IF(HLOOKUP(AA$2,Monitoring_eng!$A$1:$DB$79,Results!$C4,FALSE)=$M4,$R4,IF(HLOOKUP(AA$2,Monitoring_eng!$A$1:$DB$79,Results!$C4,FALSE)=$O4,$S4,"CHYBA")))))</f>
        <v>0</v>
      </c>
      <c r="AB4" s="68">
        <f>IF(ISBLANK(HLOOKUP(AB$2,Monitoring_eng!$A$1:$DB$79,Results!$C4,FALSE)),"",IF(HLOOKUP(AB$2,Monitoring_eng!$A$1:$DB$79,Results!$C4,FALSE)=$I4,$P4,IF(HLOOKUP(AB$2,Monitoring_eng!$A$1:$DB$79,Results!$C4,FALSE)=$K4,$Q4,IF(HLOOKUP(AB$2,Monitoring_eng!$A$1:$DB$79,Results!$C4,FALSE)=$M4,$R4,IF(HLOOKUP(AB$2,Monitoring_eng!$A$1:$DB$79,Results!$C4,FALSE)=$O4,$S4,"CHYBA")))))</f>
        <v>0</v>
      </c>
      <c r="AC4" s="68">
        <f>IF(ISBLANK(HLOOKUP(AC$2,Monitoring_eng!$A$1:$DB$79,Results!$C4,FALSE)),"",IF(HLOOKUP(AC$2,Monitoring_eng!$A$1:$DB$79,Results!$C4,FALSE)=$I4,$P4,IF(HLOOKUP(AC$2,Monitoring_eng!$A$1:$DB$79,Results!$C4,FALSE)=$K4,$Q4,IF(HLOOKUP(AC$2,Monitoring_eng!$A$1:$DB$79,Results!$C4,FALSE)=$M4,$R4,IF(HLOOKUP(AC$2,Monitoring_eng!$A$1:$DB$79,Results!$C4,FALSE)=$O4,$S4,"CHYBA")))))</f>
        <v>0</v>
      </c>
      <c r="AD4" s="68">
        <f>IF(ISBLANK(HLOOKUP(AD$2,Monitoring_eng!$A$1:$DB$79,Results!$C4,FALSE)),"",IF(HLOOKUP(AD$2,Monitoring_eng!$A$1:$DB$79,Results!$C4,FALSE)=$I4,$P4,IF(HLOOKUP(AD$2,Monitoring_eng!$A$1:$DB$79,Results!$C4,FALSE)=$K4,$Q4,IF(HLOOKUP(AD$2,Monitoring_eng!$A$1:$DB$79,Results!$C4,FALSE)=$M4,$R4,IF(HLOOKUP(AD$2,Monitoring_eng!$A$1:$DB$79,Results!$C4,FALSE)=$O4,$S4,"CHYBA")))))</f>
        <v>0</v>
      </c>
      <c r="AE4" s="68">
        <f>IF(ISBLANK(HLOOKUP(AE$2,Monitoring_eng!$A$1:$DB$79,Results!$C4,FALSE)),"",IF(HLOOKUP(AE$2,Monitoring_eng!$A$1:$DB$79,Results!$C4,FALSE)=$I4,$P4,IF(HLOOKUP(AE$2,Monitoring_eng!$A$1:$DB$79,Results!$C4,FALSE)=$K4,$Q4,IF(HLOOKUP(AE$2,Monitoring_eng!$A$1:$DB$79,Results!$C4,FALSE)=$M4,$R4,IF(HLOOKUP(AE$2,Monitoring_eng!$A$1:$DB$79,Results!$C4,FALSE)=$O4,$S4,"CHYBA")))))</f>
        <v>1</v>
      </c>
      <c r="AF4" s="68">
        <f>IF(ISBLANK(HLOOKUP(AF$2,Monitoring_eng!$A$1:$DB$79,Results!$C4,FALSE)),"",IF(HLOOKUP(AF$2,Monitoring_eng!$A$1:$DB$79,Results!$C4,FALSE)=$I4,$P4,IF(HLOOKUP(AF$2,Monitoring_eng!$A$1:$DB$79,Results!$C4,FALSE)=$K4,$Q4,IF(HLOOKUP(AF$2,Monitoring_eng!$A$1:$DB$79,Results!$C4,FALSE)=$M4,$R4,IF(HLOOKUP(AF$2,Monitoring_eng!$A$1:$DB$79,Results!$C4,FALSE)=$O4,$S4,"CHYBA")))))</f>
        <v>1</v>
      </c>
      <c r="AG4" s="68">
        <f>IF(ISBLANK(HLOOKUP(AG$2,Monitoring_eng!$A$1:$DB$79,Results!$C4,FALSE)),"",IF(HLOOKUP(AG$2,Monitoring_eng!$A$1:$DB$79,Results!$C4,FALSE)=$I4,$P4,IF(HLOOKUP(AG$2,Monitoring_eng!$A$1:$DB$79,Results!$C4,FALSE)=$K4,$Q4,IF(HLOOKUP(AG$2,Monitoring_eng!$A$1:$DB$79,Results!$C4,FALSE)=$M4,$R4,IF(HLOOKUP(AG$2,Monitoring_eng!$A$1:$DB$79,Results!$C4,FALSE)=$O4,$S4,"CHYBA")))))</f>
        <v>0</v>
      </c>
      <c r="AH4" s="68">
        <f>IF(ISBLANK(HLOOKUP(AH$2,Monitoring_eng!$A$1:$DB$79,Results!$C4,FALSE)),"",IF(HLOOKUP(AH$2,Monitoring_eng!$A$1:$DB$79,Results!$C4,FALSE)=$I4,$P4,IF(HLOOKUP(AH$2,Monitoring_eng!$A$1:$DB$79,Results!$C4,FALSE)=$K4,$Q4,IF(HLOOKUP(AH$2,Monitoring_eng!$A$1:$DB$79,Results!$C4,FALSE)=$M4,$R4,IF(HLOOKUP(AH$2,Monitoring_eng!$A$1:$DB$79,Results!$C4,FALSE)=$O4,$S4,"CHYBA")))))</f>
        <v>0</v>
      </c>
      <c r="AI4" s="68">
        <f>IF(ISBLANK(HLOOKUP(AI$2,Monitoring_eng!$A$1:$DB$79,Results!$C4,FALSE)),"",IF(HLOOKUP(AI$2,Monitoring_eng!$A$1:$DB$79,Results!$C4,FALSE)=$I4,$P4,IF(HLOOKUP(AI$2,Monitoring_eng!$A$1:$DB$79,Results!$C4,FALSE)=$K4,$Q4,IF(HLOOKUP(AI$2,Monitoring_eng!$A$1:$DB$79,Results!$C4,FALSE)=$M4,$R4,IF(HLOOKUP(AI$2,Monitoring_eng!$A$1:$DB$79,Results!$C4,FALSE)=$O4,$S4,"CHYBA")))))</f>
        <v>0</v>
      </c>
      <c r="AJ4" s="68">
        <f>IF(ISBLANK(HLOOKUP(AJ$2,Monitoring_eng!$A$1:$DB$79,Results!$C4,FALSE)),"",IF(HLOOKUP(AJ$2,Monitoring_eng!$A$1:$DB$79,Results!$C4,FALSE)=$I4,$P4,IF(HLOOKUP(AJ$2,Monitoring_eng!$A$1:$DB$79,Results!$C4,FALSE)=$K4,$Q4,IF(HLOOKUP(AJ$2,Monitoring_eng!$A$1:$DB$79,Results!$C4,FALSE)=$M4,$R4,IF(HLOOKUP(AJ$2,Monitoring_eng!$A$1:$DB$79,Results!$C4,FALSE)=$O4,$S4,"CHYBA")))))</f>
        <v>0</v>
      </c>
      <c r="AK4" s="68">
        <f>IF(ISBLANK(HLOOKUP(AK$2,Monitoring_eng!$A$1:$DB$79,Results!$C4,FALSE)),"",IF(HLOOKUP(AK$2,Monitoring_eng!$A$1:$DB$79,Results!$C4,FALSE)=$I4,$P4,IF(HLOOKUP(AK$2,Monitoring_eng!$A$1:$DB$79,Results!$C4,FALSE)=$K4,$Q4,IF(HLOOKUP(AK$2,Monitoring_eng!$A$1:$DB$79,Results!$C4,FALSE)=$M4,$R4,IF(HLOOKUP(AK$2,Monitoring_eng!$A$1:$DB$79,Results!$C4,FALSE)=$O4,$S4,"CHYBA")))))</f>
        <v>0</v>
      </c>
      <c r="AL4" s="68">
        <f>IF(ISBLANK(HLOOKUP(AL$2,Monitoring_eng!$A$1:$DB$79,Results!$C4,FALSE)),"",IF(HLOOKUP(AL$2,Monitoring_eng!$A$1:$DB$79,Results!$C4,FALSE)=$I4,$P4,IF(HLOOKUP(AL$2,Monitoring_eng!$A$1:$DB$79,Results!$C4,FALSE)=$K4,$Q4,IF(HLOOKUP(AL$2,Monitoring_eng!$A$1:$DB$79,Results!$C4,FALSE)=$M4,$R4,IF(HLOOKUP(AL$2,Monitoring_eng!$A$1:$DB$79,Results!$C4,FALSE)=$O4,$S4,"CHYBA")))))</f>
        <v>0</v>
      </c>
      <c r="AM4" s="68">
        <f>IF(ISBLANK(HLOOKUP(AM$2,Monitoring_eng!$A$1:$DB$79,Results!$C4,FALSE)),"",IF(HLOOKUP(AM$2,Monitoring_eng!$A$1:$DB$79,Results!$C4,FALSE)=$I4,$P4,IF(HLOOKUP(AM$2,Monitoring_eng!$A$1:$DB$79,Results!$C4,FALSE)=$K4,$Q4,IF(HLOOKUP(AM$2,Monitoring_eng!$A$1:$DB$79,Results!$C4,FALSE)=$M4,$R4,IF(HLOOKUP(AM$2,Monitoring_eng!$A$1:$DB$79,Results!$C4,FALSE)=$O4,$S4,"CHYBA")))))</f>
        <v>0</v>
      </c>
      <c r="AN4" s="68">
        <f>IF(ISBLANK(HLOOKUP(AN$2,Monitoring_eng!$A$1:$DB$79,Results!$C4,FALSE)),"",IF(HLOOKUP(AN$2,Monitoring_eng!$A$1:$DB$79,Results!$C4,FALSE)=$I4,$P4,IF(HLOOKUP(AN$2,Monitoring_eng!$A$1:$DB$79,Results!$C4,FALSE)=$K4,$Q4,IF(HLOOKUP(AN$2,Monitoring_eng!$A$1:$DB$79,Results!$C4,FALSE)=$M4,$R4,IF(HLOOKUP(AN$2,Monitoring_eng!$A$1:$DB$79,Results!$C4,FALSE)=$O4,$S4,"CHYBA")))))</f>
        <v>0</v>
      </c>
      <c r="AO4" s="68">
        <f>IF(ISBLANK(HLOOKUP(AO$2,Monitoring_eng!$A$1:$DB$79,Results!$C4,FALSE)),"",IF(HLOOKUP(AO$2,Monitoring_eng!$A$1:$DB$79,Results!$C4,FALSE)=$I4,$P4,IF(HLOOKUP(AO$2,Monitoring_eng!$A$1:$DB$79,Results!$C4,FALSE)=$K4,$Q4,IF(HLOOKUP(AO$2,Monitoring_eng!$A$1:$DB$79,Results!$C4,FALSE)=$M4,$R4,IF(HLOOKUP(AO$2,Monitoring_eng!$A$1:$DB$79,Results!$C4,FALSE)=$O4,$S4,"CHYBA")))))</f>
        <v>0</v>
      </c>
      <c r="AP4" s="68">
        <f>IF(ISBLANK(HLOOKUP(AP$2,Monitoring_eng!$A$1:$DB$79,Results!$C4,FALSE)),"",IF(HLOOKUP(AP$2,Monitoring_eng!$A$1:$DB$79,Results!$C4,FALSE)=$I4,$P4,IF(HLOOKUP(AP$2,Monitoring_eng!$A$1:$DB$79,Results!$C4,FALSE)=$K4,$Q4,IF(HLOOKUP(AP$2,Monitoring_eng!$A$1:$DB$79,Results!$C4,FALSE)=$M4,$R4,IF(HLOOKUP(AP$2,Monitoring_eng!$A$1:$DB$79,Results!$C4,FALSE)=$O4,$S4,"CHYBA")))))</f>
        <v>0</v>
      </c>
      <c r="AQ4" s="68">
        <f>IF(ISBLANK(HLOOKUP(AQ$2,Monitoring_eng!$A$1:$DB$79,Results!$C4,FALSE)),"",IF(HLOOKUP(AQ$2,Monitoring_eng!$A$1:$DB$79,Results!$C4,FALSE)=$I4,$P4,IF(HLOOKUP(AQ$2,Monitoring_eng!$A$1:$DB$79,Results!$C4,FALSE)=$K4,$Q4,IF(HLOOKUP(AQ$2,Monitoring_eng!$A$1:$DB$79,Results!$C4,FALSE)=$M4,$R4,IF(HLOOKUP(AQ$2,Monitoring_eng!$A$1:$DB$79,Results!$C4,FALSE)=$O4,$S4,"CHYBA")))))</f>
        <v>1</v>
      </c>
      <c r="AR4" s="68">
        <f>IF(ISBLANK(HLOOKUP(AR$2,Monitoring_eng!$A$1:$DB$79,Results!$C4,FALSE)),"",IF(HLOOKUP(AR$2,Monitoring_eng!$A$1:$DB$79,Results!$C4,FALSE)=$I4,$P4,IF(HLOOKUP(AR$2,Monitoring_eng!$A$1:$DB$79,Results!$C4,FALSE)=$K4,$Q4,IF(HLOOKUP(AR$2,Monitoring_eng!$A$1:$DB$79,Results!$C4,FALSE)=$M4,$R4,IF(HLOOKUP(AR$2,Monitoring_eng!$A$1:$DB$79,Results!$C4,FALSE)=$O4,$S4,"CHYBA")))))</f>
        <v>0</v>
      </c>
      <c r="AS4" s="68">
        <f>IF(ISBLANK(HLOOKUP(AS$2,Monitoring_eng!$A$1:$DB$79,Results!$C4,FALSE)),"",IF(HLOOKUP(AS$2,Monitoring_eng!$A$1:$DB$79,Results!$C4,FALSE)=$I4,$P4,IF(HLOOKUP(AS$2,Monitoring_eng!$A$1:$DB$79,Results!$C4,FALSE)=$K4,$Q4,IF(HLOOKUP(AS$2,Monitoring_eng!$A$1:$DB$79,Results!$C4,FALSE)=$M4,$R4,IF(HLOOKUP(AS$2,Monitoring_eng!$A$1:$DB$79,Results!$C4,FALSE)=$O4,$S4,"CHYBA")))))</f>
        <v>0</v>
      </c>
      <c r="AT4" s="68">
        <f>IF(ISBLANK(HLOOKUP(AT$2,Monitoring_eng!$A$1:$DB$79,Results!$C4,FALSE)),"",IF(HLOOKUP(AT$2,Monitoring_eng!$A$1:$DB$79,Results!$C4,FALSE)=$I4,$P4,IF(HLOOKUP(AT$2,Monitoring_eng!$A$1:$DB$79,Results!$C4,FALSE)=$K4,$Q4,IF(HLOOKUP(AT$2,Monitoring_eng!$A$1:$DB$79,Results!$C4,FALSE)=$M4,$R4,IF(HLOOKUP(AT$2,Monitoring_eng!$A$1:$DB$79,Results!$C4,FALSE)=$O4,$S4,"CHYBA")))))</f>
        <v>0</v>
      </c>
      <c r="AU4" s="68">
        <f>IF(ISBLANK(HLOOKUP(AU$2,Monitoring_eng!$A$1:$DB$79,Results!$C4,FALSE)),"",IF(HLOOKUP(AU$2,Monitoring_eng!$A$1:$DB$79,Results!$C4,FALSE)=$I4,$P4,IF(HLOOKUP(AU$2,Monitoring_eng!$A$1:$DB$79,Results!$C4,FALSE)=$K4,$Q4,IF(HLOOKUP(AU$2,Monitoring_eng!$A$1:$DB$79,Results!$C4,FALSE)=$M4,$R4,IF(HLOOKUP(AU$2,Monitoring_eng!$A$1:$DB$79,Results!$C4,FALSE)=$O4,$S4,"CHYBA")))))</f>
        <v>0</v>
      </c>
      <c r="AV4" s="68">
        <f>IF(ISBLANK(HLOOKUP(AV$2,Monitoring_eng!$A$1:$DB$79,Results!$C4,FALSE)),"",IF(HLOOKUP(AV$2,Monitoring_eng!$A$1:$DB$79,Results!$C4,FALSE)=$I4,$P4,IF(HLOOKUP(AV$2,Monitoring_eng!$A$1:$DB$79,Results!$C4,FALSE)=$K4,$Q4,IF(HLOOKUP(AV$2,Monitoring_eng!$A$1:$DB$79,Results!$C4,FALSE)=$M4,$R4,IF(HLOOKUP(AV$2,Monitoring_eng!$A$1:$DB$79,Results!$C4,FALSE)=$O4,$S4,"CHYBA")))))</f>
        <v>0</v>
      </c>
      <c r="AW4" s="68">
        <f>IF(ISBLANK(HLOOKUP(AW$2,Monitoring_eng!$A$1:$DB$79,Results!$C4,FALSE)),"",IF(HLOOKUP(AW$2,Monitoring_eng!$A$1:$DB$79,Results!$C4,FALSE)=$I4,$P4,IF(HLOOKUP(AW$2,Monitoring_eng!$A$1:$DB$79,Results!$C4,FALSE)=$K4,$Q4,IF(HLOOKUP(AW$2,Monitoring_eng!$A$1:$DB$79,Results!$C4,FALSE)=$M4,$R4,IF(HLOOKUP(AW$2,Monitoring_eng!$A$1:$DB$79,Results!$C4,FALSE)=$O4,$S4,"CHYBA")))))</f>
        <v>0</v>
      </c>
      <c r="AX4" s="68">
        <f>IF(ISBLANK(HLOOKUP(AX$2,Monitoring_eng!$A$1:$DB$79,Results!$C4,FALSE)),"",IF(HLOOKUP(AX$2,Monitoring_eng!$A$1:$DB$79,Results!$C4,FALSE)=$I4,$P4,IF(HLOOKUP(AX$2,Monitoring_eng!$A$1:$DB$79,Results!$C4,FALSE)=$K4,$Q4,IF(HLOOKUP(AX$2,Monitoring_eng!$A$1:$DB$79,Results!$C4,FALSE)=$M4,$R4,IF(HLOOKUP(AX$2,Monitoring_eng!$A$1:$DB$79,Results!$C4,FALSE)=$O4,$S4,"CHYBA")))))</f>
        <v>0.5</v>
      </c>
      <c r="AY4" s="68">
        <f>IF(ISBLANK(HLOOKUP(AY$2,Monitoring_eng!$A$1:$DB$79,Results!$C4,FALSE)),"",IF(HLOOKUP(AY$2,Monitoring_eng!$A$1:$DB$79,Results!$C4,FALSE)=$I4,$P4,IF(HLOOKUP(AY$2,Monitoring_eng!$A$1:$DB$79,Results!$C4,FALSE)=$K4,$Q4,IF(HLOOKUP(AY$2,Monitoring_eng!$A$1:$DB$79,Results!$C4,FALSE)=$M4,$R4,IF(HLOOKUP(AY$2,Monitoring_eng!$A$1:$DB$79,Results!$C4,FALSE)=$O4,$S4,"CHYBA")))))</f>
        <v>0</v>
      </c>
      <c r="AZ4" s="68">
        <f>IF(ISBLANK(HLOOKUP(AZ$2,Monitoring_eng!$A$1:$DB$79,Results!$C4,FALSE)),"",IF(HLOOKUP(AZ$2,Monitoring_eng!$A$1:$DB$79,Results!$C4,FALSE)=$I4,$P4,IF(HLOOKUP(AZ$2,Monitoring_eng!$A$1:$DB$79,Results!$C4,FALSE)=$K4,$Q4,IF(HLOOKUP(AZ$2,Monitoring_eng!$A$1:$DB$79,Results!$C4,FALSE)=$M4,$R4,IF(HLOOKUP(AZ$2,Monitoring_eng!$A$1:$DB$79,Results!$C4,FALSE)=$O4,$S4,"CHYBA")))))</f>
        <v>0</v>
      </c>
      <c r="BA4" s="68">
        <f>IF(ISBLANK(HLOOKUP(BA$2,Monitoring_eng!$A$1:$DB$79,Results!$C4,FALSE)),"",IF(HLOOKUP(BA$2,Monitoring_eng!$A$1:$DB$79,Results!$C4,FALSE)=$I4,$P4,IF(HLOOKUP(BA$2,Monitoring_eng!$A$1:$DB$79,Results!$C4,FALSE)=$K4,$Q4,IF(HLOOKUP(BA$2,Monitoring_eng!$A$1:$DB$79,Results!$C4,FALSE)=$M4,$R4,IF(HLOOKUP(BA$2,Monitoring_eng!$A$1:$DB$79,Results!$C4,FALSE)=$O4,$S4,"CHYBA")))))</f>
        <v>0</v>
      </c>
      <c r="BB4" s="68">
        <f>IF(ISBLANK(HLOOKUP(BB$2,Monitoring_eng!$A$1:$DB$79,Results!$C4,FALSE)),"",IF(HLOOKUP(BB$2,Monitoring_eng!$A$1:$DB$79,Results!$C4,FALSE)=$I4,$P4,IF(HLOOKUP(BB$2,Monitoring_eng!$A$1:$DB$79,Results!$C4,FALSE)=$K4,$Q4,IF(HLOOKUP(BB$2,Monitoring_eng!$A$1:$DB$79,Results!$C4,FALSE)=$M4,$R4,IF(HLOOKUP(BB$2,Monitoring_eng!$A$1:$DB$79,Results!$C4,FALSE)=$O4,$S4,"CHYBA")))))</f>
        <v>0</v>
      </c>
      <c r="BC4" s="68">
        <f>IF(ISBLANK(HLOOKUP(BC$2,Monitoring_eng!$A$1:$DB$79,Results!$C4,FALSE)),"",IF(HLOOKUP(BC$2,Monitoring_eng!$A$1:$DB$79,Results!$C4,FALSE)=$I4,$P4,IF(HLOOKUP(BC$2,Monitoring_eng!$A$1:$DB$79,Results!$C4,FALSE)=$K4,$Q4,IF(HLOOKUP(BC$2,Monitoring_eng!$A$1:$DB$79,Results!$C4,FALSE)=$M4,$R4,IF(HLOOKUP(BC$2,Monitoring_eng!$A$1:$DB$79,Results!$C4,FALSE)=$O4,$S4,"CHYBA")))))</f>
        <v>0</v>
      </c>
      <c r="BD4" s="68">
        <f>IF(ISBLANK(HLOOKUP(BD$2,Monitoring_eng!$A$1:$DB$79,Results!$C4,FALSE)),"",IF(HLOOKUP(BD$2,Monitoring_eng!$A$1:$DB$79,Results!$C4,FALSE)=$I4,$P4,IF(HLOOKUP(BD$2,Monitoring_eng!$A$1:$DB$79,Results!$C4,FALSE)=$K4,$Q4,IF(HLOOKUP(BD$2,Monitoring_eng!$A$1:$DB$79,Results!$C4,FALSE)=$M4,$R4,IF(HLOOKUP(BD$2,Monitoring_eng!$A$1:$DB$79,Results!$C4,FALSE)=$O4,$S4,"CHYBA")))))</f>
        <v>0</v>
      </c>
      <c r="BE4" s="68">
        <f>IF(ISBLANK(HLOOKUP(BE$2,Monitoring_eng!$A$1:$DB$79,Results!$C4,FALSE)),"",IF(HLOOKUP(BE$2,Monitoring_eng!$A$1:$DB$79,Results!$C4,FALSE)=$I4,$P4,IF(HLOOKUP(BE$2,Monitoring_eng!$A$1:$DB$79,Results!$C4,FALSE)=$K4,$Q4,IF(HLOOKUP(BE$2,Monitoring_eng!$A$1:$DB$79,Results!$C4,FALSE)=$M4,$R4,IF(HLOOKUP(BE$2,Monitoring_eng!$A$1:$DB$79,Results!$C4,FALSE)=$O4,$S4,"CHYBA")))))</f>
        <v>0</v>
      </c>
      <c r="BF4" s="68">
        <f>IF(ISBLANK(HLOOKUP(BF$2,Monitoring_eng!$A$1:$DB$79,Results!$C4,FALSE)),"",IF(HLOOKUP(BF$2,Monitoring_eng!$A$1:$DB$79,Results!$C4,FALSE)=$I4,$P4,IF(HLOOKUP(BF$2,Monitoring_eng!$A$1:$DB$79,Results!$C4,FALSE)=$K4,$Q4,IF(HLOOKUP(BF$2,Monitoring_eng!$A$1:$DB$79,Results!$C4,FALSE)=$M4,$R4,IF(HLOOKUP(BF$2,Monitoring_eng!$A$1:$DB$79,Results!$C4,FALSE)=$O4,$S4,"CHYBA")))))</f>
        <v>0</v>
      </c>
      <c r="BG4" s="68">
        <f>IF(ISBLANK(HLOOKUP(BG$2,Monitoring_eng!$A$1:$DB$79,Results!$C4,FALSE)),"",IF(HLOOKUP(BG$2,Monitoring_eng!$A$1:$DB$79,Results!$C4,FALSE)=$I4,$P4,IF(HLOOKUP(BG$2,Monitoring_eng!$A$1:$DB$79,Results!$C4,FALSE)=$K4,$Q4,IF(HLOOKUP(BG$2,Monitoring_eng!$A$1:$DB$79,Results!$C4,FALSE)=$M4,$R4,IF(HLOOKUP(BG$2,Monitoring_eng!$A$1:$DB$79,Results!$C4,FALSE)=$O4,$S4,"CHYBA")))))</f>
        <v>1</v>
      </c>
      <c r="BH4" s="68">
        <f>IF(ISBLANK(HLOOKUP(BH$2,Monitoring_eng!$A$1:$DB$79,Results!$C4,FALSE)),"",IF(HLOOKUP(BH$2,Monitoring_eng!$A$1:$DB$79,Results!$C4,FALSE)=$I4,$P4,IF(HLOOKUP(BH$2,Monitoring_eng!$A$1:$DB$79,Results!$C4,FALSE)=$K4,$Q4,IF(HLOOKUP(BH$2,Monitoring_eng!$A$1:$DB$79,Results!$C4,FALSE)=$M4,$R4,IF(HLOOKUP(BH$2,Monitoring_eng!$A$1:$DB$79,Results!$C4,FALSE)=$O4,$S4,"CHYBA")))))</f>
        <v>0.5</v>
      </c>
      <c r="BI4" s="68">
        <f>IF(ISBLANK(HLOOKUP(BI$2,Monitoring_eng!$A$1:$DB$79,Results!$C4,FALSE)),"",IF(HLOOKUP(BI$2,Monitoring_eng!$A$1:$DB$79,Results!$C4,FALSE)=$I4,$P4,IF(HLOOKUP(BI$2,Monitoring_eng!$A$1:$DB$79,Results!$C4,FALSE)=$K4,$Q4,IF(HLOOKUP(BI$2,Monitoring_eng!$A$1:$DB$79,Results!$C4,FALSE)=$M4,$R4,IF(HLOOKUP(BI$2,Monitoring_eng!$A$1:$DB$79,Results!$C4,FALSE)=$O4,$S4,"CHYBA")))))</f>
        <v>0</v>
      </c>
      <c r="BJ4" s="68">
        <f>IF(ISBLANK(HLOOKUP(BJ$2,Monitoring_eng!$A$1:$DB$79,Results!$C4,FALSE)),"",IF(HLOOKUP(BJ$2,Monitoring_eng!$A$1:$DB$79,Results!$C4,FALSE)=$I4,$P4,IF(HLOOKUP(BJ$2,Monitoring_eng!$A$1:$DB$79,Results!$C4,FALSE)=$K4,$Q4,IF(HLOOKUP(BJ$2,Monitoring_eng!$A$1:$DB$79,Results!$C4,FALSE)=$M4,$R4,IF(HLOOKUP(BJ$2,Monitoring_eng!$A$1:$DB$79,Results!$C4,FALSE)=$O4,$S4,"CHYBA")))))</f>
        <v>0</v>
      </c>
      <c r="BK4" s="68">
        <f>IF(ISBLANK(HLOOKUP(BK$2,Monitoring_eng!$A$1:$DB$79,Results!$C4,FALSE)),"",IF(HLOOKUP(BK$2,Monitoring_eng!$A$1:$DB$79,Results!$C4,FALSE)=$I4,$P4,IF(HLOOKUP(BK$2,Monitoring_eng!$A$1:$DB$79,Results!$C4,FALSE)=$K4,$Q4,IF(HLOOKUP(BK$2,Monitoring_eng!$A$1:$DB$79,Results!$C4,FALSE)=$M4,$R4,IF(HLOOKUP(BK$2,Monitoring_eng!$A$1:$DB$79,Results!$C4,FALSE)=$O4,$S4,"CHYBA")))))</f>
        <v>0</v>
      </c>
      <c r="BL4" s="68">
        <f>IF(ISBLANK(HLOOKUP(BL$2,Monitoring_eng!$A$1:$DB$79,Results!$C4,FALSE)),"",IF(HLOOKUP(BL$2,Monitoring_eng!$A$1:$DB$79,Results!$C4,FALSE)=$I4,$P4,IF(HLOOKUP(BL$2,Monitoring_eng!$A$1:$DB$79,Results!$C4,FALSE)=$K4,$Q4,IF(HLOOKUP(BL$2,Monitoring_eng!$A$1:$DB$79,Results!$C4,FALSE)=$M4,$R4,IF(HLOOKUP(BL$2,Monitoring_eng!$A$1:$DB$79,Results!$C4,FALSE)=$O4,$S4,"CHYBA")))))</f>
        <v>0</v>
      </c>
      <c r="BM4" s="68">
        <f>IF(ISBLANK(HLOOKUP(BM$2,Monitoring_eng!$A$1:$DB$79,Results!$C4,FALSE)),"",IF(HLOOKUP(BM$2,Monitoring_eng!$A$1:$DB$79,Results!$C4,FALSE)=$I4,$P4,IF(HLOOKUP(BM$2,Monitoring_eng!$A$1:$DB$79,Results!$C4,FALSE)=$K4,$Q4,IF(HLOOKUP(BM$2,Monitoring_eng!$A$1:$DB$79,Results!$C4,FALSE)=$M4,$R4,IF(HLOOKUP(BM$2,Monitoring_eng!$A$1:$DB$79,Results!$C4,FALSE)=$O4,$S4,"CHYBA")))))</f>
        <v>0</v>
      </c>
      <c r="BN4" s="68">
        <f>IF(ISBLANK(HLOOKUP(BN$2,Monitoring_eng!$A$1:$DB$79,Results!$C4,FALSE)),"",IF(HLOOKUP(BN$2,Monitoring_eng!$A$1:$DB$79,Results!$C4,FALSE)=$I4,$P4,IF(HLOOKUP(BN$2,Monitoring_eng!$A$1:$DB$79,Results!$C4,FALSE)=$K4,$Q4,IF(HLOOKUP(BN$2,Monitoring_eng!$A$1:$DB$79,Results!$C4,FALSE)=$M4,$R4,IF(HLOOKUP(BN$2,Monitoring_eng!$A$1:$DB$79,Results!$C4,FALSE)=$O4,$S4,"CHYBA")))))</f>
        <v>0</v>
      </c>
      <c r="BO4" s="68">
        <f>IF(ISBLANK(HLOOKUP(BO$2,Monitoring_eng!$A$1:$DB$79,Results!$C4,FALSE)),"",IF(HLOOKUP(BO$2,Monitoring_eng!$A$1:$DB$79,Results!$C4,FALSE)=$I4,$P4,IF(HLOOKUP(BO$2,Monitoring_eng!$A$1:$DB$79,Results!$C4,FALSE)=$K4,$Q4,IF(HLOOKUP(BO$2,Monitoring_eng!$A$1:$DB$79,Results!$C4,FALSE)=$M4,$R4,IF(HLOOKUP(BO$2,Monitoring_eng!$A$1:$DB$79,Results!$C4,FALSE)=$O4,$S4,"CHYBA")))))</f>
        <v>1</v>
      </c>
      <c r="BP4" s="68">
        <f>IF(ISBLANK(HLOOKUP(BP$2,Monitoring_eng!$A$1:$DB$79,Results!$C4,FALSE)),"",IF(HLOOKUP(BP$2,Monitoring_eng!$A$1:$DB$79,Results!$C4,FALSE)=$I4,$P4,IF(HLOOKUP(BP$2,Monitoring_eng!$A$1:$DB$79,Results!$C4,FALSE)=$K4,$Q4,IF(HLOOKUP(BP$2,Monitoring_eng!$A$1:$DB$79,Results!$C4,FALSE)=$M4,$R4,IF(HLOOKUP(BP$2,Monitoring_eng!$A$1:$DB$79,Results!$C4,FALSE)=$O4,$S4,"CHYBA")))))</f>
        <v>1</v>
      </c>
      <c r="BQ4" s="68">
        <f>IF(ISBLANK(HLOOKUP(BQ$2,Monitoring_eng!$A$1:$DB$79,Results!$C4,FALSE)),"",IF(HLOOKUP(BQ$2,Monitoring_eng!$A$1:$DB$79,Results!$C4,FALSE)=$I4,$P4,IF(HLOOKUP(BQ$2,Monitoring_eng!$A$1:$DB$79,Results!$C4,FALSE)=$K4,$Q4,IF(HLOOKUP(BQ$2,Monitoring_eng!$A$1:$DB$79,Results!$C4,FALSE)=$M4,$R4,IF(HLOOKUP(BQ$2,Monitoring_eng!$A$1:$DB$79,Results!$C4,FALSE)=$O4,$S4,"CHYBA")))))</f>
        <v>0</v>
      </c>
    </row>
    <row r="5" spans="1:69" x14ac:dyDescent="0.25">
      <c r="A5" s="45" t="s">
        <v>2430</v>
      </c>
      <c r="B5" s="45" t="s">
        <v>306</v>
      </c>
      <c r="C5" s="45">
        <v>4</v>
      </c>
      <c r="D5" s="46" t="s">
        <v>87</v>
      </c>
      <c r="E5" s="46" t="s">
        <v>100</v>
      </c>
      <c r="F5" s="46" t="s">
        <v>2</v>
      </c>
      <c r="G5" s="45">
        <v>0.5</v>
      </c>
      <c r="H5" s="45" t="s">
        <v>484</v>
      </c>
      <c r="I5" s="45" t="s">
        <v>1749</v>
      </c>
      <c r="J5" s="45" t="s">
        <v>485</v>
      </c>
      <c r="K5" s="67" t="s">
        <v>1750</v>
      </c>
      <c r="L5" s="45" t="s">
        <v>486</v>
      </c>
      <c r="M5" s="45" t="s">
        <v>1752</v>
      </c>
      <c r="N5" s="45" t="s">
        <v>2116</v>
      </c>
      <c r="O5" s="45" t="s">
        <v>2116</v>
      </c>
      <c r="P5" s="45">
        <f t="shared" si="0"/>
        <v>0.5</v>
      </c>
      <c r="Q5" s="45">
        <v>0</v>
      </c>
      <c r="R5" s="45">
        <f t="shared" si="1"/>
        <v>0.25</v>
      </c>
      <c r="S5" s="45" t="s">
        <v>2116</v>
      </c>
      <c r="T5" s="68">
        <f>IF(ISBLANK(HLOOKUP(T$2,Monitoring_eng!$A$1:$DB$79,Results!$C5,FALSE)),"",IF(HLOOKUP(T$2,Monitoring_eng!$A$1:$DB$79,Results!$C5,FALSE)=$I5,$P5,IF(HLOOKUP(T$2,Monitoring_eng!$A$1:$DB$79,Results!$C5,FALSE)=$K5,$Q5,IF(HLOOKUP(T$2,Monitoring_eng!$A$1:$DB$79,Results!$C5,FALSE)=$M5,$R5,IF(HLOOKUP(T$2,Monitoring_eng!$A$1:$DB$79,Results!$C5,FALSE)=$O5,$S5,"CHYBA")))))</f>
        <v>0</v>
      </c>
      <c r="U5" s="68" t="str">
        <f>IF(ISBLANK(HLOOKUP(U$2,Monitoring_eng!$A$1:$DB$79,Results!$C5,FALSE)),"",IF(HLOOKUP(U$2,Monitoring_eng!$A$1:$DB$79,Results!$C5,FALSE)=$I5,$P5,IF(HLOOKUP(U$2,Monitoring_eng!$A$1:$DB$79,Results!$C5,FALSE)=$K5,$Q5,IF(HLOOKUP(U$2,Monitoring_eng!$A$1:$DB$79,Results!$C5,FALSE)=$M5,$R5,IF(HLOOKUP(U$2,Monitoring_eng!$A$1:$DB$79,Results!$C5,FALSE)=$O5,$S5,"CHYBA")))))</f>
        <v>N/A</v>
      </c>
      <c r="V5" s="68">
        <f>IF(ISBLANK(HLOOKUP(V$2,Monitoring_eng!$A$1:$DB$79,Results!$C5,FALSE)),"",IF(HLOOKUP(V$2,Monitoring_eng!$A$1:$DB$79,Results!$C5,FALSE)=$I5,$P5,IF(HLOOKUP(V$2,Monitoring_eng!$A$1:$DB$79,Results!$C5,FALSE)=$K5,$Q5,IF(HLOOKUP(V$2,Monitoring_eng!$A$1:$DB$79,Results!$C5,FALSE)=$M5,$R5,IF(HLOOKUP(V$2,Monitoring_eng!$A$1:$DB$79,Results!$C5,FALSE)=$O5,$S5,"CHYBA")))))</f>
        <v>0</v>
      </c>
      <c r="W5" s="68">
        <f>IF(ISBLANK(HLOOKUP(W$2,Monitoring_eng!$A$1:$DB$79,Results!$C5,FALSE)),"",IF(HLOOKUP(W$2,Monitoring_eng!$A$1:$DB$79,Results!$C5,FALSE)=$I5,$P5,IF(HLOOKUP(W$2,Monitoring_eng!$A$1:$DB$79,Results!$C5,FALSE)=$K5,$Q5,IF(HLOOKUP(W$2,Monitoring_eng!$A$1:$DB$79,Results!$C5,FALSE)=$M5,$R5,IF(HLOOKUP(W$2,Monitoring_eng!$A$1:$DB$79,Results!$C5,FALSE)=$O5,$S5,"CHYBA")))))</f>
        <v>0</v>
      </c>
      <c r="X5" s="68" t="str">
        <f>IF(ISBLANK(HLOOKUP(X$2,Monitoring_eng!$A$1:$DB$79,Results!$C5,FALSE)),"",IF(HLOOKUP(X$2,Monitoring_eng!$A$1:$DB$79,Results!$C5,FALSE)=$I5,$P5,IF(HLOOKUP(X$2,Monitoring_eng!$A$1:$DB$79,Results!$C5,FALSE)=$K5,$Q5,IF(HLOOKUP(X$2,Monitoring_eng!$A$1:$DB$79,Results!$C5,FALSE)=$M5,$R5,IF(HLOOKUP(X$2,Monitoring_eng!$A$1:$DB$79,Results!$C5,FALSE)=$O5,$S5,"CHYBA")))))</f>
        <v>N/A</v>
      </c>
      <c r="Y5" s="68">
        <f>IF(ISBLANK(HLOOKUP(Y$2,Monitoring_eng!$A$1:$DB$79,Results!$C5,FALSE)),"",IF(HLOOKUP(Y$2,Monitoring_eng!$A$1:$DB$79,Results!$C5,FALSE)=$I5,$P5,IF(HLOOKUP(Y$2,Monitoring_eng!$A$1:$DB$79,Results!$C5,FALSE)=$K5,$Q5,IF(HLOOKUP(Y$2,Monitoring_eng!$A$1:$DB$79,Results!$C5,FALSE)=$M5,$R5,IF(HLOOKUP(Y$2,Monitoring_eng!$A$1:$DB$79,Results!$C5,FALSE)=$O5,$S5,"CHYBA")))))</f>
        <v>0</v>
      </c>
      <c r="Z5" s="68">
        <f>IF(ISBLANK(HLOOKUP(Z$2,Monitoring_eng!$A$1:$DB$79,Results!$C5,FALSE)),"",IF(HLOOKUP(Z$2,Monitoring_eng!$A$1:$DB$79,Results!$C5,FALSE)=$I5,$P5,IF(HLOOKUP(Z$2,Monitoring_eng!$A$1:$DB$79,Results!$C5,FALSE)=$K5,$Q5,IF(HLOOKUP(Z$2,Monitoring_eng!$A$1:$DB$79,Results!$C5,FALSE)=$M5,$R5,IF(HLOOKUP(Z$2,Monitoring_eng!$A$1:$DB$79,Results!$C5,FALSE)=$O5,$S5,"CHYBA")))))</f>
        <v>0</v>
      </c>
      <c r="AA5" s="68">
        <f>IF(ISBLANK(HLOOKUP(AA$2,Monitoring_eng!$A$1:$DB$79,Results!$C5,FALSE)),"",IF(HLOOKUP(AA$2,Monitoring_eng!$A$1:$DB$79,Results!$C5,FALSE)=$I5,$P5,IF(HLOOKUP(AA$2,Monitoring_eng!$A$1:$DB$79,Results!$C5,FALSE)=$K5,$Q5,IF(HLOOKUP(AA$2,Monitoring_eng!$A$1:$DB$79,Results!$C5,FALSE)=$M5,$R5,IF(HLOOKUP(AA$2,Monitoring_eng!$A$1:$DB$79,Results!$C5,FALSE)=$O5,$S5,"CHYBA")))))</f>
        <v>0</v>
      </c>
      <c r="AB5" s="68" t="str">
        <f>IF(ISBLANK(HLOOKUP(AB$2,Monitoring_eng!$A$1:$DB$79,Results!$C5,FALSE)),"",IF(HLOOKUP(AB$2,Monitoring_eng!$A$1:$DB$79,Results!$C5,FALSE)=$I5,$P5,IF(HLOOKUP(AB$2,Monitoring_eng!$A$1:$DB$79,Results!$C5,FALSE)=$K5,$Q5,IF(HLOOKUP(AB$2,Monitoring_eng!$A$1:$DB$79,Results!$C5,FALSE)=$M5,$R5,IF(HLOOKUP(AB$2,Monitoring_eng!$A$1:$DB$79,Results!$C5,FALSE)=$O5,$S5,"CHYBA")))))</f>
        <v>N/A</v>
      </c>
      <c r="AC5" s="68">
        <f>IF(ISBLANK(HLOOKUP(AC$2,Monitoring_eng!$A$1:$DB$79,Results!$C5,FALSE)),"",IF(HLOOKUP(AC$2,Monitoring_eng!$A$1:$DB$79,Results!$C5,FALSE)=$I5,$P5,IF(HLOOKUP(AC$2,Monitoring_eng!$A$1:$DB$79,Results!$C5,FALSE)=$K5,$Q5,IF(HLOOKUP(AC$2,Monitoring_eng!$A$1:$DB$79,Results!$C5,FALSE)=$M5,$R5,IF(HLOOKUP(AC$2,Monitoring_eng!$A$1:$DB$79,Results!$C5,FALSE)=$O5,$S5,"CHYBA")))))</f>
        <v>0</v>
      </c>
      <c r="AD5" s="68" t="str">
        <f>IF(ISBLANK(HLOOKUP(AD$2,Monitoring_eng!$A$1:$DB$79,Results!$C5,FALSE)),"",IF(HLOOKUP(AD$2,Monitoring_eng!$A$1:$DB$79,Results!$C5,FALSE)=$I5,$P5,IF(HLOOKUP(AD$2,Monitoring_eng!$A$1:$DB$79,Results!$C5,FALSE)=$K5,$Q5,IF(HLOOKUP(AD$2,Monitoring_eng!$A$1:$DB$79,Results!$C5,FALSE)=$M5,$R5,IF(HLOOKUP(AD$2,Monitoring_eng!$A$1:$DB$79,Results!$C5,FALSE)=$O5,$S5,"CHYBA")))))</f>
        <v>N/A</v>
      </c>
      <c r="AE5" s="68" t="str">
        <f>IF(ISBLANK(HLOOKUP(AE$2,Monitoring_eng!$A$1:$DB$79,Results!$C5,FALSE)),"",IF(HLOOKUP(AE$2,Monitoring_eng!$A$1:$DB$79,Results!$C5,FALSE)=$I5,$P5,IF(HLOOKUP(AE$2,Monitoring_eng!$A$1:$DB$79,Results!$C5,FALSE)=$K5,$Q5,IF(HLOOKUP(AE$2,Monitoring_eng!$A$1:$DB$79,Results!$C5,FALSE)=$M5,$R5,IF(HLOOKUP(AE$2,Monitoring_eng!$A$1:$DB$79,Results!$C5,FALSE)=$O5,$S5,"CHYBA")))))</f>
        <v>N/A</v>
      </c>
      <c r="AF5" s="68">
        <f>IF(ISBLANK(HLOOKUP(AF$2,Monitoring_eng!$A$1:$DB$79,Results!$C5,FALSE)),"",IF(HLOOKUP(AF$2,Monitoring_eng!$A$1:$DB$79,Results!$C5,FALSE)=$I5,$P5,IF(HLOOKUP(AF$2,Monitoring_eng!$A$1:$DB$79,Results!$C5,FALSE)=$K5,$Q5,IF(HLOOKUP(AF$2,Monitoring_eng!$A$1:$DB$79,Results!$C5,FALSE)=$M5,$R5,IF(HLOOKUP(AF$2,Monitoring_eng!$A$1:$DB$79,Results!$C5,FALSE)=$O5,$S5,"CHYBA")))))</f>
        <v>0.5</v>
      </c>
      <c r="AG5" s="68">
        <f>IF(ISBLANK(HLOOKUP(AG$2,Monitoring_eng!$A$1:$DB$79,Results!$C5,FALSE)),"",IF(HLOOKUP(AG$2,Monitoring_eng!$A$1:$DB$79,Results!$C5,FALSE)=$I5,$P5,IF(HLOOKUP(AG$2,Monitoring_eng!$A$1:$DB$79,Results!$C5,FALSE)=$K5,$Q5,IF(HLOOKUP(AG$2,Monitoring_eng!$A$1:$DB$79,Results!$C5,FALSE)=$M5,$R5,IF(HLOOKUP(AG$2,Monitoring_eng!$A$1:$DB$79,Results!$C5,FALSE)=$O5,$S5,"CHYBA")))))</f>
        <v>0.5</v>
      </c>
      <c r="AH5" s="68" t="str">
        <f>IF(ISBLANK(HLOOKUP(AH$2,Monitoring_eng!$A$1:$DB$79,Results!$C5,FALSE)),"",IF(HLOOKUP(AH$2,Monitoring_eng!$A$1:$DB$79,Results!$C5,FALSE)=$I5,$P5,IF(HLOOKUP(AH$2,Monitoring_eng!$A$1:$DB$79,Results!$C5,FALSE)=$K5,$Q5,IF(HLOOKUP(AH$2,Monitoring_eng!$A$1:$DB$79,Results!$C5,FALSE)=$M5,$R5,IF(HLOOKUP(AH$2,Monitoring_eng!$A$1:$DB$79,Results!$C5,FALSE)=$O5,$S5,"CHYBA")))))</f>
        <v>N/A</v>
      </c>
      <c r="AI5" s="68">
        <f>IF(ISBLANK(HLOOKUP(AI$2,Monitoring_eng!$A$1:$DB$79,Results!$C5,FALSE)),"",IF(HLOOKUP(AI$2,Monitoring_eng!$A$1:$DB$79,Results!$C5,FALSE)=$I5,$P5,IF(HLOOKUP(AI$2,Monitoring_eng!$A$1:$DB$79,Results!$C5,FALSE)=$K5,$Q5,IF(HLOOKUP(AI$2,Monitoring_eng!$A$1:$DB$79,Results!$C5,FALSE)=$M5,$R5,IF(HLOOKUP(AI$2,Monitoring_eng!$A$1:$DB$79,Results!$C5,FALSE)=$O5,$S5,"CHYBA")))))</f>
        <v>0</v>
      </c>
      <c r="AJ5" s="68">
        <f>IF(ISBLANK(HLOOKUP(AJ$2,Monitoring_eng!$A$1:$DB$79,Results!$C5,FALSE)),"",IF(HLOOKUP(AJ$2,Monitoring_eng!$A$1:$DB$79,Results!$C5,FALSE)=$I5,$P5,IF(HLOOKUP(AJ$2,Monitoring_eng!$A$1:$DB$79,Results!$C5,FALSE)=$K5,$Q5,IF(HLOOKUP(AJ$2,Monitoring_eng!$A$1:$DB$79,Results!$C5,FALSE)=$M5,$R5,IF(HLOOKUP(AJ$2,Monitoring_eng!$A$1:$DB$79,Results!$C5,FALSE)=$O5,$S5,"CHYBA")))))</f>
        <v>0.5</v>
      </c>
      <c r="AK5" s="68" t="str">
        <f>IF(ISBLANK(HLOOKUP(AK$2,Monitoring_eng!$A$1:$DB$79,Results!$C5,FALSE)),"",IF(HLOOKUP(AK$2,Monitoring_eng!$A$1:$DB$79,Results!$C5,FALSE)=$I5,$P5,IF(HLOOKUP(AK$2,Monitoring_eng!$A$1:$DB$79,Results!$C5,FALSE)=$K5,$Q5,IF(HLOOKUP(AK$2,Monitoring_eng!$A$1:$DB$79,Results!$C5,FALSE)=$M5,$R5,IF(HLOOKUP(AK$2,Monitoring_eng!$A$1:$DB$79,Results!$C5,FALSE)=$O5,$S5,"CHYBA")))))</f>
        <v>N/A</v>
      </c>
      <c r="AL5" s="68">
        <f>IF(ISBLANK(HLOOKUP(AL$2,Monitoring_eng!$A$1:$DB$79,Results!$C5,FALSE)),"",IF(HLOOKUP(AL$2,Monitoring_eng!$A$1:$DB$79,Results!$C5,FALSE)=$I5,$P5,IF(HLOOKUP(AL$2,Monitoring_eng!$A$1:$DB$79,Results!$C5,FALSE)=$K5,$Q5,IF(HLOOKUP(AL$2,Monitoring_eng!$A$1:$DB$79,Results!$C5,FALSE)=$M5,$R5,IF(HLOOKUP(AL$2,Monitoring_eng!$A$1:$DB$79,Results!$C5,FALSE)=$O5,$S5,"CHYBA")))))</f>
        <v>0</v>
      </c>
      <c r="AM5" s="68" t="str">
        <f>IF(ISBLANK(HLOOKUP(AM$2,Monitoring_eng!$A$1:$DB$79,Results!$C5,FALSE)),"",IF(HLOOKUP(AM$2,Monitoring_eng!$A$1:$DB$79,Results!$C5,FALSE)=$I5,$P5,IF(HLOOKUP(AM$2,Monitoring_eng!$A$1:$DB$79,Results!$C5,FALSE)=$K5,$Q5,IF(HLOOKUP(AM$2,Monitoring_eng!$A$1:$DB$79,Results!$C5,FALSE)=$M5,$R5,IF(HLOOKUP(AM$2,Monitoring_eng!$A$1:$DB$79,Results!$C5,FALSE)=$O5,$S5,"CHYBA")))))</f>
        <v>N/A</v>
      </c>
      <c r="AN5" s="68">
        <f>IF(ISBLANK(HLOOKUP(AN$2,Monitoring_eng!$A$1:$DB$79,Results!$C5,FALSE)),"",IF(HLOOKUP(AN$2,Monitoring_eng!$A$1:$DB$79,Results!$C5,FALSE)=$I5,$P5,IF(HLOOKUP(AN$2,Monitoring_eng!$A$1:$DB$79,Results!$C5,FALSE)=$K5,$Q5,IF(HLOOKUP(AN$2,Monitoring_eng!$A$1:$DB$79,Results!$C5,FALSE)=$M5,$R5,IF(HLOOKUP(AN$2,Monitoring_eng!$A$1:$DB$79,Results!$C5,FALSE)=$O5,$S5,"CHYBA")))))</f>
        <v>0.5</v>
      </c>
      <c r="AO5" s="68">
        <f>IF(ISBLANK(HLOOKUP(AO$2,Monitoring_eng!$A$1:$DB$79,Results!$C5,FALSE)),"",IF(HLOOKUP(AO$2,Monitoring_eng!$A$1:$DB$79,Results!$C5,FALSE)=$I5,$P5,IF(HLOOKUP(AO$2,Monitoring_eng!$A$1:$DB$79,Results!$C5,FALSE)=$K5,$Q5,IF(HLOOKUP(AO$2,Monitoring_eng!$A$1:$DB$79,Results!$C5,FALSE)=$M5,$R5,IF(HLOOKUP(AO$2,Monitoring_eng!$A$1:$DB$79,Results!$C5,FALSE)=$O5,$S5,"CHYBA")))))</f>
        <v>0</v>
      </c>
      <c r="AP5" s="68">
        <f>IF(ISBLANK(HLOOKUP(AP$2,Monitoring_eng!$A$1:$DB$79,Results!$C5,FALSE)),"",IF(HLOOKUP(AP$2,Monitoring_eng!$A$1:$DB$79,Results!$C5,FALSE)=$I5,$P5,IF(HLOOKUP(AP$2,Monitoring_eng!$A$1:$DB$79,Results!$C5,FALSE)=$K5,$Q5,IF(HLOOKUP(AP$2,Monitoring_eng!$A$1:$DB$79,Results!$C5,FALSE)=$M5,$R5,IF(HLOOKUP(AP$2,Monitoring_eng!$A$1:$DB$79,Results!$C5,FALSE)=$O5,$S5,"CHYBA")))))</f>
        <v>0</v>
      </c>
      <c r="AQ5" s="68">
        <f>IF(ISBLANK(HLOOKUP(AQ$2,Monitoring_eng!$A$1:$DB$79,Results!$C5,FALSE)),"",IF(HLOOKUP(AQ$2,Monitoring_eng!$A$1:$DB$79,Results!$C5,FALSE)=$I5,$P5,IF(HLOOKUP(AQ$2,Monitoring_eng!$A$1:$DB$79,Results!$C5,FALSE)=$K5,$Q5,IF(HLOOKUP(AQ$2,Monitoring_eng!$A$1:$DB$79,Results!$C5,FALSE)=$M5,$R5,IF(HLOOKUP(AQ$2,Monitoring_eng!$A$1:$DB$79,Results!$C5,FALSE)=$O5,$S5,"CHYBA")))))</f>
        <v>0</v>
      </c>
      <c r="AR5" s="68" t="str">
        <f>IF(ISBLANK(HLOOKUP(AR$2,Monitoring_eng!$A$1:$DB$79,Results!$C5,FALSE)),"",IF(HLOOKUP(AR$2,Monitoring_eng!$A$1:$DB$79,Results!$C5,FALSE)=$I5,$P5,IF(HLOOKUP(AR$2,Monitoring_eng!$A$1:$DB$79,Results!$C5,FALSE)=$K5,$Q5,IF(HLOOKUP(AR$2,Monitoring_eng!$A$1:$DB$79,Results!$C5,FALSE)=$M5,$R5,IF(HLOOKUP(AR$2,Monitoring_eng!$A$1:$DB$79,Results!$C5,FALSE)=$O5,$S5,"CHYBA")))))</f>
        <v>N/A</v>
      </c>
      <c r="AS5" s="68" t="str">
        <f>IF(ISBLANK(HLOOKUP(AS$2,Monitoring_eng!$A$1:$DB$79,Results!$C5,FALSE)),"",IF(HLOOKUP(AS$2,Monitoring_eng!$A$1:$DB$79,Results!$C5,FALSE)=$I5,$P5,IF(HLOOKUP(AS$2,Monitoring_eng!$A$1:$DB$79,Results!$C5,FALSE)=$K5,$Q5,IF(HLOOKUP(AS$2,Monitoring_eng!$A$1:$DB$79,Results!$C5,FALSE)=$M5,$R5,IF(HLOOKUP(AS$2,Monitoring_eng!$A$1:$DB$79,Results!$C5,FALSE)=$O5,$S5,"CHYBA")))))</f>
        <v>N/A</v>
      </c>
      <c r="AT5" s="68" t="str">
        <f>IF(ISBLANK(HLOOKUP(AT$2,Monitoring_eng!$A$1:$DB$79,Results!$C5,FALSE)),"",IF(HLOOKUP(AT$2,Monitoring_eng!$A$1:$DB$79,Results!$C5,FALSE)=$I5,$P5,IF(HLOOKUP(AT$2,Monitoring_eng!$A$1:$DB$79,Results!$C5,FALSE)=$K5,$Q5,IF(HLOOKUP(AT$2,Monitoring_eng!$A$1:$DB$79,Results!$C5,FALSE)=$M5,$R5,IF(HLOOKUP(AT$2,Monitoring_eng!$A$1:$DB$79,Results!$C5,FALSE)=$O5,$S5,"CHYBA")))))</f>
        <v>N/A</v>
      </c>
      <c r="AU5" s="68">
        <f>IF(ISBLANK(HLOOKUP(AU$2,Monitoring_eng!$A$1:$DB$79,Results!$C5,FALSE)),"",IF(HLOOKUP(AU$2,Monitoring_eng!$A$1:$DB$79,Results!$C5,FALSE)=$I5,$P5,IF(HLOOKUP(AU$2,Monitoring_eng!$A$1:$DB$79,Results!$C5,FALSE)=$K5,$Q5,IF(HLOOKUP(AU$2,Monitoring_eng!$A$1:$DB$79,Results!$C5,FALSE)=$M5,$R5,IF(HLOOKUP(AU$2,Monitoring_eng!$A$1:$DB$79,Results!$C5,FALSE)=$O5,$S5,"CHYBA")))))</f>
        <v>0</v>
      </c>
      <c r="AV5" s="68">
        <f>IF(ISBLANK(HLOOKUP(AV$2,Monitoring_eng!$A$1:$DB$79,Results!$C5,FALSE)),"",IF(HLOOKUP(AV$2,Monitoring_eng!$A$1:$DB$79,Results!$C5,FALSE)=$I5,$P5,IF(HLOOKUP(AV$2,Monitoring_eng!$A$1:$DB$79,Results!$C5,FALSE)=$K5,$Q5,IF(HLOOKUP(AV$2,Monitoring_eng!$A$1:$DB$79,Results!$C5,FALSE)=$M5,$R5,IF(HLOOKUP(AV$2,Monitoring_eng!$A$1:$DB$79,Results!$C5,FALSE)=$O5,$S5,"CHYBA")))))</f>
        <v>0</v>
      </c>
      <c r="AW5" s="68">
        <f>IF(ISBLANK(HLOOKUP(AW$2,Monitoring_eng!$A$1:$DB$79,Results!$C5,FALSE)),"",IF(HLOOKUP(AW$2,Monitoring_eng!$A$1:$DB$79,Results!$C5,FALSE)=$I5,$P5,IF(HLOOKUP(AW$2,Monitoring_eng!$A$1:$DB$79,Results!$C5,FALSE)=$K5,$Q5,IF(HLOOKUP(AW$2,Monitoring_eng!$A$1:$DB$79,Results!$C5,FALSE)=$M5,$R5,IF(HLOOKUP(AW$2,Monitoring_eng!$A$1:$DB$79,Results!$C5,FALSE)=$O5,$S5,"CHYBA")))))</f>
        <v>0</v>
      </c>
      <c r="AX5" s="68">
        <f>IF(ISBLANK(HLOOKUP(AX$2,Monitoring_eng!$A$1:$DB$79,Results!$C5,FALSE)),"",IF(HLOOKUP(AX$2,Monitoring_eng!$A$1:$DB$79,Results!$C5,FALSE)=$I5,$P5,IF(HLOOKUP(AX$2,Monitoring_eng!$A$1:$DB$79,Results!$C5,FALSE)=$K5,$Q5,IF(HLOOKUP(AX$2,Monitoring_eng!$A$1:$DB$79,Results!$C5,FALSE)=$M5,$R5,IF(HLOOKUP(AX$2,Monitoring_eng!$A$1:$DB$79,Results!$C5,FALSE)=$O5,$S5,"CHYBA")))))</f>
        <v>0</v>
      </c>
      <c r="AY5" s="68">
        <f>IF(ISBLANK(HLOOKUP(AY$2,Monitoring_eng!$A$1:$DB$79,Results!$C5,FALSE)),"",IF(HLOOKUP(AY$2,Monitoring_eng!$A$1:$DB$79,Results!$C5,FALSE)=$I5,$P5,IF(HLOOKUP(AY$2,Monitoring_eng!$A$1:$DB$79,Results!$C5,FALSE)=$K5,$Q5,IF(HLOOKUP(AY$2,Monitoring_eng!$A$1:$DB$79,Results!$C5,FALSE)=$M5,$R5,IF(HLOOKUP(AY$2,Monitoring_eng!$A$1:$DB$79,Results!$C5,FALSE)=$O5,$S5,"CHYBA")))))</f>
        <v>0</v>
      </c>
      <c r="AZ5" s="68" t="str">
        <f>IF(ISBLANK(HLOOKUP(AZ$2,Monitoring_eng!$A$1:$DB$79,Results!$C5,FALSE)),"",IF(HLOOKUP(AZ$2,Monitoring_eng!$A$1:$DB$79,Results!$C5,FALSE)=$I5,$P5,IF(HLOOKUP(AZ$2,Monitoring_eng!$A$1:$DB$79,Results!$C5,FALSE)=$K5,$Q5,IF(HLOOKUP(AZ$2,Monitoring_eng!$A$1:$DB$79,Results!$C5,FALSE)=$M5,$R5,IF(HLOOKUP(AZ$2,Monitoring_eng!$A$1:$DB$79,Results!$C5,FALSE)=$O5,$S5,"CHYBA")))))</f>
        <v>N/A</v>
      </c>
      <c r="BA5" s="68" t="str">
        <f>IF(ISBLANK(HLOOKUP(BA$2,Monitoring_eng!$A$1:$DB$79,Results!$C5,FALSE)),"",IF(HLOOKUP(BA$2,Monitoring_eng!$A$1:$DB$79,Results!$C5,FALSE)=$I5,$P5,IF(HLOOKUP(BA$2,Monitoring_eng!$A$1:$DB$79,Results!$C5,FALSE)=$K5,$Q5,IF(HLOOKUP(BA$2,Monitoring_eng!$A$1:$DB$79,Results!$C5,FALSE)=$M5,$R5,IF(HLOOKUP(BA$2,Monitoring_eng!$A$1:$DB$79,Results!$C5,FALSE)=$O5,$S5,"CHYBA")))))</f>
        <v>N/A</v>
      </c>
      <c r="BB5" s="68" t="str">
        <f>IF(ISBLANK(HLOOKUP(BB$2,Monitoring_eng!$A$1:$DB$79,Results!$C5,FALSE)),"",IF(HLOOKUP(BB$2,Monitoring_eng!$A$1:$DB$79,Results!$C5,FALSE)=$I5,$P5,IF(HLOOKUP(BB$2,Monitoring_eng!$A$1:$DB$79,Results!$C5,FALSE)=$K5,$Q5,IF(HLOOKUP(BB$2,Monitoring_eng!$A$1:$DB$79,Results!$C5,FALSE)=$M5,$R5,IF(HLOOKUP(BB$2,Monitoring_eng!$A$1:$DB$79,Results!$C5,FALSE)=$O5,$S5,"CHYBA")))))</f>
        <v>N/A</v>
      </c>
      <c r="BC5" s="68" t="str">
        <f>IF(ISBLANK(HLOOKUP(BC$2,Monitoring_eng!$A$1:$DB$79,Results!$C5,FALSE)),"",IF(HLOOKUP(BC$2,Monitoring_eng!$A$1:$DB$79,Results!$C5,FALSE)=$I5,$P5,IF(HLOOKUP(BC$2,Monitoring_eng!$A$1:$DB$79,Results!$C5,FALSE)=$K5,$Q5,IF(HLOOKUP(BC$2,Monitoring_eng!$A$1:$DB$79,Results!$C5,FALSE)=$M5,$R5,IF(HLOOKUP(BC$2,Monitoring_eng!$A$1:$DB$79,Results!$C5,FALSE)=$O5,$S5,"CHYBA")))))</f>
        <v>N/A</v>
      </c>
      <c r="BD5" s="68">
        <f>IF(ISBLANK(HLOOKUP(BD$2,Monitoring_eng!$A$1:$DB$79,Results!$C5,FALSE)),"",IF(HLOOKUP(BD$2,Monitoring_eng!$A$1:$DB$79,Results!$C5,FALSE)=$I5,$P5,IF(HLOOKUP(BD$2,Monitoring_eng!$A$1:$DB$79,Results!$C5,FALSE)=$K5,$Q5,IF(HLOOKUP(BD$2,Monitoring_eng!$A$1:$DB$79,Results!$C5,FALSE)=$M5,$R5,IF(HLOOKUP(BD$2,Monitoring_eng!$A$1:$DB$79,Results!$C5,FALSE)=$O5,$S5,"CHYBA")))))</f>
        <v>0</v>
      </c>
      <c r="BE5" s="68" t="str">
        <f>IF(ISBLANK(HLOOKUP(BE$2,Monitoring_eng!$A$1:$DB$79,Results!$C5,FALSE)),"",IF(HLOOKUP(BE$2,Monitoring_eng!$A$1:$DB$79,Results!$C5,FALSE)=$I5,$P5,IF(HLOOKUP(BE$2,Monitoring_eng!$A$1:$DB$79,Results!$C5,FALSE)=$K5,$Q5,IF(HLOOKUP(BE$2,Monitoring_eng!$A$1:$DB$79,Results!$C5,FALSE)=$M5,$R5,IF(HLOOKUP(BE$2,Monitoring_eng!$A$1:$DB$79,Results!$C5,FALSE)=$O5,$S5,"CHYBA")))))</f>
        <v>N/A</v>
      </c>
      <c r="BF5" s="68" t="str">
        <f>IF(ISBLANK(HLOOKUP(BF$2,Monitoring_eng!$A$1:$DB$79,Results!$C5,FALSE)),"",IF(HLOOKUP(BF$2,Monitoring_eng!$A$1:$DB$79,Results!$C5,FALSE)=$I5,$P5,IF(HLOOKUP(BF$2,Monitoring_eng!$A$1:$DB$79,Results!$C5,FALSE)=$K5,$Q5,IF(HLOOKUP(BF$2,Monitoring_eng!$A$1:$DB$79,Results!$C5,FALSE)=$M5,$R5,IF(HLOOKUP(BF$2,Monitoring_eng!$A$1:$DB$79,Results!$C5,FALSE)=$O5,$S5,"CHYBA")))))</f>
        <v>N/A</v>
      </c>
      <c r="BG5" s="68">
        <f>IF(ISBLANK(HLOOKUP(BG$2,Monitoring_eng!$A$1:$DB$79,Results!$C5,FALSE)),"",IF(HLOOKUP(BG$2,Monitoring_eng!$A$1:$DB$79,Results!$C5,FALSE)=$I5,$P5,IF(HLOOKUP(BG$2,Monitoring_eng!$A$1:$DB$79,Results!$C5,FALSE)=$K5,$Q5,IF(HLOOKUP(BG$2,Monitoring_eng!$A$1:$DB$79,Results!$C5,FALSE)=$M5,$R5,IF(HLOOKUP(BG$2,Monitoring_eng!$A$1:$DB$79,Results!$C5,FALSE)=$O5,$S5,"CHYBA")))))</f>
        <v>0.5</v>
      </c>
      <c r="BH5" s="68">
        <f>IF(ISBLANK(HLOOKUP(BH$2,Monitoring_eng!$A$1:$DB$79,Results!$C5,FALSE)),"",IF(HLOOKUP(BH$2,Monitoring_eng!$A$1:$DB$79,Results!$C5,FALSE)=$I5,$P5,IF(HLOOKUP(BH$2,Monitoring_eng!$A$1:$DB$79,Results!$C5,FALSE)=$K5,$Q5,IF(HLOOKUP(BH$2,Monitoring_eng!$A$1:$DB$79,Results!$C5,FALSE)=$M5,$R5,IF(HLOOKUP(BH$2,Monitoring_eng!$A$1:$DB$79,Results!$C5,FALSE)=$O5,$S5,"CHYBA")))))</f>
        <v>0</v>
      </c>
      <c r="BI5" s="68">
        <f>IF(ISBLANK(HLOOKUP(BI$2,Monitoring_eng!$A$1:$DB$79,Results!$C5,FALSE)),"",IF(HLOOKUP(BI$2,Monitoring_eng!$A$1:$DB$79,Results!$C5,FALSE)=$I5,$P5,IF(HLOOKUP(BI$2,Monitoring_eng!$A$1:$DB$79,Results!$C5,FALSE)=$K5,$Q5,IF(HLOOKUP(BI$2,Monitoring_eng!$A$1:$DB$79,Results!$C5,FALSE)=$M5,$R5,IF(HLOOKUP(BI$2,Monitoring_eng!$A$1:$DB$79,Results!$C5,FALSE)=$O5,$S5,"CHYBA")))))</f>
        <v>0.5</v>
      </c>
      <c r="BJ5" s="68">
        <f>IF(ISBLANK(HLOOKUP(BJ$2,Monitoring_eng!$A$1:$DB$79,Results!$C5,FALSE)),"",IF(HLOOKUP(BJ$2,Monitoring_eng!$A$1:$DB$79,Results!$C5,FALSE)=$I5,$P5,IF(HLOOKUP(BJ$2,Monitoring_eng!$A$1:$DB$79,Results!$C5,FALSE)=$K5,$Q5,IF(HLOOKUP(BJ$2,Monitoring_eng!$A$1:$DB$79,Results!$C5,FALSE)=$M5,$R5,IF(HLOOKUP(BJ$2,Monitoring_eng!$A$1:$DB$79,Results!$C5,FALSE)=$O5,$S5,"CHYBA")))))</f>
        <v>0</v>
      </c>
      <c r="BK5" s="68" t="str">
        <f>IF(ISBLANK(HLOOKUP(BK$2,Monitoring_eng!$A$1:$DB$79,Results!$C5,FALSE)),"",IF(HLOOKUP(BK$2,Monitoring_eng!$A$1:$DB$79,Results!$C5,FALSE)=$I5,$P5,IF(HLOOKUP(BK$2,Monitoring_eng!$A$1:$DB$79,Results!$C5,FALSE)=$K5,$Q5,IF(HLOOKUP(BK$2,Monitoring_eng!$A$1:$DB$79,Results!$C5,FALSE)=$M5,$R5,IF(HLOOKUP(BK$2,Monitoring_eng!$A$1:$DB$79,Results!$C5,FALSE)=$O5,$S5,"CHYBA")))))</f>
        <v>N/A</v>
      </c>
      <c r="BL5" s="68" t="str">
        <f>IF(ISBLANK(HLOOKUP(BL$2,Monitoring_eng!$A$1:$DB$79,Results!$C5,FALSE)),"",IF(HLOOKUP(BL$2,Monitoring_eng!$A$1:$DB$79,Results!$C5,FALSE)=$I5,$P5,IF(HLOOKUP(BL$2,Monitoring_eng!$A$1:$DB$79,Results!$C5,FALSE)=$K5,$Q5,IF(HLOOKUP(BL$2,Monitoring_eng!$A$1:$DB$79,Results!$C5,FALSE)=$M5,$R5,IF(HLOOKUP(BL$2,Monitoring_eng!$A$1:$DB$79,Results!$C5,FALSE)=$O5,$S5,"CHYBA")))))</f>
        <v>N/A</v>
      </c>
      <c r="BM5" s="68" t="str">
        <f>IF(ISBLANK(HLOOKUP(BM$2,Monitoring_eng!$A$1:$DB$79,Results!$C5,FALSE)),"",IF(HLOOKUP(BM$2,Monitoring_eng!$A$1:$DB$79,Results!$C5,FALSE)=$I5,$P5,IF(HLOOKUP(BM$2,Monitoring_eng!$A$1:$DB$79,Results!$C5,FALSE)=$K5,$Q5,IF(HLOOKUP(BM$2,Monitoring_eng!$A$1:$DB$79,Results!$C5,FALSE)=$M5,$R5,IF(HLOOKUP(BM$2,Monitoring_eng!$A$1:$DB$79,Results!$C5,FALSE)=$O5,$S5,"CHYBA")))))</f>
        <v>N/A</v>
      </c>
      <c r="BN5" s="68">
        <f>IF(ISBLANK(HLOOKUP(BN$2,Monitoring_eng!$A$1:$DB$79,Results!$C5,FALSE)),"",IF(HLOOKUP(BN$2,Monitoring_eng!$A$1:$DB$79,Results!$C5,FALSE)=$I5,$P5,IF(HLOOKUP(BN$2,Monitoring_eng!$A$1:$DB$79,Results!$C5,FALSE)=$K5,$Q5,IF(HLOOKUP(BN$2,Monitoring_eng!$A$1:$DB$79,Results!$C5,FALSE)=$M5,$R5,IF(HLOOKUP(BN$2,Monitoring_eng!$A$1:$DB$79,Results!$C5,FALSE)=$O5,$S5,"CHYBA")))))</f>
        <v>0</v>
      </c>
      <c r="BO5" s="68">
        <f>IF(ISBLANK(HLOOKUP(BO$2,Monitoring_eng!$A$1:$DB$79,Results!$C5,FALSE)),"",IF(HLOOKUP(BO$2,Monitoring_eng!$A$1:$DB$79,Results!$C5,FALSE)=$I5,$P5,IF(HLOOKUP(BO$2,Monitoring_eng!$A$1:$DB$79,Results!$C5,FALSE)=$K5,$Q5,IF(HLOOKUP(BO$2,Monitoring_eng!$A$1:$DB$79,Results!$C5,FALSE)=$M5,$R5,IF(HLOOKUP(BO$2,Monitoring_eng!$A$1:$DB$79,Results!$C5,FALSE)=$O5,$S5,"CHYBA")))))</f>
        <v>0.5</v>
      </c>
      <c r="BP5" s="68">
        <f>IF(ISBLANK(HLOOKUP(BP$2,Monitoring_eng!$A$1:$DB$79,Results!$C5,FALSE)),"",IF(HLOOKUP(BP$2,Monitoring_eng!$A$1:$DB$79,Results!$C5,FALSE)=$I5,$P5,IF(HLOOKUP(BP$2,Monitoring_eng!$A$1:$DB$79,Results!$C5,FALSE)=$K5,$Q5,IF(HLOOKUP(BP$2,Monitoring_eng!$A$1:$DB$79,Results!$C5,FALSE)=$M5,$R5,IF(HLOOKUP(BP$2,Monitoring_eng!$A$1:$DB$79,Results!$C5,FALSE)=$O5,$S5,"CHYBA")))))</f>
        <v>0.5</v>
      </c>
      <c r="BQ5" s="68" t="str">
        <f>IF(ISBLANK(HLOOKUP(BQ$2,Monitoring_eng!$A$1:$DB$79,Results!$C5,FALSE)),"",IF(HLOOKUP(BQ$2,Monitoring_eng!$A$1:$DB$79,Results!$C5,FALSE)=$I5,$P5,IF(HLOOKUP(BQ$2,Monitoring_eng!$A$1:$DB$79,Results!$C5,FALSE)=$K5,$Q5,IF(HLOOKUP(BQ$2,Monitoring_eng!$A$1:$DB$79,Results!$C5,FALSE)=$M5,$R5,IF(HLOOKUP(BQ$2,Monitoring_eng!$A$1:$DB$79,Results!$C5,FALSE)=$O5,$S5,"CHYBA")))))</f>
        <v>N/A</v>
      </c>
    </row>
    <row r="6" spans="1:69" x14ac:dyDescent="0.25">
      <c r="A6" s="45" t="s">
        <v>2431</v>
      </c>
      <c r="B6" s="45" t="s">
        <v>307</v>
      </c>
      <c r="C6" s="45">
        <v>5</v>
      </c>
      <c r="D6" s="46" t="s">
        <v>88</v>
      </c>
      <c r="E6" s="46" t="s">
        <v>101</v>
      </c>
      <c r="F6" s="46" t="s">
        <v>2</v>
      </c>
      <c r="G6" s="45">
        <v>1</v>
      </c>
      <c r="H6" s="45" t="s">
        <v>484</v>
      </c>
      <c r="I6" s="45" t="s">
        <v>1749</v>
      </c>
      <c r="J6" s="45" t="s">
        <v>485</v>
      </c>
      <c r="K6" s="67" t="s">
        <v>1750</v>
      </c>
      <c r="L6" s="45" t="s">
        <v>486</v>
      </c>
      <c r="M6" s="45" t="s">
        <v>1752</v>
      </c>
      <c r="N6" s="45" t="s">
        <v>2116</v>
      </c>
      <c r="O6" s="45" t="s">
        <v>2116</v>
      </c>
      <c r="P6" s="45">
        <f t="shared" si="0"/>
        <v>1</v>
      </c>
      <c r="Q6" s="45">
        <v>0</v>
      </c>
      <c r="R6" s="45">
        <f t="shared" si="1"/>
        <v>0.5</v>
      </c>
      <c r="S6" s="45" t="s">
        <v>2116</v>
      </c>
      <c r="T6" s="68">
        <f>IF(ISBLANK(HLOOKUP(T$2,Monitoring_eng!$A$1:$DB$79,Results!$C6,FALSE)),"",IF(HLOOKUP(T$2,Monitoring_eng!$A$1:$DB$79,Results!$C6,FALSE)=$I6,$P6,IF(HLOOKUP(T$2,Monitoring_eng!$A$1:$DB$79,Results!$C6,FALSE)=$K6,$Q6,IF(HLOOKUP(T$2,Monitoring_eng!$A$1:$DB$79,Results!$C6,FALSE)=$M6,$R6,IF(HLOOKUP(T$2,Monitoring_eng!$A$1:$DB$79,Results!$C6,FALSE)=$O6,$S6,"CHYBA")))))</f>
        <v>0</v>
      </c>
      <c r="U6" s="68">
        <f>IF(ISBLANK(HLOOKUP(U$2,Monitoring_eng!$A$1:$DB$79,Results!$C6,FALSE)),"",IF(HLOOKUP(U$2,Monitoring_eng!$A$1:$DB$79,Results!$C6,FALSE)=$I6,$P6,IF(HLOOKUP(U$2,Monitoring_eng!$A$1:$DB$79,Results!$C6,FALSE)=$K6,$Q6,IF(HLOOKUP(U$2,Monitoring_eng!$A$1:$DB$79,Results!$C6,FALSE)=$M6,$R6,IF(HLOOKUP(U$2,Monitoring_eng!$A$1:$DB$79,Results!$C6,FALSE)=$O6,$S6,"CHYBA")))))</f>
        <v>0</v>
      </c>
      <c r="V6" s="68">
        <f>IF(ISBLANK(HLOOKUP(V$2,Monitoring_eng!$A$1:$DB$79,Results!$C6,FALSE)),"",IF(HLOOKUP(V$2,Monitoring_eng!$A$1:$DB$79,Results!$C6,FALSE)=$I6,$P6,IF(HLOOKUP(V$2,Monitoring_eng!$A$1:$DB$79,Results!$C6,FALSE)=$K6,$Q6,IF(HLOOKUP(V$2,Monitoring_eng!$A$1:$DB$79,Results!$C6,FALSE)=$M6,$R6,IF(HLOOKUP(V$2,Monitoring_eng!$A$1:$DB$79,Results!$C6,FALSE)=$O6,$S6,"CHYBA")))))</f>
        <v>0</v>
      </c>
      <c r="W6" s="68">
        <f>IF(ISBLANK(HLOOKUP(W$2,Monitoring_eng!$A$1:$DB$79,Results!$C6,FALSE)),"",IF(HLOOKUP(W$2,Monitoring_eng!$A$1:$DB$79,Results!$C6,FALSE)=$I6,$P6,IF(HLOOKUP(W$2,Monitoring_eng!$A$1:$DB$79,Results!$C6,FALSE)=$K6,$Q6,IF(HLOOKUP(W$2,Monitoring_eng!$A$1:$DB$79,Results!$C6,FALSE)=$M6,$R6,IF(HLOOKUP(W$2,Monitoring_eng!$A$1:$DB$79,Results!$C6,FALSE)=$O6,$S6,"CHYBA")))))</f>
        <v>0</v>
      </c>
      <c r="X6" s="68">
        <f>IF(ISBLANK(HLOOKUP(X$2,Monitoring_eng!$A$1:$DB$79,Results!$C6,FALSE)),"",IF(HLOOKUP(X$2,Monitoring_eng!$A$1:$DB$79,Results!$C6,FALSE)=$I6,$P6,IF(HLOOKUP(X$2,Monitoring_eng!$A$1:$DB$79,Results!$C6,FALSE)=$K6,$Q6,IF(HLOOKUP(X$2,Monitoring_eng!$A$1:$DB$79,Results!$C6,FALSE)=$M6,$R6,IF(HLOOKUP(X$2,Monitoring_eng!$A$1:$DB$79,Results!$C6,FALSE)=$O6,$S6,"CHYBA")))))</f>
        <v>0</v>
      </c>
      <c r="Y6" s="68">
        <f>IF(ISBLANK(HLOOKUP(Y$2,Monitoring_eng!$A$1:$DB$79,Results!$C6,FALSE)),"",IF(HLOOKUP(Y$2,Monitoring_eng!$A$1:$DB$79,Results!$C6,FALSE)=$I6,$P6,IF(HLOOKUP(Y$2,Monitoring_eng!$A$1:$DB$79,Results!$C6,FALSE)=$K6,$Q6,IF(HLOOKUP(Y$2,Monitoring_eng!$A$1:$DB$79,Results!$C6,FALSE)=$M6,$R6,IF(HLOOKUP(Y$2,Monitoring_eng!$A$1:$DB$79,Results!$C6,FALSE)=$O6,$S6,"CHYBA")))))</f>
        <v>1</v>
      </c>
      <c r="Z6" s="68">
        <f>IF(ISBLANK(HLOOKUP(Z$2,Monitoring_eng!$A$1:$DB$79,Results!$C6,FALSE)),"",IF(HLOOKUP(Z$2,Monitoring_eng!$A$1:$DB$79,Results!$C6,FALSE)=$I6,$P6,IF(HLOOKUP(Z$2,Monitoring_eng!$A$1:$DB$79,Results!$C6,FALSE)=$K6,$Q6,IF(HLOOKUP(Z$2,Monitoring_eng!$A$1:$DB$79,Results!$C6,FALSE)=$M6,$R6,IF(HLOOKUP(Z$2,Monitoring_eng!$A$1:$DB$79,Results!$C6,FALSE)=$O6,$S6,"CHYBA")))))</f>
        <v>0</v>
      </c>
      <c r="AA6" s="68">
        <f>IF(ISBLANK(HLOOKUP(AA$2,Monitoring_eng!$A$1:$DB$79,Results!$C6,FALSE)),"",IF(HLOOKUP(AA$2,Monitoring_eng!$A$1:$DB$79,Results!$C6,FALSE)=$I6,$P6,IF(HLOOKUP(AA$2,Monitoring_eng!$A$1:$DB$79,Results!$C6,FALSE)=$K6,$Q6,IF(HLOOKUP(AA$2,Monitoring_eng!$A$1:$DB$79,Results!$C6,FALSE)=$M6,$R6,IF(HLOOKUP(AA$2,Monitoring_eng!$A$1:$DB$79,Results!$C6,FALSE)=$O6,$S6,"CHYBA")))))</f>
        <v>0</v>
      </c>
      <c r="AB6" s="68">
        <f>IF(ISBLANK(HLOOKUP(AB$2,Monitoring_eng!$A$1:$DB$79,Results!$C6,FALSE)),"",IF(HLOOKUP(AB$2,Monitoring_eng!$A$1:$DB$79,Results!$C6,FALSE)=$I6,$P6,IF(HLOOKUP(AB$2,Monitoring_eng!$A$1:$DB$79,Results!$C6,FALSE)=$K6,$Q6,IF(HLOOKUP(AB$2,Monitoring_eng!$A$1:$DB$79,Results!$C6,FALSE)=$M6,$R6,IF(HLOOKUP(AB$2,Monitoring_eng!$A$1:$DB$79,Results!$C6,FALSE)=$O6,$S6,"CHYBA")))))</f>
        <v>0</v>
      </c>
      <c r="AC6" s="68">
        <f>IF(ISBLANK(HLOOKUP(AC$2,Monitoring_eng!$A$1:$DB$79,Results!$C6,FALSE)),"",IF(HLOOKUP(AC$2,Monitoring_eng!$A$1:$DB$79,Results!$C6,FALSE)=$I6,$P6,IF(HLOOKUP(AC$2,Monitoring_eng!$A$1:$DB$79,Results!$C6,FALSE)=$K6,$Q6,IF(HLOOKUP(AC$2,Monitoring_eng!$A$1:$DB$79,Results!$C6,FALSE)=$M6,$R6,IF(HLOOKUP(AC$2,Monitoring_eng!$A$1:$DB$79,Results!$C6,FALSE)=$O6,$S6,"CHYBA")))))</f>
        <v>0</v>
      </c>
      <c r="AD6" s="68">
        <f>IF(ISBLANK(HLOOKUP(AD$2,Monitoring_eng!$A$1:$DB$79,Results!$C6,FALSE)),"",IF(HLOOKUP(AD$2,Monitoring_eng!$A$1:$DB$79,Results!$C6,FALSE)=$I6,$P6,IF(HLOOKUP(AD$2,Monitoring_eng!$A$1:$DB$79,Results!$C6,FALSE)=$K6,$Q6,IF(HLOOKUP(AD$2,Monitoring_eng!$A$1:$DB$79,Results!$C6,FALSE)=$M6,$R6,IF(HLOOKUP(AD$2,Monitoring_eng!$A$1:$DB$79,Results!$C6,FALSE)=$O6,$S6,"CHYBA")))))</f>
        <v>1</v>
      </c>
      <c r="AE6" s="68">
        <f>IF(ISBLANK(HLOOKUP(AE$2,Monitoring_eng!$A$1:$DB$79,Results!$C6,FALSE)),"",IF(HLOOKUP(AE$2,Monitoring_eng!$A$1:$DB$79,Results!$C6,FALSE)=$I6,$P6,IF(HLOOKUP(AE$2,Monitoring_eng!$A$1:$DB$79,Results!$C6,FALSE)=$K6,$Q6,IF(HLOOKUP(AE$2,Monitoring_eng!$A$1:$DB$79,Results!$C6,FALSE)=$M6,$R6,IF(HLOOKUP(AE$2,Monitoring_eng!$A$1:$DB$79,Results!$C6,FALSE)=$O6,$S6,"CHYBA")))))</f>
        <v>0</v>
      </c>
      <c r="AF6" s="68">
        <f>IF(ISBLANK(HLOOKUP(AF$2,Monitoring_eng!$A$1:$DB$79,Results!$C6,FALSE)),"",IF(HLOOKUP(AF$2,Monitoring_eng!$A$1:$DB$79,Results!$C6,FALSE)=$I6,$P6,IF(HLOOKUP(AF$2,Monitoring_eng!$A$1:$DB$79,Results!$C6,FALSE)=$K6,$Q6,IF(HLOOKUP(AF$2,Monitoring_eng!$A$1:$DB$79,Results!$C6,FALSE)=$M6,$R6,IF(HLOOKUP(AF$2,Monitoring_eng!$A$1:$DB$79,Results!$C6,FALSE)=$O6,$S6,"CHYBA")))))</f>
        <v>1</v>
      </c>
      <c r="AG6" s="68">
        <f>IF(ISBLANK(HLOOKUP(AG$2,Monitoring_eng!$A$1:$DB$79,Results!$C6,FALSE)),"",IF(HLOOKUP(AG$2,Monitoring_eng!$A$1:$DB$79,Results!$C6,FALSE)=$I6,$P6,IF(HLOOKUP(AG$2,Monitoring_eng!$A$1:$DB$79,Results!$C6,FALSE)=$K6,$Q6,IF(HLOOKUP(AG$2,Monitoring_eng!$A$1:$DB$79,Results!$C6,FALSE)=$M6,$R6,IF(HLOOKUP(AG$2,Monitoring_eng!$A$1:$DB$79,Results!$C6,FALSE)=$O6,$S6,"CHYBA")))))</f>
        <v>0</v>
      </c>
      <c r="AH6" s="68">
        <f>IF(ISBLANK(HLOOKUP(AH$2,Monitoring_eng!$A$1:$DB$79,Results!$C6,FALSE)),"",IF(HLOOKUP(AH$2,Monitoring_eng!$A$1:$DB$79,Results!$C6,FALSE)=$I6,$P6,IF(HLOOKUP(AH$2,Monitoring_eng!$A$1:$DB$79,Results!$C6,FALSE)=$K6,$Q6,IF(HLOOKUP(AH$2,Monitoring_eng!$A$1:$DB$79,Results!$C6,FALSE)=$M6,$R6,IF(HLOOKUP(AH$2,Monitoring_eng!$A$1:$DB$79,Results!$C6,FALSE)=$O6,$S6,"CHYBA")))))</f>
        <v>0</v>
      </c>
      <c r="AI6" s="68">
        <f>IF(ISBLANK(HLOOKUP(AI$2,Monitoring_eng!$A$1:$DB$79,Results!$C6,FALSE)),"",IF(HLOOKUP(AI$2,Monitoring_eng!$A$1:$DB$79,Results!$C6,FALSE)=$I6,$P6,IF(HLOOKUP(AI$2,Monitoring_eng!$A$1:$DB$79,Results!$C6,FALSE)=$K6,$Q6,IF(HLOOKUP(AI$2,Monitoring_eng!$A$1:$DB$79,Results!$C6,FALSE)=$M6,$R6,IF(HLOOKUP(AI$2,Monitoring_eng!$A$1:$DB$79,Results!$C6,FALSE)=$O6,$S6,"CHYBA")))))</f>
        <v>0</v>
      </c>
      <c r="AJ6" s="68">
        <f>IF(ISBLANK(HLOOKUP(AJ$2,Monitoring_eng!$A$1:$DB$79,Results!$C6,FALSE)),"",IF(HLOOKUP(AJ$2,Monitoring_eng!$A$1:$DB$79,Results!$C6,FALSE)=$I6,$P6,IF(HLOOKUP(AJ$2,Monitoring_eng!$A$1:$DB$79,Results!$C6,FALSE)=$K6,$Q6,IF(HLOOKUP(AJ$2,Monitoring_eng!$A$1:$DB$79,Results!$C6,FALSE)=$M6,$R6,IF(HLOOKUP(AJ$2,Monitoring_eng!$A$1:$DB$79,Results!$C6,FALSE)=$O6,$S6,"CHYBA")))))</f>
        <v>0</v>
      </c>
      <c r="AK6" s="68">
        <f>IF(ISBLANK(HLOOKUP(AK$2,Monitoring_eng!$A$1:$DB$79,Results!$C6,FALSE)),"",IF(HLOOKUP(AK$2,Monitoring_eng!$A$1:$DB$79,Results!$C6,FALSE)=$I6,$P6,IF(HLOOKUP(AK$2,Monitoring_eng!$A$1:$DB$79,Results!$C6,FALSE)=$K6,$Q6,IF(HLOOKUP(AK$2,Monitoring_eng!$A$1:$DB$79,Results!$C6,FALSE)=$M6,$R6,IF(HLOOKUP(AK$2,Monitoring_eng!$A$1:$DB$79,Results!$C6,FALSE)=$O6,$S6,"CHYBA")))))</f>
        <v>0</v>
      </c>
      <c r="AL6" s="68">
        <f>IF(ISBLANK(HLOOKUP(AL$2,Monitoring_eng!$A$1:$DB$79,Results!$C6,FALSE)),"",IF(HLOOKUP(AL$2,Monitoring_eng!$A$1:$DB$79,Results!$C6,FALSE)=$I6,$P6,IF(HLOOKUP(AL$2,Monitoring_eng!$A$1:$DB$79,Results!$C6,FALSE)=$K6,$Q6,IF(HLOOKUP(AL$2,Monitoring_eng!$A$1:$DB$79,Results!$C6,FALSE)=$M6,$R6,IF(HLOOKUP(AL$2,Monitoring_eng!$A$1:$DB$79,Results!$C6,FALSE)=$O6,$S6,"CHYBA")))))</f>
        <v>0</v>
      </c>
      <c r="AM6" s="68">
        <f>IF(ISBLANK(HLOOKUP(AM$2,Monitoring_eng!$A$1:$DB$79,Results!$C6,FALSE)),"",IF(HLOOKUP(AM$2,Monitoring_eng!$A$1:$DB$79,Results!$C6,FALSE)=$I6,$P6,IF(HLOOKUP(AM$2,Monitoring_eng!$A$1:$DB$79,Results!$C6,FALSE)=$K6,$Q6,IF(HLOOKUP(AM$2,Monitoring_eng!$A$1:$DB$79,Results!$C6,FALSE)=$M6,$R6,IF(HLOOKUP(AM$2,Monitoring_eng!$A$1:$DB$79,Results!$C6,FALSE)=$O6,$S6,"CHYBA")))))</f>
        <v>0</v>
      </c>
      <c r="AN6" s="68">
        <f>IF(ISBLANK(HLOOKUP(AN$2,Monitoring_eng!$A$1:$DB$79,Results!$C6,FALSE)),"",IF(HLOOKUP(AN$2,Monitoring_eng!$A$1:$DB$79,Results!$C6,FALSE)=$I6,$P6,IF(HLOOKUP(AN$2,Monitoring_eng!$A$1:$DB$79,Results!$C6,FALSE)=$K6,$Q6,IF(HLOOKUP(AN$2,Monitoring_eng!$A$1:$DB$79,Results!$C6,FALSE)=$M6,$R6,IF(HLOOKUP(AN$2,Monitoring_eng!$A$1:$DB$79,Results!$C6,FALSE)=$O6,$S6,"CHYBA")))))</f>
        <v>0</v>
      </c>
      <c r="AO6" s="68">
        <f>IF(ISBLANK(HLOOKUP(AO$2,Monitoring_eng!$A$1:$DB$79,Results!$C6,FALSE)),"",IF(HLOOKUP(AO$2,Monitoring_eng!$A$1:$DB$79,Results!$C6,FALSE)=$I6,$P6,IF(HLOOKUP(AO$2,Monitoring_eng!$A$1:$DB$79,Results!$C6,FALSE)=$K6,$Q6,IF(HLOOKUP(AO$2,Monitoring_eng!$A$1:$DB$79,Results!$C6,FALSE)=$M6,$R6,IF(HLOOKUP(AO$2,Monitoring_eng!$A$1:$DB$79,Results!$C6,FALSE)=$O6,$S6,"CHYBA")))))</f>
        <v>0</v>
      </c>
      <c r="AP6" s="68">
        <f>IF(ISBLANK(HLOOKUP(AP$2,Monitoring_eng!$A$1:$DB$79,Results!$C6,FALSE)),"",IF(HLOOKUP(AP$2,Monitoring_eng!$A$1:$DB$79,Results!$C6,FALSE)=$I6,$P6,IF(HLOOKUP(AP$2,Monitoring_eng!$A$1:$DB$79,Results!$C6,FALSE)=$K6,$Q6,IF(HLOOKUP(AP$2,Monitoring_eng!$A$1:$DB$79,Results!$C6,FALSE)=$M6,$R6,IF(HLOOKUP(AP$2,Monitoring_eng!$A$1:$DB$79,Results!$C6,FALSE)=$O6,$S6,"CHYBA")))))</f>
        <v>0</v>
      </c>
      <c r="AQ6" s="68">
        <f>IF(ISBLANK(HLOOKUP(AQ$2,Monitoring_eng!$A$1:$DB$79,Results!$C6,FALSE)),"",IF(HLOOKUP(AQ$2,Monitoring_eng!$A$1:$DB$79,Results!$C6,FALSE)=$I6,$P6,IF(HLOOKUP(AQ$2,Monitoring_eng!$A$1:$DB$79,Results!$C6,FALSE)=$K6,$Q6,IF(HLOOKUP(AQ$2,Monitoring_eng!$A$1:$DB$79,Results!$C6,FALSE)=$M6,$R6,IF(HLOOKUP(AQ$2,Monitoring_eng!$A$1:$DB$79,Results!$C6,FALSE)=$O6,$S6,"CHYBA")))))</f>
        <v>0</v>
      </c>
      <c r="AR6" s="68">
        <f>IF(ISBLANK(HLOOKUP(AR$2,Monitoring_eng!$A$1:$DB$79,Results!$C6,FALSE)),"",IF(HLOOKUP(AR$2,Monitoring_eng!$A$1:$DB$79,Results!$C6,FALSE)=$I6,$P6,IF(HLOOKUP(AR$2,Monitoring_eng!$A$1:$DB$79,Results!$C6,FALSE)=$K6,$Q6,IF(HLOOKUP(AR$2,Monitoring_eng!$A$1:$DB$79,Results!$C6,FALSE)=$M6,$R6,IF(HLOOKUP(AR$2,Monitoring_eng!$A$1:$DB$79,Results!$C6,FALSE)=$O6,$S6,"CHYBA")))))</f>
        <v>1</v>
      </c>
      <c r="AS6" s="68">
        <f>IF(ISBLANK(HLOOKUP(AS$2,Monitoring_eng!$A$1:$DB$79,Results!$C6,FALSE)),"",IF(HLOOKUP(AS$2,Monitoring_eng!$A$1:$DB$79,Results!$C6,FALSE)=$I6,$P6,IF(HLOOKUP(AS$2,Monitoring_eng!$A$1:$DB$79,Results!$C6,FALSE)=$K6,$Q6,IF(HLOOKUP(AS$2,Monitoring_eng!$A$1:$DB$79,Results!$C6,FALSE)=$M6,$R6,IF(HLOOKUP(AS$2,Monitoring_eng!$A$1:$DB$79,Results!$C6,FALSE)=$O6,$S6,"CHYBA")))))</f>
        <v>0</v>
      </c>
      <c r="AT6" s="68">
        <f>IF(ISBLANK(HLOOKUP(AT$2,Monitoring_eng!$A$1:$DB$79,Results!$C6,FALSE)),"",IF(HLOOKUP(AT$2,Monitoring_eng!$A$1:$DB$79,Results!$C6,FALSE)=$I6,$P6,IF(HLOOKUP(AT$2,Monitoring_eng!$A$1:$DB$79,Results!$C6,FALSE)=$K6,$Q6,IF(HLOOKUP(AT$2,Monitoring_eng!$A$1:$DB$79,Results!$C6,FALSE)=$M6,$R6,IF(HLOOKUP(AT$2,Monitoring_eng!$A$1:$DB$79,Results!$C6,FALSE)=$O6,$S6,"CHYBA")))))</f>
        <v>0</v>
      </c>
      <c r="AU6" s="68">
        <f>IF(ISBLANK(HLOOKUP(AU$2,Monitoring_eng!$A$1:$DB$79,Results!$C6,FALSE)),"",IF(HLOOKUP(AU$2,Monitoring_eng!$A$1:$DB$79,Results!$C6,FALSE)=$I6,$P6,IF(HLOOKUP(AU$2,Monitoring_eng!$A$1:$DB$79,Results!$C6,FALSE)=$K6,$Q6,IF(HLOOKUP(AU$2,Monitoring_eng!$A$1:$DB$79,Results!$C6,FALSE)=$M6,$R6,IF(HLOOKUP(AU$2,Monitoring_eng!$A$1:$DB$79,Results!$C6,FALSE)=$O6,$S6,"CHYBA")))))</f>
        <v>0</v>
      </c>
      <c r="AV6" s="68">
        <f>IF(ISBLANK(HLOOKUP(AV$2,Monitoring_eng!$A$1:$DB$79,Results!$C6,FALSE)),"",IF(HLOOKUP(AV$2,Monitoring_eng!$A$1:$DB$79,Results!$C6,FALSE)=$I6,$P6,IF(HLOOKUP(AV$2,Monitoring_eng!$A$1:$DB$79,Results!$C6,FALSE)=$K6,$Q6,IF(HLOOKUP(AV$2,Monitoring_eng!$A$1:$DB$79,Results!$C6,FALSE)=$M6,$R6,IF(HLOOKUP(AV$2,Monitoring_eng!$A$1:$DB$79,Results!$C6,FALSE)=$O6,$S6,"CHYBA")))))</f>
        <v>0</v>
      </c>
      <c r="AW6" s="68">
        <f>IF(ISBLANK(HLOOKUP(AW$2,Monitoring_eng!$A$1:$DB$79,Results!$C6,FALSE)),"",IF(HLOOKUP(AW$2,Monitoring_eng!$A$1:$DB$79,Results!$C6,FALSE)=$I6,$P6,IF(HLOOKUP(AW$2,Monitoring_eng!$A$1:$DB$79,Results!$C6,FALSE)=$K6,$Q6,IF(HLOOKUP(AW$2,Monitoring_eng!$A$1:$DB$79,Results!$C6,FALSE)=$M6,$R6,IF(HLOOKUP(AW$2,Monitoring_eng!$A$1:$DB$79,Results!$C6,FALSE)=$O6,$S6,"CHYBA")))))</f>
        <v>0</v>
      </c>
      <c r="AX6" s="68">
        <f>IF(ISBLANK(HLOOKUP(AX$2,Monitoring_eng!$A$1:$DB$79,Results!$C6,FALSE)),"",IF(HLOOKUP(AX$2,Monitoring_eng!$A$1:$DB$79,Results!$C6,FALSE)=$I6,$P6,IF(HLOOKUP(AX$2,Monitoring_eng!$A$1:$DB$79,Results!$C6,FALSE)=$K6,$Q6,IF(HLOOKUP(AX$2,Monitoring_eng!$A$1:$DB$79,Results!$C6,FALSE)=$M6,$R6,IF(HLOOKUP(AX$2,Monitoring_eng!$A$1:$DB$79,Results!$C6,FALSE)=$O6,$S6,"CHYBA")))))</f>
        <v>0</v>
      </c>
      <c r="AY6" s="68">
        <f>IF(ISBLANK(HLOOKUP(AY$2,Monitoring_eng!$A$1:$DB$79,Results!$C6,FALSE)),"",IF(HLOOKUP(AY$2,Monitoring_eng!$A$1:$DB$79,Results!$C6,FALSE)=$I6,$P6,IF(HLOOKUP(AY$2,Monitoring_eng!$A$1:$DB$79,Results!$C6,FALSE)=$K6,$Q6,IF(HLOOKUP(AY$2,Monitoring_eng!$A$1:$DB$79,Results!$C6,FALSE)=$M6,$R6,IF(HLOOKUP(AY$2,Monitoring_eng!$A$1:$DB$79,Results!$C6,FALSE)=$O6,$S6,"CHYBA")))))</f>
        <v>0</v>
      </c>
      <c r="AZ6" s="68">
        <f>IF(ISBLANK(HLOOKUP(AZ$2,Monitoring_eng!$A$1:$DB$79,Results!$C6,FALSE)),"",IF(HLOOKUP(AZ$2,Monitoring_eng!$A$1:$DB$79,Results!$C6,FALSE)=$I6,$P6,IF(HLOOKUP(AZ$2,Monitoring_eng!$A$1:$DB$79,Results!$C6,FALSE)=$K6,$Q6,IF(HLOOKUP(AZ$2,Monitoring_eng!$A$1:$DB$79,Results!$C6,FALSE)=$M6,$R6,IF(HLOOKUP(AZ$2,Monitoring_eng!$A$1:$DB$79,Results!$C6,FALSE)=$O6,$S6,"CHYBA")))))</f>
        <v>1</v>
      </c>
      <c r="BA6" s="68">
        <f>IF(ISBLANK(HLOOKUP(BA$2,Monitoring_eng!$A$1:$DB$79,Results!$C6,FALSE)),"",IF(HLOOKUP(BA$2,Monitoring_eng!$A$1:$DB$79,Results!$C6,FALSE)=$I6,$P6,IF(HLOOKUP(BA$2,Monitoring_eng!$A$1:$DB$79,Results!$C6,FALSE)=$K6,$Q6,IF(HLOOKUP(BA$2,Monitoring_eng!$A$1:$DB$79,Results!$C6,FALSE)=$M6,$R6,IF(HLOOKUP(BA$2,Monitoring_eng!$A$1:$DB$79,Results!$C6,FALSE)=$O6,$S6,"CHYBA")))))</f>
        <v>0</v>
      </c>
      <c r="BB6" s="68">
        <f>IF(ISBLANK(HLOOKUP(BB$2,Monitoring_eng!$A$1:$DB$79,Results!$C6,FALSE)),"",IF(HLOOKUP(BB$2,Monitoring_eng!$A$1:$DB$79,Results!$C6,FALSE)=$I6,$P6,IF(HLOOKUP(BB$2,Monitoring_eng!$A$1:$DB$79,Results!$C6,FALSE)=$K6,$Q6,IF(HLOOKUP(BB$2,Monitoring_eng!$A$1:$DB$79,Results!$C6,FALSE)=$M6,$R6,IF(HLOOKUP(BB$2,Monitoring_eng!$A$1:$DB$79,Results!$C6,FALSE)=$O6,$S6,"CHYBA")))))</f>
        <v>0</v>
      </c>
      <c r="BC6" s="68">
        <f>IF(ISBLANK(HLOOKUP(BC$2,Monitoring_eng!$A$1:$DB$79,Results!$C6,FALSE)),"",IF(HLOOKUP(BC$2,Monitoring_eng!$A$1:$DB$79,Results!$C6,FALSE)=$I6,$P6,IF(HLOOKUP(BC$2,Monitoring_eng!$A$1:$DB$79,Results!$C6,FALSE)=$K6,$Q6,IF(HLOOKUP(BC$2,Monitoring_eng!$A$1:$DB$79,Results!$C6,FALSE)=$M6,$R6,IF(HLOOKUP(BC$2,Monitoring_eng!$A$1:$DB$79,Results!$C6,FALSE)=$O6,$S6,"CHYBA")))))</f>
        <v>0</v>
      </c>
      <c r="BD6" s="68">
        <f>IF(ISBLANK(HLOOKUP(BD$2,Monitoring_eng!$A$1:$DB$79,Results!$C6,FALSE)),"",IF(HLOOKUP(BD$2,Monitoring_eng!$A$1:$DB$79,Results!$C6,FALSE)=$I6,$P6,IF(HLOOKUP(BD$2,Monitoring_eng!$A$1:$DB$79,Results!$C6,FALSE)=$K6,$Q6,IF(HLOOKUP(BD$2,Monitoring_eng!$A$1:$DB$79,Results!$C6,FALSE)=$M6,$R6,IF(HLOOKUP(BD$2,Monitoring_eng!$A$1:$DB$79,Results!$C6,FALSE)=$O6,$S6,"CHYBA")))))</f>
        <v>0</v>
      </c>
      <c r="BE6" s="68">
        <f>IF(ISBLANK(HLOOKUP(BE$2,Monitoring_eng!$A$1:$DB$79,Results!$C6,FALSE)),"",IF(HLOOKUP(BE$2,Monitoring_eng!$A$1:$DB$79,Results!$C6,FALSE)=$I6,$P6,IF(HLOOKUP(BE$2,Monitoring_eng!$A$1:$DB$79,Results!$C6,FALSE)=$K6,$Q6,IF(HLOOKUP(BE$2,Monitoring_eng!$A$1:$DB$79,Results!$C6,FALSE)=$M6,$R6,IF(HLOOKUP(BE$2,Monitoring_eng!$A$1:$DB$79,Results!$C6,FALSE)=$O6,$S6,"CHYBA")))))</f>
        <v>0</v>
      </c>
      <c r="BF6" s="68">
        <f>IF(ISBLANK(HLOOKUP(BF$2,Monitoring_eng!$A$1:$DB$79,Results!$C6,FALSE)),"",IF(HLOOKUP(BF$2,Monitoring_eng!$A$1:$DB$79,Results!$C6,FALSE)=$I6,$P6,IF(HLOOKUP(BF$2,Monitoring_eng!$A$1:$DB$79,Results!$C6,FALSE)=$K6,$Q6,IF(HLOOKUP(BF$2,Monitoring_eng!$A$1:$DB$79,Results!$C6,FALSE)=$M6,$R6,IF(HLOOKUP(BF$2,Monitoring_eng!$A$1:$DB$79,Results!$C6,FALSE)=$O6,$S6,"CHYBA")))))</f>
        <v>0</v>
      </c>
      <c r="BG6" s="68">
        <f>IF(ISBLANK(HLOOKUP(BG$2,Monitoring_eng!$A$1:$DB$79,Results!$C6,FALSE)),"",IF(HLOOKUP(BG$2,Monitoring_eng!$A$1:$DB$79,Results!$C6,FALSE)=$I6,$P6,IF(HLOOKUP(BG$2,Monitoring_eng!$A$1:$DB$79,Results!$C6,FALSE)=$K6,$Q6,IF(HLOOKUP(BG$2,Monitoring_eng!$A$1:$DB$79,Results!$C6,FALSE)=$M6,$R6,IF(HLOOKUP(BG$2,Monitoring_eng!$A$1:$DB$79,Results!$C6,FALSE)=$O6,$S6,"CHYBA")))))</f>
        <v>0</v>
      </c>
      <c r="BH6" s="68">
        <f>IF(ISBLANK(HLOOKUP(BH$2,Monitoring_eng!$A$1:$DB$79,Results!$C6,FALSE)),"",IF(HLOOKUP(BH$2,Monitoring_eng!$A$1:$DB$79,Results!$C6,FALSE)=$I6,$P6,IF(HLOOKUP(BH$2,Monitoring_eng!$A$1:$DB$79,Results!$C6,FALSE)=$K6,$Q6,IF(HLOOKUP(BH$2,Monitoring_eng!$A$1:$DB$79,Results!$C6,FALSE)=$M6,$R6,IF(HLOOKUP(BH$2,Monitoring_eng!$A$1:$DB$79,Results!$C6,FALSE)=$O6,$S6,"CHYBA")))))</f>
        <v>0</v>
      </c>
      <c r="BI6" s="68">
        <f>IF(ISBLANK(HLOOKUP(BI$2,Monitoring_eng!$A$1:$DB$79,Results!$C6,FALSE)),"",IF(HLOOKUP(BI$2,Monitoring_eng!$A$1:$DB$79,Results!$C6,FALSE)=$I6,$P6,IF(HLOOKUP(BI$2,Monitoring_eng!$A$1:$DB$79,Results!$C6,FALSE)=$K6,$Q6,IF(HLOOKUP(BI$2,Monitoring_eng!$A$1:$DB$79,Results!$C6,FALSE)=$M6,$R6,IF(HLOOKUP(BI$2,Monitoring_eng!$A$1:$DB$79,Results!$C6,FALSE)=$O6,$S6,"CHYBA")))))</f>
        <v>0</v>
      </c>
      <c r="BJ6" s="68">
        <f>IF(ISBLANK(HLOOKUP(BJ$2,Monitoring_eng!$A$1:$DB$79,Results!$C6,FALSE)),"",IF(HLOOKUP(BJ$2,Monitoring_eng!$A$1:$DB$79,Results!$C6,FALSE)=$I6,$P6,IF(HLOOKUP(BJ$2,Monitoring_eng!$A$1:$DB$79,Results!$C6,FALSE)=$K6,$Q6,IF(HLOOKUP(BJ$2,Monitoring_eng!$A$1:$DB$79,Results!$C6,FALSE)=$M6,$R6,IF(HLOOKUP(BJ$2,Monitoring_eng!$A$1:$DB$79,Results!$C6,FALSE)=$O6,$S6,"CHYBA")))))</f>
        <v>0</v>
      </c>
      <c r="BK6" s="68">
        <f>IF(ISBLANK(HLOOKUP(BK$2,Monitoring_eng!$A$1:$DB$79,Results!$C6,FALSE)),"",IF(HLOOKUP(BK$2,Monitoring_eng!$A$1:$DB$79,Results!$C6,FALSE)=$I6,$P6,IF(HLOOKUP(BK$2,Monitoring_eng!$A$1:$DB$79,Results!$C6,FALSE)=$K6,$Q6,IF(HLOOKUP(BK$2,Monitoring_eng!$A$1:$DB$79,Results!$C6,FALSE)=$M6,$R6,IF(HLOOKUP(BK$2,Monitoring_eng!$A$1:$DB$79,Results!$C6,FALSE)=$O6,$S6,"CHYBA")))))</f>
        <v>0</v>
      </c>
      <c r="BL6" s="68">
        <f>IF(ISBLANK(HLOOKUP(BL$2,Monitoring_eng!$A$1:$DB$79,Results!$C6,FALSE)),"",IF(HLOOKUP(BL$2,Monitoring_eng!$A$1:$DB$79,Results!$C6,FALSE)=$I6,$P6,IF(HLOOKUP(BL$2,Monitoring_eng!$A$1:$DB$79,Results!$C6,FALSE)=$K6,$Q6,IF(HLOOKUP(BL$2,Monitoring_eng!$A$1:$DB$79,Results!$C6,FALSE)=$M6,$R6,IF(HLOOKUP(BL$2,Monitoring_eng!$A$1:$DB$79,Results!$C6,FALSE)=$O6,$S6,"CHYBA")))))</f>
        <v>0</v>
      </c>
      <c r="BM6" s="68">
        <f>IF(ISBLANK(HLOOKUP(BM$2,Monitoring_eng!$A$1:$DB$79,Results!$C6,FALSE)),"",IF(HLOOKUP(BM$2,Monitoring_eng!$A$1:$DB$79,Results!$C6,FALSE)=$I6,$P6,IF(HLOOKUP(BM$2,Monitoring_eng!$A$1:$DB$79,Results!$C6,FALSE)=$K6,$Q6,IF(HLOOKUP(BM$2,Monitoring_eng!$A$1:$DB$79,Results!$C6,FALSE)=$M6,$R6,IF(HLOOKUP(BM$2,Monitoring_eng!$A$1:$DB$79,Results!$C6,FALSE)=$O6,$S6,"CHYBA")))))</f>
        <v>0</v>
      </c>
      <c r="BN6" s="68">
        <f>IF(ISBLANK(HLOOKUP(BN$2,Monitoring_eng!$A$1:$DB$79,Results!$C6,FALSE)),"",IF(HLOOKUP(BN$2,Monitoring_eng!$A$1:$DB$79,Results!$C6,FALSE)=$I6,$P6,IF(HLOOKUP(BN$2,Monitoring_eng!$A$1:$DB$79,Results!$C6,FALSE)=$K6,$Q6,IF(HLOOKUP(BN$2,Monitoring_eng!$A$1:$DB$79,Results!$C6,FALSE)=$M6,$R6,IF(HLOOKUP(BN$2,Monitoring_eng!$A$1:$DB$79,Results!$C6,FALSE)=$O6,$S6,"CHYBA")))))</f>
        <v>0</v>
      </c>
      <c r="BO6" s="68">
        <f>IF(ISBLANK(HLOOKUP(BO$2,Monitoring_eng!$A$1:$DB$79,Results!$C6,FALSE)),"",IF(HLOOKUP(BO$2,Monitoring_eng!$A$1:$DB$79,Results!$C6,FALSE)=$I6,$P6,IF(HLOOKUP(BO$2,Monitoring_eng!$A$1:$DB$79,Results!$C6,FALSE)=$K6,$Q6,IF(HLOOKUP(BO$2,Monitoring_eng!$A$1:$DB$79,Results!$C6,FALSE)=$M6,$R6,IF(HLOOKUP(BO$2,Monitoring_eng!$A$1:$DB$79,Results!$C6,FALSE)=$O6,$S6,"CHYBA")))))</f>
        <v>0</v>
      </c>
      <c r="BP6" s="68">
        <f>IF(ISBLANK(HLOOKUP(BP$2,Monitoring_eng!$A$1:$DB$79,Results!$C6,FALSE)),"",IF(HLOOKUP(BP$2,Monitoring_eng!$A$1:$DB$79,Results!$C6,FALSE)=$I6,$P6,IF(HLOOKUP(BP$2,Monitoring_eng!$A$1:$DB$79,Results!$C6,FALSE)=$K6,$Q6,IF(HLOOKUP(BP$2,Monitoring_eng!$A$1:$DB$79,Results!$C6,FALSE)=$M6,$R6,IF(HLOOKUP(BP$2,Monitoring_eng!$A$1:$DB$79,Results!$C6,FALSE)=$O6,$S6,"CHYBA")))))</f>
        <v>0</v>
      </c>
      <c r="BQ6" s="68">
        <f>IF(ISBLANK(HLOOKUP(BQ$2,Monitoring_eng!$A$1:$DB$79,Results!$C6,FALSE)),"",IF(HLOOKUP(BQ$2,Monitoring_eng!$A$1:$DB$79,Results!$C6,FALSE)=$I6,$P6,IF(HLOOKUP(BQ$2,Monitoring_eng!$A$1:$DB$79,Results!$C6,FALSE)=$K6,$Q6,IF(HLOOKUP(BQ$2,Monitoring_eng!$A$1:$DB$79,Results!$C6,FALSE)=$M6,$R6,IF(HLOOKUP(BQ$2,Monitoring_eng!$A$1:$DB$79,Results!$C6,FALSE)=$O6,$S6,"CHYBA")))))</f>
        <v>0</v>
      </c>
    </row>
    <row r="7" spans="1:69" x14ac:dyDescent="0.25">
      <c r="A7" s="45" t="s">
        <v>2432</v>
      </c>
      <c r="B7" s="45" t="s">
        <v>308</v>
      </c>
      <c r="C7" s="45">
        <v>6</v>
      </c>
      <c r="D7" s="46" t="s">
        <v>1757</v>
      </c>
      <c r="E7" s="46" t="s">
        <v>1754</v>
      </c>
      <c r="F7" s="46" t="s">
        <v>2</v>
      </c>
      <c r="G7" s="45">
        <v>1</v>
      </c>
      <c r="H7" s="45" t="s">
        <v>484</v>
      </c>
      <c r="I7" s="45" t="s">
        <v>1749</v>
      </c>
      <c r="J7" s="45" t="s">
        <v>485</v>
      </c>
      <c r="K7" s="67" t="s">
        <v>1750</v>
      </c>
      <c r="L7" s="45" t="s">
        <v>486</v>
      </c>
      <c r="M7" s="45" t="s">
        <v>1752</v>
      </c>
      <c r="N7" s="45" t="s">
        <v>2116</v>
      </c>
      <c r="O7" s="45" t="s">
        <v>2116</v>
      </c>
      <c r="P7" s="45">
        <f t="shared" si="0"/>
        <v>1</v>
      </c>
      <c r="Q7" s="45">
        <v>0</v>
      </c>
      <c r="R7" s="45">
        <f t="shared" si="1"/>
        <v>0.5</v>
      </c>
      <c r="S7" s="45" t="s">
        <v>2116</v>
      </c>
      <c r="T7" s="68">
        <f>IF(ISBLANK(HLOOKUP(T$2,Monitoring_eng!$A$1:$DB$79,Results!$C7,FALSE)),"",IF(HLOOKUP(T$2,Monitoring_eng!$A$1:$DB$79,Results!$C7,FALSE)=$I7,$P7,IF(HLOOKUP(T$2,Monitoring_eng!$A$1:$DB$79,Results!$C7,FALSE)=$K7,$Q7,IF(HLOOKUP(T$2,Monitoring_eng!$A$1:$DB$79,Results!$C7,FALSE)=$M7,$R7,IF(HLOOKUP(T$2,Monitoring_eng!$A$1:$DB$79,Results!$C7,FALSE)=$O7,$S7,"CHYBA")))))</f>
        <v>1</v>
      </c>
      <c r="U7" s="68">
        <f>IF(ISBLANK(HLOOKUP(U$2,Monitoring_eng!$A$1:$DB$79,Results!$C7,FALSE)),"",IF(HLOOKUP(U$2,Monitoring_eng!$A$1:$DB$79,Results!$C7,FALSE)=$I7,$P7,IF(HLOOKUP(U$2,Monitoring_eng!$A$1:$DB$79,Results!$C7,FALSE)=$K7,$Q7,IF(HLOOKUP(U$2,Monitoring_eng!$A$1:$DB$79,Results!$C7,FALSE)=$M7,$R7,IF(HLOOKUP(U$2,Monitoring_eng!$A$1:$DB$79,Results!$C7,FALSE)=$O7,$S7,"CHYBA")))))</f>
        <v>1</v>
      </c>
      <c r="V7" s="68">
        <f>IF(ISBLANK(HLOOKUP(V$2,Monitoring_eng!$A$1:$DB$79,Results!$C7,FALSE)),"",IF(HLOOKUP(V$2,Monitoring_eng!$A$1:$DB$79,Results!$C7,FALSE)=$I7,$P7,IF(HLOOKUP(V$2,Monitoring_eng!$A$1:$DB$79,Results!$C7,FALSE)=$K7,$Q7,IF(HLOOKUP(V$2,Monitoring_eng!$A$1:$DB$79,Results!$C7,FALSE)=$M7,$R7,IF(HLOOKUP(V$2,Monitoring_eng!$A$1:$DB$79,Results!$C7,FALSE)=$O7,$S7,"CHYBA")))))</f>
        <v>1</v>
      </c>
      <c r="W7" s="68">
        <f>IF(ISBLANK(HLOOKUP(W$2,Monitoring_eng!$A$1:$DB$79,Results!$C7,FALSE)),"",IF(HLOOKUP(W$2,Monitoring_eng!$A$1:$DB$79,Results!$C7,FALSE)=$I7,$P7,IF(HLOOKUP(W$2,Monitoring_eng!$A$1:$DB$79,Results!$C7,FALSE)=$K7,$Q7,IF(HLOOKUP(W$2,Monitoring_eng!$A$1:$DB$79,Results!$C7,FALSE)=$M7,$R7,IF(HLOOKUP(W$2,Monitoring_eng!$A$1:$DB$79,Results!$C7,FALSE)=$O7,$S7,"CHYBA")))))</f>
        <v>1</v>
      </c>
      <c r="X7" s="68">
        <f>IF(ISBLANK(HLOOKUP(X$2,Monitoring_eng!$A$1:$DB$79,Results!$C7,FALSE)),"",IF(HLOOKUP(X$2,Monitoring_eng!$A$1:$DB$79,Results!$C7,FALSE)=$I7,$P7,IF(HLOOKUP(X$2,Monitoring_eng!$A$1:$DB$79,Results!$C7,FALSE)=$K7,$Q7,IF(HLOOKUP(X$2,Monitoring_eng!$A$1:$DB$79,Results!$C7,FALSE)=$M7,$R7,IF(HLOOKUP(X$2,Monitoring_eng!$A$1:$DB$79,Results!$C7,FALSE)=$O7,$S7,"CHYBA")))))</f>
        <v>1</v>
      </c>
      <c r="Y7" s="68">
        <f>IF(ISBLANK(HLOOKUP(Y$2,Monitoring_eng!$A$1:$DB$79,Results!$C7,FALSE)),"",IF(HLOOKUP(Y$2,Monitoring_eng!$A$1:$DB$79,Results!$C7,FALSE)=$I7,$P7,IF(HLOOKUP(Y$2,Monitoring_eng!$A$1:$DB$79,Results!$C7,FALSE)=$K7,$Q7,IF(HLOOKUP(Y$2,Monitoring_eng!$A$1:$DB$79,Results!$C7,FALSE)=$M7,$R7,IF(HLOOKUP(Y$2,Monitoring_eng!$A$1:$DB$79,Results!$C7,FALSE)=$O7,$S7,"CHYBA")))))</f>
        <v>1</v>
      </c>
      <c r="Z7" s="68">
        <f>IF(ISBLANK(HLOOKUP(Z$2,Monitoring_eng!$A$1:$DB$79,Results!$C7,FALSE)),"",IF(HLOOKUP(Z$2,Monitoring_eng!$A$1:$DB$79,Results!$C7,FALSE)=$I7,$P7,IF(HLOOKUP(Z$2,Monitoring_eng!$A$1:$DB$79,Results!$C7,FALSE)=$K7,$Q7,IF(HLOOKUP(Z$2,Monitoring_eng!$A$1:$DB$79,Results!$C7,FALSE)=$M7,$R7,IF(HLOOKUP(Z$2,Monitoring_eng!$A$1:$DB$79,Results!$C7,FALSE)=$O7,$S7,"CHYBA")))))</f>
        <v>0</v>
      </c>
      <c r="AA7" s="68">
        <f>IF(ISBLANK(HLOOKUP(AA$2,Monitoring_eng!$A$1:$DB$79,Results!$C7,FALSE)),"",IF(HLOOKUP(AA$2,Monitoring_eng!$A$1:$DB$79,Results!$C7,FALSE)=$I7,$P7,IF(HLOOKUP(AA$2,Monitoring_eng!$A$1:$DB$79,Results!$C7,FALSE)=$K7,$Q7,IF(HLOOKUP(AA$2,Monitoring_eng!$A$1:$DB$79,Results!$C7,FALSE)=$M7,$R7,IF(HLOOKUP(AA$2,Monitoring_eng!$A$1:$DB$79,Results!$C7,FALSE)=$O7,$S7,"CHYBA")))))</f>
        <v>1</v>
      </c>
      <c r="AB7" s="68">
        <f>IF(ISBLANK(HLOOKUP(AB$2,Monitoring_eng!$A$1:$DB$79,Results!$C7,FALSE)),"",IF(HLOOKUP(AB$2,Monitoring_eng!$A$1:$DB$79,Results!$C7,FALSE)=$I7,$P7,IF(HLOOKUP(AB$2,Monitoring_eng!$A$1:$DB$79,Results!$C7,FALSE)=$K7,$Q7,IF(HLOOKUP(AB$2,Monitoring_eng!$A$1:$DB$79,Results!$C7,FALSE)=$M7,$R7,IF(HLOOKUP(AB$2,Monitoring_eng!$A$1:$DB$79,Results!$C7,FALSE)=$O7,$S7,"CHYBA")))))</f>
        <v>1</v>
      </c>
      <c r="AC7" s="68">
        <f>IF(ISBLANK(HLOOKUP(AC$2,Monitoring_eng!$A$1:$DB$79,Results!$C7,FALSE)),"",IF(HLOOKUP(AC$2,Monitoring_eng!$A$1:$DB$79,Results!$C7,FALSE)=$I7,$P7,IF(HLOOKUP(AC$2,Monitoring_eng!$A$1:$DB$79,Results!$C7,FALSE)=$K7,$Q7,IF(HLOOKUP(AC$2,Monitoring_eng!$A$1:$DB$79,Results!$C7,FALSE)=$M7,$R7,IF(HLOOKUP(AC$2,Monitoring_eng!$A$1:$DB$79,Results!$C7,FALSE)=$O7,$S7,"CHYBA")))))</f>
        <v>1</v>
      </c>
      <c r="AD7" s="68">
        <f>IF(ISBLANK(HLOOKUP(AD$2,Monitoring_eng!$A$1:$DB$79,Results!$C7,FALSE)),"",IF(HLOOKUP(AD$2,Monitoring_eng!$A$1:$DB$79,Results!$C7,FALSE)=$I7,$P7,IF(HLOOKUP(AD$2,Monitoring_eng!$A$1:$DB$79,Results!$C7,FALSE)=$K7,$Q7,IF(HLOOKUP(AD$2,Monitoring_eng!$A$1:$DB$79,Results!$C7,FALSE)=$M7,$R7,IF(HLOOKUP(AD$2,Monitoring_eng!$A$1:$DB$79,Results!$C7,FALSE)=$O7,$S7,"CHYBA")))))</f>
        <v>1</v>
      </c>
      <c r="AE7" s="68">
        <f>IF(ISBLANK(HLOOKUP(AE$2,Monitoring_eng!$A$1:$DB$79,Results!$C7,FALSE)),"",IF(HLOOKUP(AE$2,Monitoring_eng!$A$1:$DB$79,Results!$C7,FALSE)=$I7,$P7,IF(HLOOKUP(AE$2,Monitoring_eng!$A$1:$DB$79,Results!$C7,FALSE)=$K7,$Q7,IF(HLOOKUP(AE$2,Monitoring_eng!$A$1:$DB$79,Results!$C7,FALSE)=$M7,$R7,IF(HLOOKUP(AE$2,Monitoring_eng!$A$1:$DB$79,Results!$C7,FALSE)=$O7,$S7,"CHYBA")))))</f>
        <v>1</v>
      </c>
      <c r="AF7" s="68">
        <f>IF(ISBLANK(HLOOKUP(AF$2,Monitoring_eng!$A$1:$DB$79,Results!$C7,FALSE)),"",IF(HLOOKUP(AF$2,Monitoring_eng!$A$1:$DB$79,Results!$C7,FALSE)=$I7,$P7,IF(HLOOKUP(AF$2,Monitoring_eng!$A$1:$DB$79,Results!$C7,FALSE)=$K7,$Q7,IF(HLOOKUP(AF$2,Monitoring_eng!$A$1:$DB$79,Results!$C7,FALSE)=$M7,$R7,IF(HLOOKUP(AF$2,Monitoring_eng!$A$1:$DB$79,Results!$C7,FALSE)=$O7,$S7,"CHYBA")))))</f>
        <v>1</v>
      </c>
      <c r="AG7" s="68">
        <f>IF(ISBLANK(HLOOKUP(AG$2,Monitoring_eng!$A$1:$DB$79,Results!$C7,FALSE)),"",IF(HLOOKUP(AG$2,Monitoring_eng!$A$1:$DB$79,Results!$C7,FALSE)=$I7,$P7,IF(HLOOKUP(AG$2,Monitoring_eng!$A$1:$DB$79,Results!$C7,FALSE)=$K7,$Q7,IF(HLOOKUP(AG$2,Monitoring_eng!$A$1:$DB$79,Results!$C7,FALSE)=$M7,$R7,IF(HLOOKUP(AG$2,Monitoring_eng!$A$1:$DB$79,Results!$C7,FALSE)=$O7,$S7,"CHYBA")))))</f>
        <v>1</v>
      </c>
      <c r="AH7" s="68">
        <f>IF(ISBLANK(HLOOKUP(AH$2,Monitoring_eng!$A$1:$DB$79,Results!$C7,FALSE)),"",IF(HLOOKUP(AH$2,Monitoring_eng!$A$1:$DB$79,Results!$C7,FALSE)=$I7,$P7,IF(HLOOKUP(AH$2,Monitoring_eng!$A$1:$DB$79,Results!$C7,FALSE)=$K7,$Q7,IF(HLOOKUP(AH$2,Monitoring_eng!$A$1:$DB$79,Results!$C7,FALSE)=$M7,$R7,IF(HLOOKUP(AH$2,Monitoring_eng!$A$1:$DB$79,Results!$C7,FALSE)=$O7,$S7,"CHYBA")))))</f>
        <v>1</v>
      </c>
      <c r="AI7" s="68">
        <f>IF(ISBLANK(HLOOKUP(AI$2,Monitoring_eng!$A$1:$DB$79,Results!$C7,FALSE)),"",IF(HLOOKUP(AI$2,Monitoring_eng!$A$1:$DB$79,Results!$C7,FALSE)=$I7,$P7,IF(HLOOKUP(AI$2,Monitoring_eng!$A$1:$DB$79,Results!$C7,FALSE)=$K7,$Q7,IF(HLOOKUP(AI$2,Monitoring_eng!$A$1:$DB$79,Results!$C7,FALSE)=$M7,$R7,IF(HLOOKUP(AI$2,Monitoring_eng!$A$1:$DB$79,Results!$C7,FALSE)=$O7,$S7,"CHYBA")))))</f>
        <v>1</v>
      </c>
      <c r="AJ7" s="68">
        <f>IF(ISBLANK(HLOOKUP(AJ$2,Monitoring_eng!$A$1:$DB$79,Results!$C7,FALSE)),"",IF(HLOOKUP(AJ$2,Monitoring_eng!$A$1:$DB$79,Results!$C7,FALSE)=$I7,$P7,IF(HLOOKUP(AJ$2,Monitoring_eng!$A$1:$DB$79,Results!$C7,FALSE)=$K7,$Q7,IF(HLOOKUP(AJ$2,Monitoring_eng!$A$1:$DB$79,Results!$C7,FALSE)=$M7,$R7,IF(HLOOKUP(AJ$2,Monitoring_eng!$A$1:$DB$79,Results!$C7,FALSE)=$O7,$S7,"CHYBA")))))</f>
        <v>1</v>
      </c>
      <c r="AK7" s="68">
        <f>IF(ISBLANK(HLOOKUP(AK$2,Monitoring_eng!$A$1:$DB$79,Results!$C7,FALSE)),"",IF(HLOOKUP(AK$2,Monitoring_eng!$A$1:$DB$79,Results!$C7,FALSE)=$I7,$P7,IF(HLOOKUP(AK$2,Monitoring_eng!$A$1:$DB$79,Results!$C7,FALSE)=$K7,$Q7,IF(HLOOKUP(AK$2,Monitoring_eng!$A$1:$DB$79,Results!$C7,FALSE)=$M7,$R7,IF(HLOOKUP(AK$2,Monitoring_eng!$A$1:$DB$79,Results!$C7,FALSE)=$O7,$S7,"CHYBA")))))</f>
        <v>1</v>
      </c>
      <c r="AL7" s="68">
        <f>IF(ISBLANK(HLOOKUP(AL$2,Monitoring_eng!$A$1:$DB$79,Results!$C7,FALSE)),"",IF(HLOOKUP(AL$2,Monitoring_eng!$A$1:$DB$79,Results!$C7,FALSE)=$I7,$P7,IF(HLOOKUP(AL$2,Monitoring_eng!$A$1:$DB$79,Results!$C7,FALSE)=$K7,$Q7,IF(HLOOKUP(AL$2,Monitoring_eng!$A$1:$DB$79,Results!$C7,FALSE)=$M7,$R7,IF(HLOOKUP(AL$2,Monitoring_eng!$A$1:$DB$79,Results!$C7,FALSE)=$O7,$S7,"CHYBA")))))</f>
        <v>1</v>
      </c>
      <c r="AM7" s="68">
        <f>IF(ISBLANK(HLOOKUP(AM$2,Monitoring_eng!$A$1:$DB$79,Results!$C7,FALSE)),"",IF(HLOOKUP(AM$2,Monitoring_eng!$A$1:$DB$79,Results!$C7,FALSE)=$I7,$P7,IF(HLOOKUP(AM$2,Monitoring_eng!$A$1:$DB$79,Results!$C7,FALSE)=$K7,$Q7,IF(HLOOKUP(AM$2,Monitoring_eng!$A$1:$DB$79,Results!$C7,FALSE)=$M7,$R7,IF(HLOOKUP(AM$2,Monitoring_eng!$A$1:$DB$79,Results!$C7,FALSE)=$O7,$S7,"CHYBA")))))</f>
        <v>0</v>
      </c>
      <c r="AN7" s="68">
        <f>IF(ISBLANK(HLOOKUP(AN$2,Monitoring_eng!$A$1:$DB$79,Results!$C7,FALSE)),"",IF(HLOOKUP(AN$2,Monitoring_eng!$A$1:$DB$79,Results!$C7,FALSE)=$I7,$P7,IF(HLOOKUP(AN$2,Monitoring_eng!$A$1:$DB$79,Results!$C7,FALSE)=$K7,$Q7,IF(HLOOKUP(AN$2,Monitoring_eng!$A$1:$DB$79,Results!$C7,FALSE)=$M7,$R7,IF(HLOOKUP(AN$2,Monitoring_eng!$A$1:$DB$79,Results!$C7,FALSE)=$O7,$S7,"CHYBA")))))</f>
        <v>1</v>
      </c>
      <c r="AO7" s="68">
        <f>IF(ISBLANK(HLOOKUP(AO$2,Monitoring_eng!$A$1:$DB$79,Results!$C7,FALSE)),"",IF(HLOOKUP(AO$2,Monitoring_eng!$A$1:$DB$79,Results!$C7,FALSE)=$I7,$P7,IF(HLOOKUP(AO$2,Monitoring_eng!$A$1:$DB$79,Results!$C7,FALSE)=$K7,$Q7,IF(HLOOKUP(AO$2,Monitoring_eng!$A$1:$DB$79,Results!$C7,FALSE)=$M7,$R7,IF(HLOOKUP(AO$2,Monitoring_eng!$A$1:$DB$79,Results!$C7,FALSE)=$O7,$S7,"CHYBA")))))</f>
        <v>0</v>
      </c>
      <c r="AP7" s="68">
        <f>IF(ISBLANK(HLOOKUP(AP$2,Monitoring_eng!$A$1:$DB$79,Results!$C7,FALSE)),"",IF(HLOOKUP(AP$2,Monitoring_eng!$A$1:$DB$79,Results!$C7,FALSE)=$I7,$P7,IF(HLOOKUP(AP$2,Monitoring_eng!$A$1:$DB$79,Results!$C7,FALSE)=$K7,$Q7,IF(HLOOKUP(AP$2,Monitoring_eng!$A$1:$DB$79,Results!$C7,FALSE)=$M7,$R7,IF(HLOOKUP(AP$2,Monitoring_eng!$A$1:$DB$79,Results!$C7,FALSE)=$O7,$S7,"CHYBA")))))</f>
        <v>0</v>
      </c>
      <c r="AQ7" s="68">
        <f>IF(ISBLANK(HLOOKUP(AQ$2,Monitoring_eng!$A$1:$DB$79,Results!$C7,FALSE)),"",IF(HLOOKUP(AQ$2,Monitoring_eng!$A$1:$DB$79,Results!$C7,FALSE)=$I7,$P7,IF(HLOOKUP(AQ$2,Monitoring_eng!$A$1:$DB$79,Results!$C7,FALSE)=$K7,$Q7,IF(HLOOKUP(AQ$2,Monitoring_eng!$A$1:$DB$79,Results!$C7,FALSE)=$M7,$R7,IF(HLOOKUP(AQ$2,Monitoring_eng!$A$1:$DB$79,Results!$C7,FALSE)=$O7,$S7,"CHYBA")))))</f>
        <v>1</v>
      </c>
      <c r="AR7" s="68">
        <f>IF(ISBLANK(HLOOKUP(AR$2,Monitoring_eng!$A$1:$DB$79,Results!$C7,FALSE)),"",IF(HLOOKUP(AR$2,Monitoring_eng!$A$1:$DB$79,Results!$C7,FALSE)=$I7,$P7,IF(HLOOKUP(AR$2,Monitoring_eng!$A$1:$DB$79,Results!$C7,FALSE)=$K7,$Q7,IF(HLOOKUP(AR$2,Monitoring_eng!$A$1:$DB$79,Results!$C7,FALSE)=$M7,$R7,IF(HLOOKUP(AR$2,Monitoring_eng!$A$1:$DB$79,Results!$C7,FALSE)=$O7,$S7,"CHYBA")))))</f>
        <v>0</v>
      </c>
      <c r="AS7" s="68">
        <f>IF(ISBLANK(HLOOKUP(AS$2,Monitoring_eng!$A$1:$DB$79,Results!$C7,FALSE)),"",IF(HLOOKUP(AS$2,Monitoring_eng!$A$1:$DB$79,Results!$C7,FALSE)=$I7,$P7,IF(HLOOKUP(AS$2,Monitoring_eng!$A$1:$DB$79,Results!$C7,FALSE)=$K7,$Q7,IF(HLOOKUP(AS$2,Monitoring_eng!$A$1:$DB$79,Results!$C7,FALSE)=$M7,$R7,IF(HLOOKUP(AS$2,Monitoring_eng!$A$1:$DB$79,Results!$C7,FALSE)=$O7,$S7,"CHYBA")))))</f>
        <v>0</v>
      </c>
      <c r="AT7" s="68">
        <f>IF(ISBLANK(HLOOKUP(AT$2,Monitoring_eng!$A$1:$DB$79,Results!$C7,FALSE)),"",IF(HLOOKUP(AT$2,Monitoring_eng!$A$1:$DB$79,Results!$C7,FALSE)=$I7,$P7,IF(HLOOKUP(AT$2,Monitoring_eng!$A$1:$DB$79,Results!$C7,FALSE)=$K7,$Q7,IF(HLOOKUP(AT$2,Monitoring_eng!$A$1:$DB$79,Results!$C7,FALSE)=$M7,$R7,IF(HLOOKUP(AT$2,Monitoring_eng!$A$1:$DB$79,Results!$C7,FALSE)=$O7,$S7,"CHYBA")))))</f>
        <v>1</v>
      </c>
      <c r="AU7" s="68">
        <f>IF(ISBLANK(HLOOKUP(AU$2,Monitoring_eng!$A$1:$DB$79,Results!$C7,FALSE)),"",IF(HLOOKUP(AU$2,Monitoring_eng!$A$1:$DB$79,Results!$C7,FALSE)=$I7,$P7,IF(HLOOKUP(AU$2,Monitoring_eng!$A$1:$DB$79,Results!$C7,FALSE)=$K7,$Q7,IF(HLOOKUP(AU$2,Monitoring_eng!$A$1:$DB$79,Results!$C7,FALSE)=$M7,$R7,IF(HLOOKUP(AU$2,Monitoring_eng!$A$1:$DB$79,Results!$C7,FALSE)=$O7,$S7,"CHYBA")))))</f>
        <v>1</v>
      </c>
      <c r="AV7" s="68">
        <f>IF(ISBLANK(HLOOKUP(AV$2,Monitoring_eng!$A$1:$DB$79,Results!$C7,FALSE)),"",IF(HLOOKUP(AV$2,Monitoring_eng!$A$1:$DB$79,Results!$C7,FALSE)=$I7,$P7,IF(HLOOKUP(AV$2,Monitoring_eng!$A$1:$DB$79,Results!$C7,FALSE)=$K7,$Q7,IF(HLOOKUP(AV$2,Monitoring_eng!$A$1:$DB$79,Results!$C7,FALSE)=$M7,$R7,IF(HLOOKUP(AV$2,Monitoring_eng!$A$1:$DB$79,Results!$C7,FALSE)=$O7,$S7,"CHYBA")))))</f>
        <v>0</v>
      </c>
      <c r="AW7" s="68">
        <f>IF(ISBLANK(HLOOKUP(AW$2,Monitoring_eng!$A$1:$DB$79,Results!$C7,FALSE)),"",IF(HLOOKUP(AW$2,Monitoring_eng!$A$1:$DB$79,Results!$C7,FALSE)=$I7,$P7,IF(HLOOKUP(AW$2,Monitoring_eng!$A$1:$DB$79,Results!$C7,FALSE)=$K7,$Q7,IF(HLOOKUP(AW$2,Monitoring_eng!$A$1:$DB$79,Results!$C7,FALSE)=$M7,$R7,IF(HLOOKUP(AW$2,Monitoring_eng!$A$1:$DB$79,Results!$C7,FALSE)=$O7,$S7,"CHYBA")))))</f>
        <v>1</v>
      </c>
      <c r="AX7" s="68">
        <f>IF(ISBLANK(HLOOKUP(AX$2,Monitoring_eng!$A$1:$DB$79,Results!$C7,FALSE)),"",IF(HLOOKUP(AX$2,Monitoring_eng!$A$1:$DB$79,Results!$C7,FALSE)=$I7,$P7,IF(HLOOKUP(AX$2,Monitoring_eng!$A$1:$DB$79,Results!$C7,FALSE)=$K7,$Q7,IF(HLOOKUP(AX$2,Monitoring_eng!$A$1:$DB$79,Results!$C7,FALSE)=$M7,$R7,IF(HLOOKUP(AX$2,Monitoring_eng!$A$1:$DB$79,Results!$C7,FALSE)=$O7,$S7,"CHYBA")))))</f>
        <v>0</v>
      </c>
      <c r="AY7" s="68">
        <f>IF(ISBLANK(HLOOKUP(AY$2,Monitoring_eng!$A$1:$DB$79,Results!$C7,FALSE)),"",IF(HLOOKUP(AY$2,Monitoring_eng!$A$1:$DB$79,Results!$C7,FALSE)=$I7,$P7,IF(HLOOKUP(AY$2,Monitoring_eng!$A$1:$DB$79,Results!$C7,FALSE)=$K7,$Q7,IF(HLOOKUP(AY$2,Monitoring_eng!$A$1:$DB$79,Results!$C7,FALSE)=$M7,$R7,IF(HLOOKUP(AY$2,Monitoring_eng!$A$1:$DB$79,Results!$C7,FALSE)=$O7,$S7,"CHYBA")))))</f>
        <v>1</v>
      </c>
      <c r="AZ7" s="68">
        <f>IF(ISBLANK(HLOOKUP(AZ$2,Monitoring_eng!$A$1:$DB$79,Results!$C7,FALSE)),"",IF(HLOOKUP(AZ$2,Monitoring_eng!$A$1:$DB$79,Results!$C7,FALSE)=$I7,$P7,IF(HLOOKUP(AZ$2,Monitoring_eng!$A$1:$DB$79,Results!$C7,FALSE)=$K7,$Q7,IF(HLOOKUP(AZ$2,Monitoring_eng!$A$1:$DB$79,Results!$C7,FALSE)=$M7,$R7,IF(HLOOKUP(AZ$2,Monitoring_eng!$A$1:$DB$79,Results!$C7,FALSE)=$O7,$S7,"CHYBA")))))</f>
        <v>1</v>
      </c>
      <c r="BA7" s="68">
        <f>IF(ISBLANK(HLOOKUP(BA$2,Monitoring_eng!$A$1:$DB$79,Results!$C7,FALSE)),"",IF(HLOOKUP(BA$2,Monitoring_eng!$A$1:$DB$79,Results!$C7,FALSE)=$I7,$P7,IF(HLOOKUP(BA$2,Monitoring_eng!$A$1:$DB$79,Results!$C7,FALSE)=$K7,$Q7,IF(HLOOKUP(BA$2,Monitoring_eng!$A$1:$DB$79,Results!$C7,FALSE)=$M7,$R7,IF(HLOOKUP(BA$2,Monitoring_eng!$A$1:$DB$79,Results!$C7,FALSE)=$O7,$S7,"CHYBA")))))</f>
        <v>1</v>
      </c>
      <c r="BB7" s="68">
        <f>IF(ISBLANK(HLOOKUP(BB$2,Monitoring_eng!$A$1:$DB$79,Results!$C7,FALSE)),"",IF(HLOOKUP(BB$2,Monitoring_eng!$A$1:$DB$79,Results!$C7,FALSE)=$I7,$P7,IF(HLOOKUP(BB$2,Monitoring_eng!$A$1:$DB$79,Results!$C7,FALSE)=$K7,$Q7,IF(HLOOKUP(BB$2,Monitoring_eng!$A$1:$DB$79,Results!$C7,FALSE)=$M7,$R7,IF(HLOOKUP(BB$2,Monitoring_eng!$A$1:$DB$79,Results!$C7,FALSE)=$O7,$S7,"CHYBA")))))</f>
        <v>1</v>
      </c>
      <c r="BC7" s="68">
        <f>IF(ISBLANK(HLOOKUP(BC$2,Monitoring_eng!$A$1:$DB$79,Results!$C7,FALSE)),"",IF(HLOOKUP(BC$2,Monitoring_eng!$A$1:$DB$79,Results!$C7,FALSE)=$I7,$P7,IF(HLOOKUP(BC$2,Monitoring_eng!$A$1:$DB$79,Results!$C7,FALSE)=$K7,$Q7,IF(HLOOKUP(BC$2,Monitoring_eng!$A$1:$DB$79,Results!$C7,FALSE)=$M7,$R7,IF(HLOOKUP(BC$2,Monitoring_eng!$A$1:$DB$79,Results!$C7,FALSE)=$O7,$S7,"CHYBA")))))</f>
        <v>1</v>
      </c>
      <c r="BD7" s="68">
        <f>IF(ISBLANK(HLOOKUP(BD$2,Monitoring_eng!$A$1:$DB$79,Results!$C7,FALSE)),"",IF(HLOOKUP(BD$2,Monitoring_eng!$A$1:$DB$79,Results!$C7,FALSE)=$I7,$P7,IF(HLOOKUP(BD$2,Monitoring_eng!$A$1:$DB$79,Results!$C7,FALSE)=$K7,$Q7,IF(HLOOKUP(BD$2,Monitoring_eng!$A$1:$DB$79,Results!$C7,FALSE)=$M7,$R7,IF(HLOOKUP(BD$2,Monitoring_eng!$A$1:$DB$79,Results!$C7,FALSE)=$O7,$S7,"CHYBA")))))</f>
        <v>1</v>
      </c>
      <c r="BE7" s="68">
        <f>IF(ISBLANK(HLOOKUP(BE$2,Monitoring_eng!$A$1:$DB$79,Results!$C7,FALSE)),"",IF(HLOOKUP(BE$2,Monitoring_eng!$A$1:$DB$79,Results!$C7,FALSE)=$I7,$P7,IF(HLOOKUP(BE$2,Monitoring_eng!$A$1:$DB$79,Results!$C7,FALSE)=$K7,$Q7,IF(HLOOKUP(BE$2,Monitoring_eng!$A$1:$DB$79,Results!$C7,FALSE)=$M7,$R7,IF(HLOOKUP(BE$2,Monitoring_eng!$A$1:$DB$79,Results!$C7,FALSE)=$O7,$S7,"CHYBA")))))</f>
        <v>1</v>
      </c>
      <c r="BF7" s="68">
        <f>IF(ISBLANK(HLOOKUP(BF$2,Monitoring_eng!$A$1:$DB$79,Results!$C7,FALSE)),"",IF(HLOOKUP(BF$2,Monitoring_eng!$A$1:$DB$79,Results!$C7,FALSE)=$I7,$P7,IF(HLOOKUP(BF$2,Monitoring_eng!$A$1:$DB$79,Results!$C7,FALSE)=$K7,$Q7,IF(HLOOKUP(BF$2,Monitoring_eng!$A$1:$DB$79,Results!$C7,FALSE)=$M7,$R7,IF(HLOOKUP(BF$2,Monitoring_eng!$A$1:$DB$79,Results!$C7,FALSE)=$O7,$S7,"CHYBA")))))</f>
        <v>1</v>
      </c>
      <c r="BG7" s="68">
        <f>IF(ISBLANK(HLOOKUP(BG$2,Monitoring_eng!$A$1:$DB$79,Results!$C7,FALSE)),"",IF(HLOOKUP(BG$2,Monitoring_eng!$A$1:$DB$79,Results!$C7,FALSE)=$I7,$P7,IF(HLOOKUP(BG$2,Monitoring_eng!$A$1:$DB$79,Results!$C7,FALSE)=$K7,$Q7,IF(HLOOKUP(BG$2,Monitoring_eng!$A$1:$DB$79,Results!$C7,FALSE)=$M7,$R7,IF(HLOOKUP(BG$2,Monitoring_eng!$A$1:$DB$79,Results!$C7,FALSE)=$O7,$S7,"CHYBA")))))</f>
        <v>0</v>
      </c>
      <c r="BH7" s="68">
        <f>IF(ISBLANK(HLOOKUP(BH$2,Monitoring_eng!$A$1:$DB$79,Results!$C7,FALSE)),"",IF(HLOOKUP(BH$2,Monitoring_eng!$A$1:$DB$79,Results!$C7,FALSE)=$I7,$P7,IF(HLOOKUP(BH$2,Monitoring_eng!$A$1:$DB$79,Results!$C7,FALSE)=$K7,$Q7,IF(HLOOKUP(BH$2,Monitoring_eng!$A$1:$DB$79,Results!$C7,FALSE)=$M7,$R7,IF(HLOOKUP(BH$2,Monitoring_eng!$A$1:$DB$79,Results!$C7,FALSE)=$O7,$S7,"CHYBA")))))</f>
        <v>0.5</v>
      </c>
      <c r="BI7" s="68">
        <f>IF(ISBLANK(HLOOKUP(BI$2,Monitoring_eng!$A$1:$DB$79,Results!$C7,FALSE)),"",IF(HLOOKUP(BI$2,Monitoring_eng!$A$1:$DB$79,Results!$C7,FALSE)=$I7,$P7,IF(HLOOKUP(BI$2,Monitoring_eng!$A$1:$DB$79,Results!$C7,FALSE)=$K7,$Q7,IF(HLOOKUP(BI$2,Monitoring_eng!$A$1:$DB$79,Results!$C7,FALSE)=$M7,$R7,IF(HLOOKUP(BI$2,Monitoring_eng!$A$1:$DB$79,Results!$C7,FALSE)=$O7,$S7,"CHYBA")))))</f>
        <v>1</v>
      </c>
      <c r="BJ7" s="68">
        <f>IF(ISBLANK(HLOOKUP(BJ$2,Monitoring_eng!$A$1:$DB$79,Results!$C7,FALSE)),"",IF(HLOOKUP(BJ$2,Monitoring_eng!$A$1:$DB$79,Results!$C7,FALSE)=$I7,$P7,IF(HLOOKUP(BJ$2,Monitoring_eng!$A$1:$DB$79,Results!$C7,FALSE)=$K7,$Q7,IF(HLOOKUP(BJ$2,Monitoring_eng!$A$1:$DB$79,Results!$C7,FALSE)=$M7,$R7,IF(HLOOKUP(BJ$2,Monitoring_eng!$A$1:$DB$79,Results!$C7,FALSE)=$O7,$S7,"CHYBA")))))</f>
        <v>0</v>
      </c>
      <c r="BK7" s="68">
        <f>IF(ISBLANK(HLOOKUP(BK$2,Monitoring_eng!$A$1:$DB$79,Results!$C7,FALSE)),"",IF(HLOOKUP(BK$2,Monitoring_eng!$A$1:$DB$79,Results!$C7,FALSE)=$I7,$P7,IF(HLOOKUP(BK$2,Monitoring_eng!$A$1:$DB$79,Results!$C7,FALSE)=$K7,$Q7,IF(HLOOKUP(BK$2,Monitoring_eng!$A$1:$DB$79,Results!$C7,FALSE)=$M7,$R7,IF(HLOOKUP(BK$2,Monitoring_eng!$A$1:$DB$79,Results!$C7,FALSE)=$O7,$S7,"CHYBA")))))</f>
        <v>0</v>
      </c>
      <c r="BL7" s="68">
        <f>IF(ISBLANK(HLOOKUP(BL$2,Monitoring_eng!$A$1:$DB$79,Results!$C7,FALSE)),"",IF(HLOOKUP(BL$2,Monitoring_eng!$A$1:$DB$79,Results!$C7,FALSE)=$I7,$P7,IF(HLOOKUP(BL$2,Monitoring_eng!$A$1:$DB$79,Results!$C7,FALSE)=$K7,$Q7,IF(HLOOKUP(BL$2,Monitoring_eng!$A$1:$DB$79,Results!$C7,FALSE)=$M7,$R7,IF(HLOOKUP(BL$2,Monitoring_eng!$A$1:$DB$79,Results!$C7,FALSE)=$O7,$S7,"CHYBA")))))</f>
        <v>1</v>
      </c>
      <c r="BM7" s="68">
        <f>IF(ISBLANK(HLOOKUP(BM$2,Monitoring_eng!$A$1:$DB$79,Results!$C7,FALSE)),"",IF(HLOOKUP(BM$2,Monitoring_eng!$A$1:$DB$79,Results!$C7,FALSE)=$I7,$P7,IF(HLOOKUP(BM$2,Monitoring_eng!$A$1:$DB$79,Results!$C7,FALSE)=$K7,$Q7,IF(HLOOKUP(BM$2,Monitoring_eng!$A$1:$DB$79,Results!$C7,FALSE)=$M7,$R7,IF(HLOOKUP(BM$2,Monitoring_eng!$A$1:$DB$79,Results!$C7,FALSE)=$O7,$S7,"CHYBA")))))</f>
        <v>1</v>
      </c>
      <c r="BN7" s="68">
        <f>IF(ISBLANK(HLOOKUP(BN$2,Monitoring_eng!$A$1:$DB$79,Results!$C7,FALSE)),"",IF(HLOOKUP(BN$2,Monitoring_eng!$A$1:$DB$79,Results!$C7,FALSE)=$I7,$P7,IF(HLOOKUP(BN$2,Monitoring_eng!$A$1:$DB$79,Results!$C7,FALSE)=$K7,$Q7,IF(HLOOKUP(BN$2,Monitoring_eng!$A$1:$DB$79,Results!$C7,FALSE)=$M7,$R7,IF(HLOOKUP(BN$2,Monitoring_eng!$A$1:$DB$79,Results!$C7,FALSE)=$O7,$S7,"CHYBA")))))</f>
        <v>0</v>
      </c>
      <c r="BO7" s="68">
        <f>IF(ISBLANK(HLOOKUP(BO$2,Monitoring_eng!$A$1:$DB$79,Results!$C7,FALSE)),"",IF(HLOOKUP(BO$2,Monitoring_eng!$A$1:$DB$79,Results!$C7,FALSE)=$I7,$P7,IF(HLOOKUP(BO$2,Monitoring_eng!$A$1:$DB$79,Results!$C7,FALSE)=$K7,$Q7,IF(HLOOKUP(BO$2,Monitoring_eng!$A$1:$DB$79,Results!$C7,FALSE)=$M7,$R7,IF(HLOOKUP(BO$2,Monitoring_eng!$A$1:$DB$79,Results!$C7,FALSE)=$O7,$S7,"CHYBA")))))</f>
        <v>0</v>
      </c>
      <c r="BP7" s="68">
        <f>IF(ISBLANK(HLOOKUP(BP$2,Monitoring_eng!$A$1:$DB$79,Results!$C7,FALSE)),"",IF(HLOOKUP(BP$2,Monitoring_eng!$A$1:$DB$79,Results!$C7,FALSE)=$I7,$P7,IF(HLOOKUP(BP$2,Monitoring_eng!$A$1:$DB$79,Results!$C7,FALSE)=$K7,$Q7,IF(HLOOKUP(BP$2,Monitoring_eng!$A$1:$DB$79,Results!$C7,FALSE)=$M7,$R7,IF(HLOOKUP(BP$2,Monitoring_eng!$A$1:$DB$79,Results!$C7,FALSE)=$O7,$S7,"CHYBA")))))</f>
        <v>1</v>
      </c>
      <c r="BQ7" s="68">
        <f>IF(ISBLANK(HLOOKUP(BQ$2,Monitoring_eng!$A$1:$DB$79,Results!$C7,FALSE)),"",IF(HLOOKUP(BQ$2,Monitoring_eng!$A$1:$DB$79,Results!$C7,FALSE)=$I7,$P7,IF(HLOOKUP(BQ$2,Monitoring_eng!$A$1:$DB$79,Results!$C7,FALSE)=$K7,$Q7,IF(HLOOKUP(BQ$2,Monitoring_eng!$A$1:$DB$79,Results!$C7,FALSE)=$M7,$R7,IF(HLOOKUP(BQ$2,Monitoring_eng!$A$1:$DB$79,Results!$C7,FALSE)=$O7,$S7,"CHYBA")))))</f>
        <v>1</v>
      </c>
    </row>
    <row r="8" spans="1:69" x14ac:dyDescent="0.25">
      <c r="A8" s="45" t="s">
        <v>2433</v>
      </c>
      <c r="B8" s="45" t="s">
        <v>309</v>
      </c>
      <c r="C8" s="45">
        <v>7</v>
      </c>
      <c r="D8" s="46" t="s">
        <v>1758</v>
      </c>
      <c r="E8" s="46" t="s">
        <v>1753</v>
      </c>
      <c r="F8" s="46" t="s">
        <v>2</v>
      </c>
      <c r="G8" s="45">
        <v>1</v>
      </c>
      <c r="H8" s="45" t="s">
        <v>484</v>
      </c>
      <c r="I8" s="45" t="s">
        <v>1749</v>
      </c>
      <c r="J8" s="45" t="s">
        <v>485</v>
      </c>
      <c r="K8" s="67" t="s">
        <v>1750</v>
      </c>
      <c r="L8" s="45" t="s">
        <v>486</v>
      </c>
      <c r="M8" s="45" t="s">
        <v>1752</v>
      </c>
      <c r="N8" s="45" t="s">
        <v>2116</v>
      </c>
      <c r="O8" s="45" t="s">
        <v>2116</v>
      </c>
      <c r="P8" s="45">
        <f t="shared" si="0"/>
        <v>1</v>
      </c>
      <c r="Q8" s="45">
        <v>0</v>
      </c>
      <c r="R8" s="45">
        <f t="shared" si="1"/>
        <v>0.5</v>
      </c>
      <c r="S8" s="45" t="s">
        <v>2116</v>
      </c>
      <c r="T8" s="68">
        <f>IF(ISBLANK(HLOOKUP(T$2,Monitoring_eng!$A$1:$DB$79,Results!$C8,FALSE)),"",IF(HLOOKUP(T$2,Monitoring_eng!$A$1:$DB$79,Results!$C8,FALSE)=$I8,$P8,IF(HLOOKUP(T$2,Monitoring_eng!$A$1:$DB$79,Results!$C8,FALSE)=$K8,$Q8,IF(HLOOKUP(T$2,Monitoring_eng!$A$1:$DB$79,Results!$C8,FALSE)=$M8,$R8,IF(HLOOKUP(T$2,Monitoring_eng!$A$1:$DB$79,Results!$C8,FALSE)=$O8,$S8,"CHYBA")))))</f>
        <v>1</v>
      </c>
      <c r="U8" s="68">
        <f>IF(ISBLANK(HLOOKUP(U$2,Monitoring_eng!$A$1:$DB$79,Results!$C8,FALSE)),"",IF(HLOOKUP(U$2,Monitoring_eng!$A$1:$DB$79,Results!$C8,FALSE)=$I8,$P8,IF(HLOOKUP(U$2,Monitoring_eng!$A$1:$DB$79,Results!$C8,FALSE)=$K8,$Q8,IF(HLOOKUP(U$2,Monitoring_eng!$A$1:$DB$79,Results!$C8,FALSE)=$M8,$R8,IF(HLOOKUP(U$2,Monitoring_eng!$A$1:$DB$79,Results!$C8,FALSE)=$O8,$S8,"CHYBA")))))</f>
        <v>1</v>
      </c>
      <c r="V8" s="68">
        <f>IF(ISBLANK(HLOOKUP(V$2,Monitoring_eng!$A$1:$DB$79,Results!$C8,FALSE)),"",IF(HLOOKUP(V$2,Monitoring_eng!$A$1:$DB$79,Results!$C8,FALSE)=$I8,$P8,IF(HLOOKUP(V$2,Monitoring_eng!$A$1:$DB$79,Results!$C8,FALSE)=$K8,$Q8,IF(HLOOKUP(V$2,Monitoring_eng!$A$1:$DB$79,Results!$C8,FALSE)=$M8,$R8,IF(HLOOKUP(V$2,Monitoring_eng!$A$1:$DB$79,Results!$C8,FALSE)=$O8,$S8,"CHYBA")))))</f>
        <v>1</v>
      </c>
      <c r="W8" s="68">
        <f>IF(ISBLANK(HLOOKUP(W$2,Monitoring_eng!$A$1:$DB$79,Results!$C8,FALSE)),"",IF(HLOOKUP(W$2,Monitoring_eng!$A$1:$DB$79,Results!$C8,FALSE)=$I8,$P8,IF(HLOOKUP(W$2,Monitoring_eng!$A$1:$DB$79,Results!$C8,FALSE)=$K8,$Q8,IF(HLOOKUP(W$2,Monitoring_eng!$A$1:$DB$79,Results!$C8,FALSE)=$M8,$R8,IF(HLOOKUP(W$2,Monitoring_eng!$A$1:$DB$79,Results!$C8,FALSE)=$O8,$S8,"CHYBA")))))</f>
        <v>1</v>
      </c>
      <c r="X8" s="68">
        <f>IF(ISBLANK(HLOOKUP(X$2,Monitoring_eng!$A$1:$DB$79,Results!$C8,FALSE)),"",IF(HLOOKUP(X$2,Monitoring_eng!$A$1:$DB$79,Results!$C8,FALSE)=$I8,$P8,IF(HLOOKUP(X$2,Monitoring_eng!$A$1:$DB$79,Results!$C8,FALSE)=$K8,$Q8,IF(HLOOKUP(X$2,Monitoring_eng!$A$1:$DB$79,Results!$C8,FALSE)=$M8,$R8,IF(HLOOKUP(X$2,Monitoring_eng!$A$1:$DB$79,Results!$C8,FALSE)=$O8,$S8,"CHYBA")))))</f>
        <v>1</v>
      </c>
      <c r="Y8" s="68">
        <f>IF(ISBLANK(HLOOKUP(Y$2,Monitoring_eng!$A$1:$DB$79,Results!$C8,FALSE)),"",IF(HLOOKUP(Y$2,Monitoring_eng!$A$1:$DB$79,Results!$C8,FALSE)=$I8,$P8,IF(HLOOKUP(Y$2,Monitoring_eng!$A$1:$DB$79,Results!$C8,FALSE)=$K8,$Q8,IF(HLOOKUP(Y$2,Monitoring_eng!$A$1:$DB$79,Results!$C8,FALSE)=$M8,$R8,IF(HLOOKUP(Y$2,Monitoring_eng!$A$1:$DB$79,Results!$C8,FALSE)=$O8,$S8,"CHYBA")))))</f>
        <v>1</v>
      </c>
      <c r="Z8" s="68">
        <f>IF(ISBLANK(HLOOKUP(Z$2,Monitoring_eng!$A$1:$DB$79,Results!$C8,FALSE)),"",IF(HLOOKUP(Z$2,Monitoring_eng!$A$1:$DB$79,Results!$C8,FALSE)=$I8,$P8,IF(HLOOKUP(Z$2,Monitoring_eng!$A$1:$DB$79,Results!$C8,FALSE)=$K8,$Q8,IF(HLOOKUP(Z$2,Monitoring_eng!$A$1:$DB$79,Results!$C8,FALSE)=$M8,$R8,IF(HLOOKUP(Z$2,Monitoring_eng!$A$1:$DB$79,Results!$C8,FALSE)=$O8,$S8,"CHYBA")))))</f>
        <v>1</v>
      </c>
      <c r="AA8" s="68">
        <f>IF(ISBLANK(HLOOKUP(AA$2,Monitoring_eng!$A$1:$DB$79,Results!$C8,FALSE)),"",IF(HLOOKUP(AA$2,Monitoring_eng!$A$1:$DB$79,Results!$C8,FALSE)=$I8,$P8,IF(HLOOKUP(AA$2,Monitoring_eng!$A$1:$DB$79,Results!$C8,FALSE)=$K8,$Q8,IF(HLOOKUP(AA$2,Monitoring_eng!$A$1:$DB$79,Results!$C8,FALSE)=$M8,$R8,IF(HLOOKUP(AA$2,Monitoring_eng!$A$1:$DB$79,Results!$C8,FALSE)=$O8,$S8,"CHYBA")))))</f>
        <v>1</v>
      </c>
      <c r="AB8" s="68">
        <f>IF(ISBLANK(HLOOKUP(AB$2,Monitoring_eng!$A$1:$DB$79,Results!$C8,FALSE)),"",IF(HLOOKUP(AB$2,Monitoring_eng!$A$1:$DB$79,Results!$C8,FALSE)=$I8,$P8,IF(HLOOKUP(AB$2,Monitoring_eng!$A$1:$DB$79,Results!$C8,FALSE)=$K8,$Q8,IF(HLOOKUP(AB$2,Monitoring_eng!$A$1:$DB$79,Results!$C8,FALSE)=$M8,$R8,IF(HLOOKUP(AB$2,Monitoring_eng!$A$1:$DB$79,Results!$C8,FALSE)=$O8,$S8,"CHYBA")))))</f>
        <v>1</v>
      </c>
      <c r="AC8" s="68">
        <f>IF(ISBLANK(HLOOKUP(AC$2,Monitoring_eng!$A$1:$DB$79,Results!$C8,FALSE)),"",IF(HLOOKUP(AC$2,Monitoring_eng!$A$1:$DB$79,Results!$C8,FALSE)=$I8,$P8,IF(HLOOKUP(AC$2,Monitoring_eng!$A$1:$DB$79,Results!$C8,FALSE)=$K8,$Q8,IF(HLOOKUP(AC$2,Monitoring_eng!$A$1:$DB$79,Results!$C8,FALSE)=$M8,$R8,IF(HLOOKUP(AC$2,Monitoring_eng!$A$1:$DB$79,Results!$C8,FALSE)=$O8,$S8,"CHYBA")))))</f>
        <v>1</v>
      </c>
      <c r="AD8" s="68">
        <f>IF(ISBLANK(HLOOKUP(AD$2,Monitoring_eng!$A$1:$DB$79,Results!$C8,FALSE)),"",IF(HLOOKUP(AD$2,Monitoring_eng!$A$1:$DB$79,Results!$C8,FALSE)=$I8,$P8,IF(HLOOKUP(AD$2,Monitoring_eng!$A$1:$DB$79,Results!$C8,FALSE)=$K8,$Q8,IF(HLOOKUP(AD$2,Monitoring_eng!$A$1:$DB$79,Results!$C8,FALSE)=$M8,$R8,IF(HLOOKUP(AD$2,Monitoring_eng!$A$1:$DB$79,Results!$C8,FALSE)=$O8,$S8,"CHYBA")))))</f>
        <v>1</v>
      </c>
      <c r="AE8" s="68">
        <f>IF(ISBLANK(HLOOKUP(AE$2,Monitoring_eng!$A$1:$DB$79,Results!$C8,FALSE)),"",IF(HLOOKUP(AE$2,Monitoring_eng!$A$1:$DB$79,Results!$C8,FALSE)=$I8,$P8,IF(HLOOKUP(AE$2,Monitoring_eng!$A$1:$DB$79,Results!$C8,FALSE)=$K8,$Q8,IF(HLOOKUP(AE$2,Monitoring_eng!$A$1:$DB$79,Results!$C8,FALSE)=$M8,$R8,IF(HLOOKUP(AE$2,Monitoring_eng!$A$1:$DB$79,Results!$C8,FALSE)=$O8,$S8,"CHYBA")))))</f>
        <v>0</v>
      </c>
      <c r="AF8" s="68">
        <f>IF(ISBLANK(HLOOKUP(AF$2,Monitoring_eng!$A$1:$DB$79,Results!$C8,FALSE)),"",IF(HLOOKUP(AF$2,Monitoring_eng!$A$1:$DB$79,Results!$C8,FALSE)=$I8,$P8,IF(HLOOKUP(AF$2,Monitoring_eng!$A$1:$DB$79,Results!$C8,FALSE)=$K8,$Q8,IF(HLOOKUP(AF$2,Monitoring_eng!$A$1:$DB$79,Results!$C8,FALSE)=$M8,$R8,IF(HLOOKUP(AF$2,Monitoring_eng!$A$1:$DB$79,Results!$C8,FALSE)=$O8,$S8,"CHYBA")))))</f>
        <v>1</v>
      </c>
      <c r="AG8" s="68">
        <f>IF(ISBLANK(HLOOKUP(AG$2,Monitoring_eng!$A$1:$DB$79,Results!$C8,FALSE)),"",IF(HLOOKUP(AG$2,Monitoring_eng!$A$1:$DB$79,Results!$C8,FALSE)=$I8,$P8,IF(HLOOKUP(AG$2,Monitoring_eng!$A$1:$DB$79,Results!$C8,FALSE)=$K8,$Q8,IF(HLOOKUP(AG$2,Monitoring_eng!$A$1:$DB$79,Results!$C8,FALSE)=$M8,$R8,IF(HLOOKUP(AG$2,Monitoring_eng!$A$1:$DB$79,Results!$C8,FALSE)=$O8,$S8,"CHYBA")))))</f>
        <v>1</v>
      </c>
      <c r="AH8" s="68">
        <f>IF(ISBLANK(HLOOKUP(AH$2,Monitoring_eng!$A$1:$DB$79,Results!$C8,FALSE)),"",IF(HLOOKUP(AH$2,Monitoring_eng!$A$1:$DB$79,Results!$C8,FALSE)=$I8,$P8,IF(HLOOKUP(AH$2,Monitoring_eng!$A$1:$DB$79,Results!$C8,FALSE)=$K8,$Q8,IF(HLOOKUP(AH$2,Monitoring_eng!$A$1:$DB$79,Results!$C8,FALSE)=$M8,$R8,IF(HLOOKUP(AH$2,Monitoring_eng!$A$1:$DB$79,Results!$C8,FALSE)=$O8,$S8,"CHYBA")))))</f>
        <v>1</v>
      </c>
      <c r="AI8" s="68">
        <f>IF(ISBLANK(HLOOKUP(AI$2,Monitoring_eng!$A$1:$DB$79,Results!$C8,FALSE)),"",IF(HLOOKUP(AI$2,Monitoring_eng!$A$1:$DB$79,Results!$C8,FALSE)=$I8,$P8,IF(HLOOKUP(AI$2,Monitoring_eng!$A$1:$DB$79,Results!$C8,FALSE)=$K8,$Q8,IF(HLOOKUP(AI$2,Monitoring_eng!$A$1:$DB$79,Results!$C8,FALSE)=$M8,$R8,IF(HLOOKUP(AI$2,Monitoring_eng!$A$1:$DB$79,Results!$C8,FALSE)=$O8,$S8,"CHYBA")))))</f>
        <v>1</v>
      </c>
      <c r="AJ8" s="68">
        <f>IF(ISBLANK(HLOOKUP(AJ$2,Monitoring_eng!$A$1:$DB$79,Results!$C8,FALSE)),"",IF(HLOOKUP(AJ$2,Monitoring_eng!$A$1:$DB$79,Results!$C8,FALSE)=$I8,$P8,IF(HLOOKUP(AJ$2,Monitoring_eng!$A$1:$DB$79,Results!$C8,FALSE)=$K8,$Q8,IF(HLOOKUP(AJ$2,Monitoring_eng!$A$1:$DB$79,Results!$C8,FALSE)=$M8,$R8,IF(HLOOKUP(AJ$2,Monitoring_eng!$A$1:$DB$79,Results!$C8,FALSE)=$O8,$S8,"CHYBA")))))</f>
        <v>1</v>
      </c>
      <c r="AK8" s="68">
        <f>IF(ISBLANK(HLOOKUP(AK$2,Monitoring_eng!$A$1:$DB$79,Results!$C8,FALSE)),"",IF(HLOOKUP(AK$2,Monitoring_eng!$A$1:$DB$79,Results!$C8,FALSE)=$I8,$P8,IF(HLOOKUP(AK$2,Monitoring_eng!$A$1:$DB$79,Results!$C8,FALSE)=$K8,$Q8,IF(HLOOKUP(AK$2,Monitoring_eng!$A$1:$DB$79,Results!$C8,FALSE)=$M8,$R8,IF(HLOOKUP(AK$2,Monitoring_eng!$A$1:$DB$79,Results!$C8,FALSE)=$O8,$S8,"CHYBA")))))</f>
        <v>0.5</v>
      </c>
      <c r="AL8" s="68">
        <f>IF(ISBLANK(HLOOKUP(AL$2,Monitoring_eng!$A$1:$DB$79,Results!$C8,FALSE)),"",IF(HLOOKUP(AL$2,Monitoring_eng!$A$1:$DB$79,Results!$C8,FALSE)=$I8,$P8,IF(HLOOKUP(AL$2,Monitoring_eng!$A$1:$DB$79,Results!$C8,FALSE)=$K8,$Q8,IF(HLOOKUP(AL$2,Monitoring_eng!$A$1:$DB$79,Results!$C8,FALSE)=$M8,$R8,IF(HLOOKUP(AL$2,Monitoring_eng!$A$1:$DB$79,Results!$C8,FALSE)=$O8,$S8,"CHYBA")))))</f>
        <v>1</v>
      </c>
      <c r="AM8" s="68">
        <f>IF(ISBLANK(HLOOKUP(AM$2,Monitoring_eng!$A$1:$DB$79,Results!$C8,FALSE)),"",IF(HLOOKUP(AM$2,Monitoring_eng!$A$1:$DB$79,Results!$C8,FALSE)=$I8,$P8,IF(HLOOKUP(AM$2,Monitoring_eng!$A$1:$DB$79,Results!$C8,FALSE)=$K8,$Q8,IF(HLOOKUP(AM$2,Monitoring_eng!$A$1:$DB$79,Results!$C8,FALSE)=$M8,$R8,IF(HLOOKUP(AM$2,Monitoring_eng!$A$1:$DB$79,Results!$C8,FALSE)=$O8,$S8,"CHYBA")))))</f>
        <v>0</v>
      </c>
      <c r="AN8" s="68">
        <f>IF(ISBLANK(HLOOKUP(AN$2,Monitoring_eng!$A$1:$DB$79,Results!$C8,FALSE)),"",IF(HLOOKUP(AN$2,Monitoring_eng!$A$1:$DB$79,Results!$C8,FALSE)=$I8,$P8,IF(HLOOKUP(AN$2,Monitoring_eng!$A$1:$DB$79,Results!$C8,FALSE)=$K8,$Q8,IF(HLOOKUP(AN$2,Monitoring_eng!$A$1:$DB$79,Results!$C8,FALSE)=$M8,$R8,IF(HLOOKUP(AN$2,Monitoring_eng!$A$1:$DB$79,Results!$C8,FALSE)=$O8,$S8,"CHYBA")))))</f>
        <v>1</v>
      </c>
      <c r="AO8" s="68">
        <f>IF(ISBLANK(HLOOKUP(AO$2,Monitoring_eng!$A$1:$DB$79,Results!$C8,FALSE)),"",IF(HLOOKUP(AO$2,Monitoring_eng!$A$1:$DB$79,Results!$C8,FALSE)=$I8,$P8,IF(HLOOKUP(AO$2,Monitoring_eng!$A$1:$DB$79,Results!$C8,FALSE)=$K8,$Q8,IF(HLOOKUP(AO$2,Monitoring_eng!$A$1:$DB$79,Results!$C8,FALSE)=$M8,$R8,IF(HLOOKUP(AO$2,Monitoring_eng!$A$1:$DB$79,Results!$C8,FALSE)=$O8,$S8,"CHYBA")))))</f>
        <v>0</v>
      </c>
      <c r="AP8" s="68">
        <f>IF(ISBLANK(HLOOKUP(AP$2,Monitoring_eng!$A$1:$DB$79,Results!$C8,FALSE)),"",IF(HLOOKUP(AP$2,Monitoring_eng!$A$1:$DB$79,Results!$C8,FALSE)=$I8,$P8,IF(HLOOKUP(AP$2,Monitoring_eng!$A$1:$DB$79,Results!$C8,FALSE)=$K8,$Q8,IF(HLOOKUP(AP$2,Monitoring_eng!$A$1:$DB$79,Results!$C8,FALSE)=$M8,$R8,IF(HLOOKUP(AP$2,Monitoring_eng!$A$1:$DB$79,Results!$C8,FALSE)=$O8,$S8,"CHYBA")))))</f>
        <v>0</v>
      </c>
      <c r="AQ8" s="68">
        <f>IF(ISBLANK(HLOOKUP(AQ$2,Monitoring_eng!$A$1:$DB$79,Results!$C8,FALSE)),"",IF(HLOOKUP(AQ$2,Monitoring_eng!$A$1:$DB$79,Results!$C8,FALSE)=$I8,$P8,IF(HLOOKUP(AQ$2,Monitoring_eng!$A$1:$DB$79,Results!$C8,FALSE)=$K8,$Q8,IF(HLOOKUP(AQ$2,Monitoring_eng!$A$1:$DB$79,Results!$C8,FALSE)=$M8,$R8,IF(HLOOKUP(AQ$2,Monitoring_eng!$A$1:$DB$79,Results!$C8,FALSE)=$O8,$S8,"CHYBA")))))</f>
        <v>1</v>
      </c>
      <c r="AR8" s="68">
        <f>IF(ISBLANK(HLOOKUP(AR$2,Monitoring_eng!$A$1:$DB$79,Results!$C8,FALSE)),"",IF(HLOOKUP(AR$2,Monitoring_eng!$A$1:$DB$79,Results!$C8,FALSE)=$I8,$P8,IF(HLOOKUP(AR$2,Monitoring_eng!$A$1:$DB$79,Results!$C8,FALSE)=$K8,$Q8,IF(HLOOKUP(AR$2,Monitoring_eng!$A$1:$DB$79,Results!$C8,FALSE)=$M8,$R8,IF(HLOOKUP(AR$2,Monitoring_eng!$A$1:$DB$79,Results!$C8,FALSE)=$O8,$S8,"CHYBA")))))</f>
        <v>0.5</v>
      </c>
      <c r="AS8" s="68">
        <f>IF(ISBLANK(HLOOKUP(AS$2,Monitoring_eng!$A$1:$DB$79,Results!$C8,FALSE)),"",IF(HLOOKUP(AS$2,Monitoring_eng!$A$1:$DB$79,Results!$C8,FALSE)=$I8,$P8,IF(HLOOKUP(AS$2,Monitoring_eng!$A$1:$DB$79,Results!$C8,FALSE)=$K8,$Q8,IF(HLOOKUP(AS$2,Monitoring_eng!$A$1:$DB$79,Results!$C8,FALSE)=$M8,$R8,IF(HLOOKUP(AS$2,Monitoring_eng!$A$1:$DB$79,Results!$C8,FALSE)=$O8,$S8,"CHYBA")))))</f>
        <v>1</v>
      </c>
      <c r="AT8" s="68">
        <f>IF(ISBLANK(HLOOKUP(AT$2,Monitoring_eng!$A$1:$DB$79,Results!$C8,FALSE)),"",IF(HLOOKUP(AT$2,Monitoring_eng!$A$1:$DB$79,Results!$C8,FALSE)=$I8,$P8,IF(HLOOKUP(AT$2,Monitoring_eng!$A$1:$DB$79,Results!$C8,FALSE)=$K8,$Q8,IF(HLOOKUP(AT$2,Monitoring_eng!$A$1:$DB$79,Results!$C8,FALSE)=$M8,$R8,IF(HLOOKUP(AT$2,Monitoring_eng!$A$1:$DB$79,Results!$C8,FALSE)=$O8,$S8,"CHYBA")))))</f>
        <v>1</v>
      </c>
      <c r="AU8" s="68">
        <f>IF(ISBLANK(HLOOKUP(AU$2,Monitoring_eng!$A$1:$DB$79,Results!$C8,FALSE)),"",IF(HLOOKUP(AU$2,Monitoring_eng!$A$1:$DB$79,Results!$C8,FALSE)=$I8,$P8,IF(HLOOKUP(AU$2,Monitoring_eng!$A$1:$DB$79,Results!$C8,FALSE)=$K8,$Q8,IF(HLOOKUP(AU$2,Monitoring_eng!$A$1:$DB$79,Results!$C8,FALSE)=$M8,$R8,IF(HLOOKUP(AU$2,Monitoring_eng!$A$1:$DB$79,Results!$C8,FALSE)=$O8,$S8,"CHYBA")))))</f>
        <v>1</v>
      </c>
      <c r="AV8" s="68">
        <f>IF(ISBLANK(HLOOKUP(AV$2,Monitoring_eng!$A$1:$DB$79,Results!$C8,FALSE)),"",IF(HLOOKUP(AV$2,Monitoring_eng!$A$1:$DB$79,Results!$C8,FALSE)=$I8,$P8,IF(HLOOKUP(AV$2,Monitoring_eng!$A$1:$DB$79,Results!$C8,FALSE)=$K8,$Q8,IF(HLOOKUP(AV$2,Monitoring_eng!$A$1:$DB$79,Results!$C8,FALSE)=$M8,$R8,IF(HLOOKUP(AV$2,Monitoring_eng!$A$1:$DB$79,Results!$C8,FALSE)=$O8,$S8,"CHYBA")))))</f>
        <v>0</v>
      </c>
      <c r="AW8" s="68">
        <f>IF(ISBLANK(HLOOKUP(AW$2,Monitoring_eng!$A$1:$DB$79,Results!$C8,FALSE)),"",IF(HLOOKUP(AW$2,Monitoring_eng!$A$1:$DB$79,Results!$C8,FALSE)=$I8,$P8,IF(HLOOKUP(AW$2,Monitoring_eng!$A$1:$DB$79,Results!$C8,FALSE)=$K8,$Q8,IF(HLOOKUP(AW$2,Monitoring_eng!$A$1:$DB$79,Results!$C8,FALSE)=$M8,$R8,IF(HLOOKUP(AW$2,Monitoring_eng!$A$1:$DB$79,Results!$C8,FALSE)=$O8,$S8,"CHYBA")))))</f>
        <v>1</v>
      </c>
      <c r="AX8" s="68">
        <f>IF(ISBLANK(HLOOKUP(AX$2,Monitoring_eng!$A$1:$DB$79,Results!$C8,FALSE)),"",IF(HLOOKUP(AX$2,Monitoring_eng!$A$1:$DB$79,Results!$C8,FALSE)=$I8,$P8,IF(HLOOKUP(AX$2,Monitoring_eng!$A$1:$DB$79,Results!$C8,FALSE)=$K8,$Q8,IF(HLOOKUP(AX$2,Monitoring_eng!$A$1:$DB$79,Results!$C8,FALSE)=$M8,$R8,IF(HLOOKUP(AX$2,Monitoring_eng!$A$1:$DB$79,Results!$C8,FALSE)=$O8,$S8,"CHYBA")))))</f>
        <v>0</v>
      </c>
      <c r="AY8" s="68">
        <f>IF(ISBLANK(HLOOKUP(AY$2,Monitoring_eng!$A$1:$DB$79,Results!$C8,FALSE)),"",IF(HLOOKUP(AY$2,Monitoring_eng!$A$1:$DB$79,Results!$C8,FALSE)=$I8,$P8,IF(HLOOKUP(AY$2,Monitoring_eng!$A$1:$DB$79,Results!$C8,FALSE)=$K8,$Q8,IF(HLOOKUP(AY$2,Monitoring_eng!$A$1:$DB$79,Results!$C8,FALSE)=$M8,$R8,IF(HLOOKUP(AY$2,Monitoring_eng!$A$1:$DB$79,Results!$C8,FALSE)=$O8,$S8,"CHYBA")))))</f>
        <v>1</v>
      </c>
      <c r="AZ8" s="68">
        <f>IF(ISBLANK(HLOOKUP(AZ$2,Monitoring_eng!$A$1:$DB$79,Results!$C8,FALSE)),"",IF(HLOOKUP(AZ$2,Monitoring_eng!$A$1:$DB$79,Results!$C8,FALSE)=$I8,$P8,IF(HLOOKUP(AZ$2,Monitoring_eng!$A$1:$DB$79,Results!$C8,FALSE)=$K8,$Q8,IF(HLOOKUP(AZ$2,Monitoring_eng!$A$1:$DB$79,Results!$C8,FALSE)=$M8,$R8,IF(HLOOKUP(AZ$2,Monitoring_eng!$A$1:$DB$79,Results!$C8,FALSE)=$O8,$S8,"CHYBA")))))</f>
        <v>1</v>
      </c>
      <c r="BA8" s="68">
        <f>IF(ISBLANK(HLOOKUP(BA$2,Monitoring_eng!$A$1:$DB$79,Results!$C8,FALSE)),"",IF(HLOOKUP(BA$2,Monitoring_eng!$A$1:$DB$79,Results!$C8,FALSE)=$I8,$P8,IF(HLOOKUP(BA$2,Monitoring_eng!$A$1:$DB$79,Results!$C8,FALSE)=$K8,$Q8,IF(HLOOKUP(BA$2,Monitoring_eng!$A$1:$DB$79,Results!$C8,FALSE)=$M8,$R8,IF(HLOOKUP(BA$2,Monitoring_eng!$A$1:$DB$79,Results!$C8,FALSE)=$O8,$S8,"CHYBA")))))</f>
        <v>1</v>
      </c>
      <c r="BB8" s="68">
        <f>IF(ISBLANK(HLOOKUP(BB$2,Monitoring_eng!$A$1:$DB$79,Results!$C8,FALSE)),"",IF(HLOOKUP(BB$2,Monitoring_eng!$A$1:$DB$79,Results!$C8,FALSE)=$I8,$P8,IF(HLOOKUP(BB$2,Monitoring_eng!$A$1:$DB$79,Results!$C8,FALSE)=$K8,$Q8,IF(HLOOKUP(BB$2,Monitoring_eng!$A$1:$DB$79,Results!$C8,FALSE)=$M8,$R8,IF(HLOOKUP(BB$2,Monitoring_eng!$A$1:$DB$79,Results!$C8,FALSE)=$O8,$S8,"CHYBA")))))</f>
        <v>1</v>
      </c>
      <c r="BC8" s="68">
        <f>IF(ISBLANK(HLOOKUP(BC$2,Monitoring_eng!$A$1:$DB$79,Results!$C8,FALSE)),"",IF(HLOOKUP(BC$2,Monitoring_eng!$A$1:$DB$79,Results!$C8,FALSE)=$I8,$P8,IF(HLOOKUP(BC$2,Monitoring_eng!$A$1:$DB$79,Results!$C8,FALSE)=$K8,$Q8,IF(HLOOKUP(BC$2,Monitoring_eng!$A$1:$DB$79,Results!$C8,FALSE)=$M8,$R8,IF(HLOOKUP(BC$2,Monitoring_eng!$A$1:$DB$79,Results!$C8,FALSE)=$O8,$S8,"CHYBA")))))</f>
        <v>1</v>
      </c>
      <c r="BD8" s="68">
        <f>IF(ISBLANK(HLOOKUP(BD$2,Monitoring_eng!$A$1:$DB$79,Results!$C8,FALSE)),"",IF(HLOOKUP(BD$2,Monitoring_eng!$A$1:$DB$79,Results!$C8,FALSE)=$I8,$P8,IF(HLOOKUP(BD$2,Monitoring_eng!$A$1:$DB$79,Results!$C8,FALSE)=$K8,$Q8,IF(HLOOKUP(BD$2,Monitoring_eng!$A$1:$DB$79,Results!$C8,FALSE)=$M8,$R8,IF(HLOOKUP(BD$2,Monitoring_eng!$A$1:$DB$79,Results!$C8,FALSE)=$O8,$S8,"CHYBA")))))</f>
        <v>0.5</v>
      </c>
      <c r="BE8" s="68">
        <f>IF(ISBLANK(HLOOKUP(BE$2,Monitoring_eng!$A$1:$DB$79,Results!$C8,FALSE)),"",IF(HLOOKUP(BE$2,Monitoring_eng!$A$1:$DB$79,Results!$C8,FALSE)=$I8,$P8,IF(HLOOKUP(BE$2,Monitoring_eng!$A$1:$DB$79,Results!$C8,FALSE)=$K8,$Q8,IF(HLOOKUP(BE$2,Monitoring_eng!$A$1:$DB$79,Results!$C8,FALSE)=$M8,$R8,IF(HLOOKUP(BE$2,Monitoring_eng!$A$1:$DB$79,Results!$C8,FALSE)=$O8,$S8,"CHYBA")))))</f>
        <v>1</v>
      </c>
      <c r="BF8" s="68">
        <f>IF(ISBLANK(HLOOKUP(BF$2,Monitoring_eng!$A$1:$DB$79,Results!$C8,FALSE)),"",IF(HLOOKUP(BF$2,Monitoring_eng!$A$1:$DB$79,Results!$C8,FALSE)=$I8,$P8,IF(HLOOKUP(BF$2,Monitoring_eng!$A$1:$DB$79,Results!$C8,FALSE)=$K8,$Q8,IF(HLOOKUP(BF$2,Monitoring_eng!$A$1:$DB$79,Results!$C8,FALSE)=$M8,$R8,IF(HLOOKUP(BF$2,Monitoring_eng!$A$1:$DB$79,Results!$C8,FALSE)=$O8,$S8,"CHYBA")))))</f>
        <v>1</v>
      </c>
      <c r="BG8" s="68">
        <f>IF(ISBLANK(HLOOKUP(BG$2,Monitoring_eng!$A$1:$DB$79,Results!$C8,FALSE)),"",IF(HLOOKUP(BG$2,Monitoring_eng!$A$1:$DB$79,Results!$C8,FALSE)=$I8,$P8,IF(HLOOKUP(BG$2,Monitoring_eng!$A$1:$DB$79,Results!$C8,FALSE)=$K8,$Q8,IF(HLOOKUP(BG$2,Monitoring_eng!$A$1:$DB$79,Results!$C8,FALSE)=$M8,$R8,IF(HLOOKUP(BG$2,Monitoring_eng!$A$1:$DB$79,Results!$C8,FALSE)=$O8,$S8,"CHYBA")))))</f>
        <v>1</v>
      </c>
      <c r="BH8" s="68">
        <f>IF(ISBLANK(HLOOKUP(BH$2,Monitoring_eng!$A$1:$DB$79,Results!$C8,FALSE)),"",IF(HLOOKUP(BH$2,Monitoring_eng!$A$1:$DB$79,Results!$C8,FALSE)=$I8,$P8,IF(HLOOKUP(BH$2,Monitoring_eng!$A$1:$DB$79,Results!$C8,FALSE)=$K8,$Q8,IF(HLOOKUP(BH$2,Monitoring_eng!$A$1:$DB$79,Results!$C8,FALSE)=$M8,$R8,IF(HLOOKUP(BH$2,Monitoring_eng!$A$1:$DB$79,Results!$C8,FALSE)=$O8,$S8,"CHYBA")))))</f>
        <v>1</v>
      </c>
      <c r="BI8" s="68">
        <f>IF(ISBLANK(HLOOKUP(BI$2,Monitoring_eng!$A$1:$DB$79,Results!$C8,FALSE)),"",IF(HLOOKUP(BI$2,Monitoring_eng!$A$1:$DB$79,Results!$C8,FALSE)=$I8,$P8,IF(HLOOKUP(BI$2,Monitoring_eng!$A$1:$DB$79,Results!$C8,FALSE)=$K8,$Q8,IF(HLOOKUP(BI$2,Monitoring_eng!$A$1:$DB$79,Results!$C8,FALSE)=$M8,$R8,IF(HLOOKUP(BI$2,Monitoring_eng!$A$1:$DB$79,Results!$C8,FALSE)=$O8,$S8,"CHYBA")))))</f>
        <v>1</v>
      </c>
      <c r="BJ8" s="68">
        <f>IF(ISBLANK(HLOOKUP(BJ$2,Monitoring_eng!$A$1:$DB$79,Results!$C8,FALSE)),"",IF(HLOOKUP(BJ$2,Monitoring_eng!$A$1:$DB$79,Results!$C8,FALSE)=$I8,$P8,IF(HLOOKUP(BJ$2,Monitoring_eng!$A$1:$DB$79,Results!$C8,FALSE)=$K8,$Q8,IF(HLOOKUP(BJ$2,Monitoring_eng!$A$1:$DB$79,Results!$C8,FALSE)=$M8,$R8,IF(HLOOKUP(BJ$2,Monitoring_eng!$A$1:$DB$79,Results!$C8,FALSE)=$O8,$S8,"CHYBA")))))</f>
        <v>0</v>
      </c>
      <c r="BK8" s="68">
        <f>IF(ISBLANK(HLOOKUP(BK$2,Monitoring_eng!$A$1:$DB$79,Results!$C8,FALSE)),"",IF(HLOOKUP(BK$2,Monitoring_eng!$A$1:$DB$79,Results!$C8,FALSE)=$I8,$P8,IF(HLOOKUP(BK$2,Monitoring_eng!$A$1:$DB$79,Results!$C8,FALSE)=$K8,$Q8,IF(HLOOKUP(BK$2,Monitoring_eng!$A$1:$DB$79,Results!$C8,FALSE)=$M8,$R8,IF(HLOOKUP(BK$2,Monitoring_eng!$A$1:$DB$79,Results!$C8,FALSE)=$O8,$S8,"CHYBA")))))</f>
        <v>0</v>
      </c>
      <c r="BL8" s="68">
        <f>IF(ISBLANK(HLOOKUP(BL$2,Monitoring_eng!$A$1:$DB$79,Results!$C8,FALSE)),"",IF(HLOOKUP(BL$2,Monitoring_eng!$A$1:$DB$79,Results!$C8,FALSE)=$I8,$P8,IF(HLOOKUP(BL$2,Monitoring_eng!$A$1:$DB$79,Results!$C8,FALSE)=$K8,$Q8,IF(HLOOKUP(BL$2,Monitoring_eng!$A$1:$DB$79,Results!$C8,FALSE)=$M8,$R8,IF(HLOOKUP(BL$2,Monitoring_eng!$A$1:$DB$79,Results!$C8,FALSE)=$O8,$S8,"CHYBA")))))</f>
        <v>1</v>
      </c>
      <c r="BM8" s="68">
        <f>IF(ISBLANK(HLOOKUP(BM$2,Monitoring_eng!$A$1:$DB$79,Results!$C8,FALSE)),"",IF(HLOOKUP(BM$2,Monitoring_eng!$A$1:$DB$79,Results!$C8,FALSE)=$I8,$P8,IF(HLOOKUP(BM$2,Monitoring_eng!$A$1:$DB$79,Results!$C8,FALSE)=$K8,$Q8,IF(HLOOKUP(BM$2,Monitoring_eng!$A$1:$DB$79,Results!$C8,FALSE)=$M8,$R8,IF(HLOOKUP(BM$2,Monitoring_eng!$A$1:$DB$79,Results!$C8,FALSE)=$O8,$S8,"CHYBA")))))</f>
        <v>1</v>
      </c>
      <c r="BN8" s="68">
        <f>IF(ISBLANK(HLOOKUP(BN$2,Monitoring_eng!$A$1:$DB$79,Results!$C8,FALSE)),"",IF(HLOOKUP(BN$2,Monitoring_eng!$A$1:$DB$79,Results!$C8,FALSE)=$I8,$P8,IF(HLOOKUP(BN$2,Monitoring_eng!$A$1:$DB$79,Results!$C8,FALSE)=$K8,$Q8,IF(HLOOKUP(BN$2,Monitoring_eng!$A$1:$DB$79,Results!$C8,FALSE)=$M8,$R8,IF(HLOOKUP(BN$2,Monitoring_eng!$A$1:$DB$79,Results!$C8,FALSE)=$O8,$S8,"CHYBA")))))</f>
        <v>1</v>
      </c>
      <c r="BO8" s="68">
        <f>IF(ISBLANK(HLOOKUP(BO$2,Monitoring_eng!$A$1:$DB$79,Results!$C8,FALSE)),"",IF(HLOOKUP(BO$2,Monitoring_eng!$A$1:$DB$79,Results!$C8,FALSE)=$I8,$P8,IF(HLOOKUP(BO$2,Monitoring_eng!$A$1:$DB$79,Results!$C8,FALSE)=$K8,$Q8,IF(HLOOKUP(BO$2,Monitoring_eng!$A$1:$DB$79,Results!$C8,FALSE)=$M8,$R8,IF(HLOOKUP(BO$2,Monitoring_eng!$A$1:$DB$79,Results!$C8,FALSE)=$O8,$S8,"CHYBA")))))</f>
        <v>0.5</v>
      </c>
      <c r="BP8" s="68">
        <f>IF(ISBLANK(HLOOKUP(BP$2,Monitoring_eng!$A$1:$DB$79,Results!$C8,FALSE)),"",IF(HLOOKUP(BP$2,Monitoring_eng!$A$1:$DB$79,Results!$C8,FALSE)=$I8,$P8,IF(HLOOKUP(BP$2,Monitoring_eng!$A$1:$DB$79,Results!$C8,FALSE)=$K8,$Q8,IF(HLOOKUP(BP$2,Monitoring_eng!$A$1:$DB$79,Results!$C8,FALSE)=$M8,$R8,IF(HLOOKUP(BP$2,Monitoring_eng!$A$1:$DB$79,Results!$C8,FALSE)=$O8,$S8,"CHYBA")))))</f>
        <v>1</v>
      </c>
      <c r="BQ8" s="68">
        <f>IF(ISBLANK(HLOOKUP(BQ$2,Monitoring_eng!$A$1:$DB$79,Results!$C8,FALSE)),"",IF(HLOOKUP(BQ$2,Monitoring_eng!$A$1:$DB$79,Results!$C8,FALSE)=$I8,$P8,IF(HLOOKUP(BQ$2,Monitoring_eng!$A$1:$DB$79,Results!$C8,FALSE)=$K8,$Q8,IF(HLOOKUP(BQ$2,Monitoring_eng!$A$1:$DB$79,Results!$C8,FALSE)=$M8,$R8,IF(HLOOKUP(BQ$2,Monitoring_eng!$A$1:$DB$79,Results!$C8,FALSE)=$O8,$S8,"CHYBA")))))</f>
        <v>1</v>
      </c>
    </row>
    <row r="9" spans="1:69" x14ac:dyDescent="0.25">
      <c r="A9" s="45" t="s">
        <v>2434</v>
      </c>
      <c r="B9" s="45" t="s">
        <v>310</v>
      </c>
      <c r="C9" s="45">
        <v>8</v>
      </c>
      <c r="D9" s="46" t="s">
        <v>1759</v>
      </c>
      <c r="E9" s="46" t="s">
        <v>1755</v>
      </c>
      <c r="F9" s="46" t="s">
        <v>2</v>
      </c>
      <c r="G9" s="45">
        <v>1</v>
      </c>
      <c r="H9" s="45" t="s">
        <v>484</v>
      </c>
      <c r="I9" s="45" t="s">
        <v>1749</v>
      </c>
      <c r="J9" s="45" t="s">
        <v>485</v>
      </c>
      <c r="K9" s="67" t="s">
        <v>1750</v>
      </c>
      <c r="L9" s="45" t="s">
        <v>486</v>
      </c>
      <c r="M9" s="45" t="s">
        <v>1752</v>
      </c>
      <c r="N9" s="45" t="s">
        <v>2116</v>
      </c>
      <c r="O9" s="45" t="s">
        <v>2116</v>
      </c>
      <c r="P9" s="45">
        <f t="shared" si="0"/>
        <v>1</v>
      </c>
      <c r="Q9" s="45">
        <v>0</v>
      </c>
      <c r="R9" s="45">
        <f t="shared" si="1"/>
        <v>0.5</v>
      </c>
      <c r="S9" s="45" t="s">
        <v>2116</v>
      </c>
      <c r="T9" s="68">
        <f>IF(ISBLANK(HLOOKUP(T$2,Monitoring_eng!$A$1:$DB$79,Results!$C9,FALSE)),"",IF(HLOOKUP(T$2,Monitoring_eng!$A$1:$DB$79,Results!$C9,FALSE)=$I9,$P9,IF(HLOOKUP(T$2,Monitoring_eng!$A$1:$DB$79,Results!$C9,FALSE)=$K9,$Q9,IF(HLOOKUP(T$2,Monitoring_eng!$A$1:$DB$79,Results!$C9,FALSE)=$M9,$R9,IF(HLOOKUP(T$2,Monitoring_eng!$A$1:$DB$79,Results!$C9,FALSE)=$O9,$S9,"CHYBA")))))</f>
        <v>1</v>
      </c>
      <c r="U9" s="68">
        <f>IF(ISBLANK(HLOOKUP(U$2,Monitoring_eng!$A$1:$DB$79,Results!$C9,FALSE)),"",IF(HLOOKUP(U$2,Monitoring_eng!$A$1:$DB$79,Results!$C9,FALSE)=$I9,$P9,IF(HLOOKUP(U$2,Monitoring_eng!$A$1:$DB$79,Results!$C9,FALSE)=$K9,$Q9,IF(HLOOKUP(U$2,Monitoring_eng!$A$1:$DB$79,Results!$C9,FALSE)=$M9,$R9,IF(HLOOKUP(U$2,Monitoring_eng!$A$1:$DB$79,Results!$C9,FALSE)=$O9,$S9,"CHYBA")))))</f>
        <v>1</v>
      </c>
      <c r="V9" s="68">
        <f>IF(ISBLANK(HLOOKUP(V$2,Monitoring_eng!$A$1:$DB$79,Results!$C9,FALSE)),"",IF(HLOOKUP(V$2,Monitoring_eng!$A$1:$DB$79,Results!$C9,FALSE)=$I9,$P9,IF(HLOOKUP(V$2,Monitoring_eng!$A$1:$DB$79,Results!$C9,FALSE)=$K9,$Q9,IF(HLOOKUP(V$2,Monitoring_eng!$A$1:$DB$79,Results!$C9,FALSE)=$M9,$R9,IF(HLOOKUP(V$2,Monitoring_eng!$A$1:$DB$79,Results!$C9,FALSE)=$O9,$S9,"CHYBA")))))</f>
        <v>1</v>
      </c>
      <c r="W9" s="68">
        <f>IF(ISBLANK(HLOOKUP(W$2,Monitoring_eng!$A$1:$DB$79,Results!$C9,FALSE)),"",IF(HLOOKUP(W$2,Monitoring_eng!$A$1:$DB$79,Results!$C9,FALSE)=$I9,$P9,IF(HLOOKUP(W$2,Monitoring_eng!$A$1:$DB$79,Results!$C9,FALSE)=$K9,$Q9,IF(HLOOKUP(W$2,Monitoring_eng!$A$1:$DB$79,Results!$C9,FALSE)=$M9,$R9,IF(HLOOKUP(W$2,Monitoring_eng!$A$1:$DB$79,Results!$C9,FALSE)=$O9,$S9,"CHYBA")))))</f>
        <v>0.5</v>
      </c>
      <c r="X9" s="68">
        <f>IF(ISBLANK(HLOOKUP(X$2,Monitoring_eng!$A$1:$DB$79,Results!$C9,FALSE)),"",IF(HLOOKUP(X$2,Monitoring_eng!$A$1:$DB$79,Results!$C9,FALSE)=$I9,$P9,IF(HLOOKUP(X$2,Monitoring_eng!$A$1:$DB$79,Results!$C9,FALSE)=$K9,$Q9,IF(HLOOKUP(X$2,Monitoring_eng!$A$1:$DB$79,Results!$C9,FALSE)=$M9,$R9,IF(HLOOKUP(X$2,Monitoring_eng!$A$1:$DB$79,Results!$C9,FALSE)=$O9,$S9,"CHYBA")))))</f>
        <v>1</v>
      </c>
      <c r="Y9" s="68">
        <f>IF(ISBLANK(HLOOKUP(Y$2,Monitoring_eng!$A$1:$DB$79,Results!$C9,FALSE)),"",IF(HLOOKUP(Y$2,Monitoring_eng!$A$1:$DB$79,Results!$C9,FALSE)=$I9,$P9,IF(HLOOKUP(Y$2,Monitoring_eng!$A$1:$DB$79,Results!$C9,FALSE)=$K9,$Q9,IF(HLOOKUP(Y$2,Monitoring_eng!$A$1:$DB$79,Results!$C9,FALSE)=$M9,$R9,IF(HLOOKUP(Y$2,Monitoring_eng!$A$1:$DB$79,Results!$C9,FALSE)=$O9,$S9,"CHYBA")))))</f>
        <v>1</v>
      </c>
      <c r="Z9" s="68">
        <f>IF(ISBLANK(HLOOKUP(Z$2,Monitoring_eng!$A$1:$DB$79,Results!$C9,FALSE)),"",IF(HLOOKUP(Z$2,Monitoring_eng!$A$1:$DB$79,Results!$C9,FALSE)=$I9,$P9,IF(HLOOKUP(Z$2,Monitoring_eng!$A$1:$DB$79,Results!$C9,FALSE)=$K9,$Q9,IF(HLOOKUP(Z$2,Monitoring_eng!$A$1:$DB$79,Results!$C9,FALSE)=$M9,$R9,IF(HLOOKUP(Z$2,Monitoring_eng!$A$1:$DB$79,Results!$C9,FALSE)=$O9,$S9,"CHYBA")))))</f>
        <v>1</v>
      </c>
      <c r="AA9" s="68">
        <f>IF(ISBLANK(HLOOKUP(AA$2,Monitoring_eng!$A$1:$DB$79,Results!$C9,FALSE)),"",IF(HLOOKUP(AA$2,Monitoring_eng!$A$1:$DB$79,Results!$C9,FALSE)=$I9,$P9,IF(HLOOKUP(AA$2,Monitoring_eng!$A$1:$DB$79,Results!$C9,FALSE)=$K9,$Q9,IF(HLOOKUP(AA$2,Monitoring_eng!$A$1:$DB$79,Results!$C9,FALSE)=$M9,$R9,IF(HLOOKUP(AA$2,Monitoring_eng!$A$1:$DB$79,Results!$C9,FALSE)=$O9,$S9,"CHYBA")))))</f>
        <v>0</v>
      </c>
      <c r="AB9" s="68">
        <f>IF(ISBLANK(HLOOKUP(AB$2,Monitoring_eng!$A$1:$DB$79,Results!$C9,FALSE)),"",IF(HLOOKUP(AB$2,Monitoring_eng!$A$1:$DB$79,Results!$C9,FALSE)=$I9,$P9,IF(HLOOKUP(AB$2,Monitoring_eng!$A$1:$DB$79,Results!$C9,FALSE)=$K9,$Q9,IF(HLOOKUP(AB$2,Monitoring_eng!$A$1:$DB$79,Results!$C9,FALSE)=$M9,$R9,IF(HLOOKUP(AB$2,Monitoring_eng!$A$1:$DB$79,Results!$C9,FALSE)=$O9,$S9,"CHYBA")))))</f>
        <v>0.5</v>
      </c>
      <c r="AC9" s="68">
        <f>IF(ISBLANK(HLOOKUP(AC$2,Monitoring_eng!$A$1:$DB$79,Results!$C9,FALSE)),"",IF(HLOOKUP(AC$2,Monitoring_eng!$A$1:$DB$79,Results!$C9,FALSE)=$I9,$P9,IF(HLOOKUP(AC$2,Monitoring_eng!$A$1:$DB$79,Results!$C9,FALSE)=$K9,$Q9,IF(HLOOKUP(AC$2,Monitoring_eng!$A$1:$DB$79,Results!$C9,FALSE)=$M9,$R9,IF(HLOOKUP(AC$2,Monitoring_eng!$A$1:$DB$79,Results!$C9,FALSE)=$O9,$S9,"CHYBA")))))</f>
        <v>1</v>
      </c>
      <c r="AD9" s="68">
        <f>IF(ISBLANK(HLOOKUP(AD$2,Monitoring_eng!$A$1:$DB$79,Results!$C9,FALSE)),"",IF(HLOOKUP(AD$2,Monitoring_eng!$A$1:$DB$79,Results!$C9,FALSE)=$I9,$P9,IF(HLOOKUP(AD$2,Monitoring_eng!$A$1:$DB$79,Results!$C9,FALSE)=$K9,$Q9,IF(HLOOKUP(AD$2,Monitoring_eng!$A$1:$DB$79,Results!$C9,FALSE)=$M9,$R9,IF(HLOOKUP(AD$2,Monitoring_eng!$A$1:$DB$79,Results!$C9,FALSE)=$O9,$S9,"CHYBA")))))</f>
        <v>0</v>
      </c>
      <c r="AE9" s="68">
        <f>IF(ISBLANK(HLOOKUP(AE$2,Monitoring_eng!$A$1:$DB$79,Results!$C9,FALSE)),"",IF(HLOOKUP(AE$2,Monitoring_eng!$A$1:$DB$79,Results!$C9,FALSE)=$I9,$P9,IF(HLOOKUP(AE$2,Monitoring_eng!$A$1:$DB$79,Results!$C9,FALSE)=$K9,$Q9,IF(HLOOKUP(AE$2,Monitoring_eng!$A$1:$DB$79,Results!$C9,FALSE)=$M9,$R9,IF(HLOOKUP(AE$2,Monitoring_eng!$A$1:$DB$79,Results!$C9,FALSE)=$O9,$S9,"CHYBA")))))</f>
        <v>1</v>
      </c>
      <c r="AF9" s="68">
        <f>IF(ISBLANK(HLOOKUP(AF$2,Monitoring_eng!$A$1:$DB$79,Results!$C9,FALSE)),"",IF(HLOOKUP(AF$2,Monitoring_eng!$A$1:$DB$79,Results!$C9,FALSE)=$I9,$P9,IF(HLOOKUP(AF$2,Monitoring_eng!$A$1:$DB$79,Results!$C9,FALSE)=$K9,$Q9,IF(HLOOKUP(AF$2,Monitoring_eng!$A$1:$DB$79,Results!$C9,FALSE)=$M9,$R9,IF(HLOOKUP(AF$2,Monitoring_eng!$A$1:$DB$79,Results!$C9,FALSE)=$O9,$S9,"CHYBA")))))</f>
        <v>0.5</v>
      </c>
      <c r="AG9" s="68">
        <f>IF(ISBLANK(HLOOKUP(AG$2,Monitoring_eng!$A$1:$DB$79,Results!$C9,FALSE)),"",IF(HLOOKUP(AG$2,Monitoring_eng!$A$1:$DB$79,Results!$C9,FALSE)=$I9,$P9,IF(HLOOKUP(AG$2,Monitoring_eng!$A$1:$DB$79,Results!$C9,FALSE)=$K9,$Q9,IF(HLOOKUP(AG$2,Monitoring_eng!$A$1:$DB$79,Results!$C9,FALSE)=$M9,$R9,IF(HLOOKUP(AG$2,Monitoring_eng!$A$1:$DB$79,Results!$C9,FALSE)=$O9,$S9,"CHYBA")))))</f>
        <v>1</v>
      </c>
      <c r="AH9" s="68">
        <f>IF(ISBLANK(HLOOKUP(AH$2,Monitoring_eng!$A$1:$DB$79,Results!$C9,FALSE)),"",IF(HLOOKUP(AH$2,Monitoring_eng!$A$1:$DB$79,Results!$C9,FALSE)=$I9,$P9,IF(HLOOKUP(AH$2,Monitoring_eng!$A$1:$DB$79,Results!$C9,FALSE)=$K9,$Q9,IF(HLOOKUP(AH$2,Monitoring_eng!$A$1:$DB$79,Results!$C9,FALSE)=$M9,$R9,IF(HLOOKUP(AH$2,Monitoring_eng!$A$1:$DB$79,Results!$C9,FALSE)=$O9,$S9,"CHYBA")))))</f>
        <v>0.5</v>
      </c>
      <c r="AI9" s="68">
        <f>IF(ISBLANK(HLOOKUP(AI$2,Monitoring_eng!$A$1:$DB$79,Results!$C9,FALSE)),"",IF(HLOOKUP(AI$2,Monitoring_eng!$A$1:$DB$79,Results!$C9,FALSE)=$I9,$P9,IF(HLOOKUP(AI$2,Monitoring_eng!$A$1:$DB$79,Results!$C9,FALSE)=$K9,$Q9,IF(HLOOKUP(AI$2,Monitoring_eng!$A$1:$DB$79,Results!$C9,FALSE)=$M9,$R9,IF(HLOOKUP(AI$2,Monitoring_eng!$A$1:$DB$79,Results!$C9,FALSE)=$O9,$S9,"CHYBA")))))</f>
        <v>0</v>
      </c>
      <c r="AJ9" s="68">
        <f>IF(ISBLANK(HLOOKUP(AJ$2,Monitoring_eng!$A$1:$DB$79,Results!$C9,FALSE)),"",IF(HLOOKUP(AJ$2,Monitoring_eng!$A$1:$DB$79,Results!$C9,FALSE)=$I9,$P9,IF(HLOOKUP(AJ$2,Monitoring_eng!$A$1:$DB$79,Results!$C9,FALSE)=$K9,$Q9,IF(HLOOKUP(AJ$2,Monitoring_eng!$A$1:$DB$79,Results!$C9,FALSE)=$M9,$R9,IF(HLOOKUP(AJ$2,Monitoring_eng!$A$1:$DB$79,Results!$C9,FALSE)=$O9,$S9,"CHYBA")))))</f>
        <v>1</v>
      </c>
      <c r="AK9" s="68">
        <f>IF(ISBLANK(HLOOKUP(AK$2,Monitoring_eng!$A$1:$DB$79,Results!$C9,FALSE)),"",IF(HLOOKUP(AK$2,Monitoring_eng!$A$1:$DB$79,Results!$C9,FALSE)=$I9,$P9,IF(HLOOKUP(AK$2,Monitoring_eng!$A$1:$DB$79,Results!$C9,FALSE)=$K9,$Q9,IF(HLOOKUP(AK$2,Monitoring_eng!$A$1:$DB$79,Results!$C9,FALSE)=$M9,$R9,IF(HLOOKUP(AK$2,Monitoring_eng!$A$1:$DB$79,Results!$C9,FALSE)=$O9,$S9,"CHYBA")))))</f>
        <v>1</v>
      </c>
      <c r="AL9" s="68">
        <f>IF(ISBLANK(HLOOKUP(AL$2,Monitoring_eng!$A$1:$DB$79,Results!$C9,FALSE)),"",IF(HLOOKUP(AL$2,Monitoring_eng!$A$1:$DB$79,Results!$C9,FALSE)=$I9,$P9,IF(HLOOKUP(AL$2,Monitoring_eng!$A$1:$DB$79,Results!$C9,FALSE)=$K9,$Q9,IF(HLOOKUP(AL$2,Monitoring_eng!$A$1:$DB$79,Results!$C9,FALSE)=$M9,$R9,IF(HLOOKUP(AL$2,Monitoring_eng!$A$1:$DB$79,Results!$C9,FALSE)=$O9,$S9,"CHYBA")))))</f>
        <v>1</v>
      </c>
      <c r="AM9" s="68">
        <f>IF(ISBLANK(HLOOKUP(AM$2,Monitoring_eng!$A$1:$DB$79,Results!$C9,FALSE)),"",IF(HLOOKUP(AM$2,Monitoring_eng!$A$1:$DB$79,Results!$C9,FALSE)=$I9,$P9,IF(HLOOKUP(AM$2,Monitoring_eng!$A$1:$DB$79,Results!$C9,FALSE)=$K9,$Q9,IF(HLOOKUP(AM$2,Monitoring_eng!$A$1:$DB$79,Results!$C9,FALSE)=$M9,$R9,IF(HLOOKUP(AM$2,Monitoring_eng!$A$1:$DB$79,Results!$C9,FALSE)=$O9,$S9,"CHYBA")))))</f>
        <v>1</v>
      </c>
      <c r="AN9" s="68">
        <f>IF(ISBLANK(HLOOKUP(AN$2,Monitoring_eng!$A$1:$DB$79,Results!$C9,FALSE)),"",IF(HLOOKUP(AN$2,Monitoring_eng!$A$1:$DB$79,Results!$C9,FALSE)=$I9,$P9,IF(HLOOKUP(AN$2,Monitoring_eng!$A$1:$DB$79,Results!$C9,FALSE)=$K9,$Q9,IF(HLOOKUP(AN$2,Monitoring_eng!$A$1:$DB$79,Results!$C9,FALSE)=$M9,$R9,IF(HLOOKUP(AN$2,Monitoring_eng!$A$1:$DB$79,Results!$C9,FALSE)=$O9,$S9,"CHYBA")))))</f>
        <v>1</v>
      </c>
      <c r="AO9" s="68">
        <f>IF(ISBLANK(HLOOKUP(AO$2,Monitoring_eng!$A$1:$DB$79,Results!$C9,FALSE)),"",IF(HLOOKUP(AO$2,Monitoring_eng!$A$1:$DB$79,Results!$C9,FALSE)=$I9,$P9,IF(HLOOKUP(AO$2,Monitoring_eng!$A$1:$DB$79,Results!$C9,FALSE)=$K9,$Q9,IF(HLOOKUP(AO$2,Monitoring_eng!$A$1:$DB$79,Results!$C9,FALSE)=$M9,$R9,IF(HLOOKUP(AO$2,Monitoring_eng!$A$1:$DB$79,Results!$C9,FALSE)=$O9,$S9,"CHYBA")))))</f>
        <v>0</v>
      </c>
      <c r="AP9" s="68">
        <f>IF(ISBLANK(HLOOKUP(AP$2,Monitoring_eng!$A$1:$DB$79,Results!$C9,FALSE)),"",IF(HLOOKUP(AP$2,Monitoring_eng!$A$1:$DB$79,Results!$C9,FALSE)=$I9,$P9,IF(HLOOKUP(AP$2,Monitoring_eng!$A$1:$DB$79,Results!$C9,FALSE)=$K9,$Q9,IF(HLOOKUP(AP$2,Monitoring_eng!$A$1:$DB$79,Results!$C9,FALSE)=$M9,$R9,IF(HLOOKUP(AP$2,Monitoring_eng!$A$1:$DB$79,Results!$C9,FALSE)=$O9,$S9,"CHYBA")))))</f>
        <v>1</v>
      </c>
      <c r="AQ9" s="68">
        <f>IF(ISBLANK(HLOOKUP(AQ$2,Monitoring_eng!$A$1:$DB$79,Results!$C9,FALSE)),"",IF(HLOOKUP(AQ$2,Monitoring_eng!$A$1:$DB$79,Results!$C9,FALSE)=$I9,$P9,IF(HLOOKUP(AQ$2,Monitoring_eng!$A$1:$DB$79,Results!$C9,FALSE)=$K9,$Q9,IF(HLOOKUP(AQ$2,Monitoring_eng!$A$1:$DB$79,Results!$C9,FALSE)=$M9,$R9,IF(HLOOKUP(AQ$2,Monitoring_eng!$A$1:$DB$79,Results!$C9,FALSE)=$O9,$S9,"CHYBA")))))</f>
        <v>1</v>
      </c>
      <c r="AR9" s="68">
        <f>IF(ISBLANK(HLOOKUP(AR$2,Monitoring_eng!$A$1:$DB$79,Results!$C9,FALSE)),"",IF(HLOOKUP(AR$2,Monitoring_eng!$A$1:$DB$79,Results!$C9,FALSE)=$I9,$P9,IF(HLOOKUP(AR$2,Monitoring_eng!$A$1:$DB$79,Results!$C9,FALSE)=$K9,$Q9,IF(HLOOKUP(AR$2,Monitoring_eng!$A$1:$DB$79,Results!$C9,FALSE)=$M9,$R9,IF(HLOOKUP(AR$2,Monitoring_eng!$A$1:$DB$79,Results!$C9,FALSE)=$O9,$S9,"CHYBA")))))</f>
        <v>1</v>
      </c>
      <c r="AS9" s="68">
        <f>IF(ISBLANK(HLOOKUP(AS$2,Monitoring_eng!$A$1:$DB$79,Results!$C9,FALSE)),"",IF(HLOOKUP(AS$2,Monitoring_eng!$A$1:$DB$79,Results!$C9,FALSE)=$I9,$P9,IF(HLOOKUP(AS$2,Monitoring_eng!$A$1:$DB$79,Results!$C9,FALSE)=$K9,$Q9,IF(HLOOKUP(AS$2,Monitoring_eng!$A$1:$DB$79,Results!$C9,FALSE)=$M9,$R9,IF(HLOOKUP(AS$2,Monitoring_eng!$A$1:$DB$79,Results!$C9,FALSE)=$O9,$S9,"CHYBA")))))</f>
        <v>1</v>
      </c>
      <c r="AT9" s="68">
        <f>IF(ISBLANK(HLOOKUP(AT$2,Monitoring_eng!$A$1:$DB$79,Results!$C9,FALSE)),"",IF(HLOOKUP(AT$2,Monitoring_eng!$A$1:$DB$79,Results!$C9,FALSE)=$I9,$P9,IF(HLOOKUP(AT$2,Monitoring_eng!$A$1:$DB$79,Results!$C9,FALSE)=$K9,$Q9,IF(HLOOKUP(AT$2,Monitoring_eng!$A$1:$DB$79,Results!$C9,FALSE)=$M9,$R9,IF(HLOOKUP(AT$2,Monitoring_eng!$A$1:$DB$79,Results!$C9,FALSE)=$O9,$S9,"CHYBA")))))</f>
        <v>1</v>
      </c>
      <c r="AU9" s="68">
        <f>IF(ISBLANK(HLOOKUP(AU$2,Monitoring_eng!$A$1:$DB$79,Results!$C9,FALSE)),"",IF(HLOOKUP(AU$2,Monitoring_eng!$A$1:$DB$79,Results!$C9,FALSE)=$I9,$P9,IF(HLOOKUP(AU$2,Monitoring_eng!$A$1:$DB$79,Results!$C9,FALSE)=$K9,$Q9,IF(HLOOKUP(AU$2,Monitoring_eng!$A$1:$DB$79,Results!$C9,FALSE)=$M9,$R9,IF(HLOOKUP(AU$2,Monitoring_eng!$A$1:$DB$79,Results!$C9,FALSE)=$O9,$S9,"CHYBA")))))</f>
        <v>1</v>
      </c>
      <c r="AV9" s="68">
        <f>IF(ISBLANK(HLOOKUP(AV$2,Monitoring_eng!$A$1:$DB$79,Results!$C9,FALSE)),"",IF(HLOOKUP(AV$2,Monitoring_eng!$A$1:$DB$79,Results!$C9,FALSE)=$I9,$P9,IF(HLOOKUP(AV$2,Monitoring_eng!$A$1:$DB$79,Results!$C9,FALSE)=$K9,$Q9,IF(HLOOKUP(AV$2,Monitoring_eng!$A$1:$DB$79,Results!$C9,FALSE)=$M9,$R9,IF(HLOOKUP(AV$2,Monitoring_eng!$A$1:$DB$79,Results!$C9,FALSE)=$O9,$S9,"CHYBA")))))</f>
        <v>0</v>
      </c>
      <c r="AW9" s="68">
        <f>IF(ISBLANK(HLOOKUP(AW$2,Monitoring_eng!$A$1:$DB$79,Results!$C9,FALSE)),"",IF(HLOOKUP(AW$2,Monitoring_eng!$A$1:$DB$79,Results!$C9,FALSE)=$I9,$P9,IF(HLOOKUP(AW$2,Monitoring_eng!$A$1:$DB$79,Results!$C9,FALSE)=$K9,$Q9,IF(HLOOKUP(AW$2,Monitoring_eng!$A$1:$DB$79,Results!$C9,FALSE)=$M9,$R9,IF(HLOOKUP(AW$2,Monitoring_eng!$A$1:$DB$79,Results!$C9,FALSE)=$O9,$S9,"CHYBA")))))</f>
        <v>1</v>
      </c>
      <c r="AX9" s="68">
        <f>IF(ISBLANK(HLOOKUP(AX$2,Monitoring_eng!$A$1:$DB$79,Results!$C9,FALSE)),"",IF(HLOOKUP(AX$2,Monitoring_eng!$A$1:$DB$79,Results!$C9,FALSE)=$I9,$P9,IF(HLOOKUP(AX$2,Monitoring_eng!$A$1:$DB$79,Results!$C9,FALSE)=$K9,$Q9,IF(HLOOKUP(AX$2,Monitoring_eng!$A$1:$DB$79,Results!$C9,FALSE)=$M9,$R9,IF(HLOOKUP(AX$2,Monitoring_eng!$A$1:$DB$79,Results!$C9,FALSE)=$O9,$S9,"CHYBA")))))</f>
        <v>0</v>
      </c>
      <c r="AY9" s="68">
        <f>IF(ISBLANK(HLOOKUP(AY$2,Monitoring_eng!$A$1:$DB$79,Results!$C9,FALSE)),"",IF(HLOOKUP(AY$2,Monitoring_eng!$A$1:$DB$79,Results!$C9,FALSE)=$I9,$P9,IF(HLOOKUP(AY$2,Monitoring_eng!$A$1:$DB$79,Results!$C9,FALSE)=$K9,$Q9,IF(HLOOKUP(AY$2,Monitoring_eng!$A$1:$DB$79,Results!$C9,FALSE)=$M9,$R9,IF(HLOOKUP(AY$2,Monitoring_eng!$A$1:$DB$79,Results!$C9,FALSE)=$O9,$S9,"CHYBA")))))</f>
        <v>1</v>
      </c>
      <c r="AZ9" s="68">
        <f>IF(ISBLANK(HLOOKUP(AZ$2,Monitoring_eng!$A$1:$DB$79,Results!$C9,FALSE)),"",IF(HLOOKUP(AZ$2,Monitoring_eng!$A$1:$DB$79,Results!$C9,FALSE)=$I9,$P9,IF(HLOOKUP(AZ$2,Monitoring_eng!$A$1:$DB$79,Results!$C9,FALSE)=$K9,$Q9,IF(HLOOKUP(AZ$2,Monitoring_eng!$A$1:$DB$79,Results!$C9,FALSE)=$M9,$R9,IF(HLOOKUP(AZ$2,Monitoring_eng!$A$1:$DB$79,Results!$C9,FALSE)=$O9,$S9,"CHYBA")))))</f>
        <v>1</v>
      </c>
      <c r="BA9" s="68">
        <f>IF(ISBLANK(HLOOKUP(BA$2,Monitoring_eng!$A$1:$DB$79,Results!$C9,FALSE)),"",IF(HLOOKUP(BA$2,Monitoring_eng!$A$1:$DB$79,Results!$C9,FALSE)=$I9,$P9,IF(HLOOKUP(BA$2,Monitoring_eng!$A$1:$DB$79,Results!$C9,FALSE)=$K9,$Q9,IF(HLOOKUP(BA$2,Monitoring_eng!$A$1:$DB$79,Results!$C9,FALSE)=$M9,$R9,IF(HLOOKUP(BA$2,Monitoring_eng!$A$1:$DB$79,Results!$C9,FALSE)=$O9,$S9,"CHYBA")))))</f>
        <v>1</v>
      </c>
      <c r="BB9" s="68">
        <f>IF(ISBLANK(HLOOKUP(BB$2,Monitoring_eng!$A$1:$DB$79,Results!$C9,FALSE)),"",IF(HLOOKUP(BB$2,Monitoring_eng!$A$1:$DB$79,Results!$C9,FALSE)=$I9,$P9,IF(HLOOKUP(BB$2,Monitoring_eng!$A$1:$DB$79,Results!$C9,FALSE)=$K9,$Q9,IF(HLOOKUP(BB$2,Monitoring_eng!$A$1:$DB$79,Results!$C9,FALSE)=$M9,$R9,IF(HLOOKUP(BB$2,Monitoring_eng!$A$1:$DB$79,Results!$C9,FALSE)=$O9,$S9,"CHYBA")))))</f>
        <v>1</v>
      </c>
      <c r="BC9" s="68">
        <f>IF(ISBLANK(HLOOKUP(BC$2,Monitoring_eng!$A$1:$DB$79,Results!$C9,FALSE)),"",IF(HLOOKUP(BC$2,Monitoring_eng!$A$1:$DB$79,Results!$C9,FALSE)=$I9,$P9,IF(HLOOKUP(BC$2,Monitoring_eng!$A$1:$DB$79,Results!$C9,FALSE)=$K9,$Q9,IF(HLOOKUP(BC$2,Monitoring_eng!$A$1:$DB$79,Results!$C9,FALSE)=$M9,$R9,IF(HLOOKUP(BC$2,Monitoring_eng!$A$1:$DB$79,Results!$C9,FALSE)=$O9,$S9,"CHYBA")))))</f>
        <v>1</v>
      </c>
      <c r="BD9" s="68">
        <f>IF(ISBLANK(HLOOKUP(BD$2,Monitoring_eng!$A$1:$DB$79,Results!$C9,FALSE)),"",IF(HLOOKUP(BD$2,Monitoring_eng!$A$1:$DB$79,Results!$C9,FALSE)=$I9,$P9,IF(HLOOKUP(BD$2,Monitoring_eng!$A$1:$DB$79,Results!$C9,FALSE)=$K9,$Q9,IF(HLOOKUP(BD$2,Monitoring_eng!$A$1:$DB$79,Results!$C9,FALSE)=$M9,$R9,IF(HLOOKUP(BD$2,Monitoring_eng!$A$1:$DB$79,Results!$C9,FALSE)=$O9,$S9,"CHYBA")))))</f>
        <v>1</v>
      </c>
      <c r="BE9" s="68">
        <f>IF(ISBLANK(HLOOKUP(BE$2,Monitoring_eng!$A$1:$DB$79,Results!$C9,FALSE)),"",IF(HLOOKUP(BE$2,Monitoring_eng!$A$1:$DB$79,Results!$C9,FALSE)=$I9,$P9,IF(HLOOKUP(BE$2,Monitoring_eng!$A$1:$DB$79,Results!$C9,FALSE)=$K9,$Q9,IF(HLOOKUP(BE$2,Monitoring_eng!$A$1:$DB$79,Results!$C9,FALSE)=$M9,$R9,IF(HLOOKUP(BE$2,Monitoring_eng!$A$1:$DB$79,Results!$C9,FALSE)=$O9,$S9,"CHYBA")))))</f>
        <v>1</v>
      </c>
      <c r="BF9" s="68">
        <f>IF(ISBLANK(HLOOKUP(BF$2,Monitoring_eng!$A$1:$DB$79,Results!$C9,FALSE)),"",IF(HLOOKUP(BF$2,Monitoring_eng!$A$1:$DB$79,Results!$C9,FALSE)=$I9,$P9,IF(HLOOKUP(BF$2,Monitoring_eng!$A$1:$DB$79,Results!$C9,FALSE)=$K9,$Q9,IF(HLOOKUP(BF$2,Monitoring_eng!$A$1:$DB$79,Results!$C9,FALSE)=$M9,$R9,IF(HLOOKUP(BF$2,Monitoring_eng!$A$1:$DB$79,Results!$C9,FALSE)=$O9,$S9,"CHYBA")))))</f>
        <v>1</v>
      </c>
      <c r="BG9" s="68">
        <f>IF(ISBLANK(HLOOKUP(BG$2,Monitoring_eng!$A$1:$DB$79,Results!$C9,FALSE)),"",IF(HLOOKUP(BG$2,Monitoring_eng!$A$1:$DB$79,Results!$C9,FALSE)=$I9,$P9,IF(HLOOKUP(BG$2,Monitoring_eng!$A$1:$DB$79,Results!$C9,FALSE)=$K9,$Q9,IF(HLOOKUP(BG$2,Monitoring_eng!$A$1:$DB$79,Results!$C9,FALSE)=$M9,$R9,IF(HLOOKUP(BG$2,Monitoring_eng!$A$1:$DB$79,Results!$C9,FALSE)=$O9,$S9,"CHYBA")))))</f>
        <v>1</v>
      </c>
      <c r="BH9" s="68">
        <f>IF(ISBLANK(HLOOKUP(BH$2,Monitoring_eng!$A$1:$DB$79,Results!$C9,FALSE)),"",IF(HLOOKUP(BH$2,Monitoring_eng!$A$1:$DB$79,Results!$C9,FALSE)=$I9,$P9,IF(HLOOKUP(BH$2,Monitoring_eng!$A$1:$DB$79,Results!$C9,FALSE)=$K9,$Q9,IF(HLOOKUP(BH$2,Monitoring_eng!$A$1:$DB$79,Results!$C9,FALSE)=$M9,$R9,IF(HLOOKUP(BH$2,Monitoring_eng!$A$1:$DB$79,Results!$C9,FALSE)=$O9,$S9,"CHYBA")))))</f>
        <v>0.5</v>
      </c>
      <c r="BI9" s="68">
        <f>IF(ISBLANK(HLOOKUP(BI$2,Monitoring_eng!$A$1:$DB$79,Results!$C9,FALSE)),"",IF(HLOOKUP(BI$2,Monitoring_eng!$A$1:$DB$79,Results!$C9,FALSE)=$I9,$P9,IF(HLOOKUP(BI$2,Monitoring_eng!$A$1:$DB$79,Results!$C9,FALSE)=$K9,$Q9,IF(HLOOKUP(BI$2,Monitoring_eng!$A$1:$DB$79,Results!$C9,FALSE)=$M9,$R9,IF(HLOOKUP(BI$2,Monitoring_eng!$A$1:$DB$79,Results!$C9,FALSE)=$O9,$S9,"CHYBA")))))</f>
        <v>0</v>
      </c>
      <c r="BJ9" s="68">
        <f>IF(ISBLANK(HLOOKUP(BJ$2,Monitoring_eng!$A$1:$DB$79,Results!$C9,FALSE)),"",IF(HLOOKUP(BJ$2,Monitoring_eng!$A$1:$DB$79,Results!$C9,FALSE)=$I9,$P9,IF(HLOOKUP(BJ$2,Monitoring_eng!$A$1:$DB$79,Results!$C9,FALSE)=$K9,$Q9,IF(HLOOKUP(BJ$2,Monitoring_eng!$A$1:$DB$79,Results!$C9,FALSE)=$M9,$R9,IF(HLOOKUP(BJ$2,Monitoring_eng!$A$1:$DB$79,Results!$C9,FALSE)=$O9,$S9,"CHYBA")))))</f>
        <v>1</v>
      </c>
      <c r="BK9" s="68">
        <f>IF(ISBLANK(HLOOKUP(BK$2,Monitoring_eng!$A$1:$DB$79,Results!$C9,FALSE)),"",IF(HLOOKUP(BK$2,Monitoring_eng!$A$1:$DB$79,Results!$C9,FALSE)=$I9,$P9,IF(HLOOKUP(BK$2,Monitoring_eng!$A$1:$DB$79,Results!$C9,FALSE)=$K9,$Q9,IF(HLOOKUP(BK$2,Monitoring_eng!$A$1:$DB$79,Results!$C9,FALSE)=$M9,$R9,IF(HLOOKUP(BK$2,Monitoring_eng!$A$1:$DB$79,Results!$C9,FALSE)=$O9,$S9,"CHYBA")))))</f>
        <v>1</v>
      </c>
      <c r="BL9" s="68">
        <f>IF(ISBLANK(HLOOKUP(BL$2,Monitoring_eng!$A$1:$DB$79,Results!$C9,FALSE)),"",IF(HLOOKUP(BL$2,Monitoring_eng!$A$1:$DB$79,Results!$C9,FALSE)=$I9,$P9,IF(HLOOKUP(BL$2,Monitoring_eng!$A$1:$DB$79,Results!$C9,FALSE)=$K9,$Q9,IF(HLOOKUP(BL$2,Monitoring_eng!$A$1:$DB$79,Results!$C9,FALSE)=$M9,$R9,IF(HLOOKUP(BL$2,Monitoring_eng!$A$1:$DB$79,Results!$C9,FALSE)=$O9,$S9,"CHYBA")))))</f>
        <v>1</v>
      </c>
      <c r="BM9" s="68">
        <f>IF(ISBLANK(HLOOKUP(BM$2,Monitoring_eng!$A$1:$DB$79,Results!$C9,FALSE)),"",IF(HLOOKUP(BM$2,Monitoring_eng!$A$1:$DB$79,Results!$C9,FALSE)=$I9,$P9,IF(HLOOKUP(BM$2,Monitoring_eng!$A$1:$DB$79,Results!$C9,FALSE)=$K9,$Q9,IF(HLOOKUP(BM$2,Monitoring_eng!$A$1:$DB$79,Results!$C9,FALSE)=$M9,$R9,IF(HLOOKUP(BM$2,Monitoring_eng!$A$1:$DB$79,Results!$C9,FALSE)=$O9,$S9,"CHYBA")))))</f>
        <v>1</v>
      </c>
      <c r="BN9" s="68">
        <f>IF(ISBLANK(HLOOKUP(BN$2,Monitoring_eng!$A$1:$DB$79,Results!$C9,FALSE)),"",IF(HLOOKUP(BN$2,Monitoring_eng!$A$1:$DB$79,Results!$C9,FALSE)=$I9,$P9,IF(HLOOKUP(BN$2,Monitoring_eng!$A$1:$DB$79,Results!$C9,FALSE)=$K9,$Q9,IF(HLOOKUP(BN$2,Monitoring_eng!$A$1:$DB$79,Results!$C9,FALSE)=$M9,$R9,IF(HLOOKUP(BN$2,Monitoring_eng!$A$1:$DB$79,Results!$C9,FALSE)=$O9,$S9,"CHYBA")))))</f>
        <v>1</v>
      </c>
      <c r="BO9" s="68">
        <f>IF(ISBLANK(HLOOKUP(BO$2,Monitoring_eng!$A$1:$DB$79,Results!$C9,FALSE)),"",IF(HLOOKUP(BO$2,Monitoring_eng!$A$1:$DB$79,Results!$C9,FALSE)=$I9,$P9,IF(HLOOKUP(BO$2,Monitoring_eng!$A$1:$DB$79,Results!$C9,FALSE)=$K9,$Q9,IF(HLOOKUP(BO$2,Monitoring_eng!$A$1:$DB$79,Results!$C9,FALSE)=$M9,$R9,IF(HLOOKUP(BO$2,Monitoring_eng!$A$1:$DB$79,Results!$C9,FALSE)=$O9,$S9,"CHYBA")))))</f>
        <v>1</v>
      </c>
      <c r="BP9" s="68">
        <f>IF(ISBLANK(HLOOKUP(BP$2,Monitoring_eng!$A$1:$DB$79,Results!$C9,FALSE)),"",IF(HLOOKUP(BP$2,Monitoring_eng!$A$1:$DB$79,Results!$C9,FALSE)=$I9,$P9,IF(HLOOKUP(BP$2,Monitoring_eng!$A$1:$DB$79,Results!$C9,FALSE)=$K9,$Q9,IF(HLOOKUP(BP$2,Monitoring_eng!$A$1:$DB$79,Results!$C9,FALSE)=$M9,$R9,IF(HLOOKUP(BP$2,Monitoring_eng!$A$1:$DB$79,Results!$C9,FALSE)=$O9,$S9,"CHYBA")))))</f>
        <v>1</v>
      </c>
      <c r="BQ9" s="68">
        <f>IF(ISBLANK(HLOOKUP(BQ$2,Monitoring_eng!$A$1:$DB$79,Results!$C9,FALSE)),"",IF(HLOOKUP(BQ$2,Monitoring_eng!$A$1:$DB$79,Results!$C9,FALSE)=$I9,$P9,IF(HLOOKUP(BQ$2,Monitoring_eng!$A$1:$DB$79,Results!$C9,FALSE)=$K9,$Q9,IF(HLOOKUP(BQ$2,Monitoring_eng!$A$1:$DB$79,Results!$C9,FALSE)=$M9,$R9,IF(HLOOKUP(BQ$2,Monitoring_eng!$A$1:$DB$79,Results!$C9,FALSE)=$O9,$S9,"CHYBA")))))</f>
        <v>1</v>
      </c>
    </row>
    <row r="10" spans="1:69" x14ac:dyDescent="0.25">
      <c r="A10" s="45" t="s">
        <v>2435</v>
      </c>
      <c r="B10" s="45" t="s">
        <v>311</v>
      </c>
      <c r="C10" s="45">
        <v>9</v>
      </c>
      <c r="D10" s="46" t="s">
        <v>1760</v>
      </c>
      <c r="E10" s="46" t="s">
        <v>1756</v>
      </c>
      <c r="F10" s="46" t="s">
        <v>2</v>
      </c>
      <c r="G10" s="45">
        <v>1</v>
      </c>
      <c r="H10" s="45" t="s">
        <v>484</v>
      </c>
      <c r="I10" s="45" t="s">
        <v>1749</v>
      </c>
      <c r="J10" s="45" t="s">
        <v>485</v>
      </c>
      <c r="K10" s="67" t="s">
        <v>1750</v>
      </c>
      <c r="L10" s="45" t="s">
        <v>486</v>
      </c>
      <c r="M10" s="45" t="s">
        <v>1752</v>
      </c>
      <c r="N10" s="45" t="s">
        <v>2116</v>
      </c>
      <c r="O10" s="45" t="s">
        <v>2116</v>
      </c>
      <c r="P10" s="45">
        <f t="shared" si="0"/>
        <v>1</v>
      </c>
      <c r="Q10" s="45">
        <v>0</v>
      </c>
      <c r="R10" s="45">
        <f t="shared" si="1"/>
        <v>0.5</v>
      </c>
      <c r="S10" s="45" t="s">
        <v>2116</v>
      </c>
      <c r="T10" s="68">
        <f>IF(ISBLANK(HLOOKUP(T$2,Monitoring_eng!$A$1:$DB$79,Results!$C10,FALSE)),"",IF(HLOOKUP(T$2,Monitoring_eng!$A$1:$DB$79,Results!$C10,FALSE)=$I10,$P10,IF(HLOOKUP(T$2,Monitoring_eng!$A$1:$DB$79,Results!$C10,FALSE)=$K10,$Q10,IF(HLOOKUP(T$2,Monitoring_eng!$A$1:$DB$79,Results!$C10,FALSE)=$M10,$R10,IF(HLOOKUP(T$2,Monitoring_eng!$A$1:$DB$79,Results!$C10,FALSE)=$O10,$S10,"CHYBA")))))</f>
        <v>1</v>
      </c>
      <c r="U10" s="68">
        <f>IF(ISBLANK(HLOOKUP(U$2,Monitoring_eng!$A$1:$DB$79,Results!$C10,FALSE)),"",IF(HLOOKUP(U$2,Monitoring_eng!$A$1:$DB$79,Results!$C10,FALSE)=$I10,$P10,IF(HLOOKUP(U$2,Monitoring_eng!$A$1:$DB$79,Results!$C10,FALSE)=$K10,$Q10,IF(HLOOKUP(U$2,Monitoring_eng!$A$1:$DB$79,Results!$C10,FALSE)=$M10,$R10,IF(HLOOKUP(U$2,Monitoring_eng!$A$1:$DB$79,Results!$C10,FALSE)=$O10,$S10,"CHYBA")))))</f>
        <v>1</v>
      </c>
      <c r="V10" s="68">
        <f>IF(ISBLANK(HLOOKUP(V$2,Monitoring_eng!$A$1:$DB$79,Results!$C10,FALSE)),"",IF(HLOOKUP(V$2,Monitoring_eng!$A$1:$DB$79,Results!$C10,FALSE)=$I10,$P10,IF(HLOOKUP(V$2,Monitoring_eng!$A$1:$DB$79,Results!$C10,FALSE)=$K10,$Q10,IF(HLOOKUP(V$2,Monitoring_eng!$A$1:$DB$79,Results!$C10,FALSE)=$M10,$R10,IF(HLOOKUP(V$2,Monitoring_eng!$A$1:$DB$79,Results!$C10,FALSE)=$O10,$S10,"CHYBA")))))</f>
        <v>0.5</v>
      </c>
      <c r="W10" s="68">
        <f>IF(ISBLANK(HLOOKUP(W$2,Monitoring_eng!$A$1:$DB$79,Results!$C10,FALSE)),"",IF(HLOOKUP(W$2,Monitoring_eng!$A$1:$DB$79,Results!$C10,FALSE)=$I10,$P10,IF(HLOOKUP(W$2,Monitoring_eng!$A$1:$DB$79,Results!$C10,FALSE)=$K10,$Q10,IF(HLOOKUP(W$2,Monitoring_eng!$A$1:$DB$79,Results!$C10,FALSE)=$M10,$R10,IF(HLOOKUP(W$2,Monitoring_eng!$A$1:$DB$79,Results!$C10,FALSE)=$O10,$S10,"CHYBA")))))</f>
        <v>1</v>
      </c>
      <c r="X10" s="68">
        <f>IF(ISBLANK(HLOOKUP(X$2,Monitoring_eng!$A$1:$DB$79,Results!$C10,FALSE)),"",IF(HLOOKUP(X$2,Monitoring_eng!$A$1:$DB$79,Results!$C10,FALSE)=$I10,$P10,IF(HLOOKUP(X$2,Monitoring_eng!$A$1:$DB$79,Results!$C10,FALSE)=$K10,$Q10,IF(HLOOKUP(X$2,Monitoring_eng!$A$1:$DB$79,Results!$C10,FALSE)=$M10,$R10,IF(HLOOKUP(X$2,Monitoring_eng!$A$1:$DB$79,Results!$C10,FALSE)=$O10,$S10,"CHYBA")))))</f>
        <v>1</v>
      </c>
      <c r="Y10" s="68">
        <f>IF(ISBLANK(HLOOKUP(Y$2,Monitoring_eng!$A$1:$DB$79,Results!$C10,FALSE)),"",IF(HLOOKUP(Y$2,Monitoring_eng!$A$1:$DB$79,Results!$C10,FALSE)=$I10,$P10,IF(HLOOKUP(Y$2,Monitoring_eng!$A$1:$DB$79,Results!$C10,FALSE)=$K10,$Q10,IF(HLOOKUP(Y$2,Monitoring_eng!$A$1:$DB$79,Results!$C10,FALSE)=$M10,$R10,IF(HLOOKUP(Y$2,Monitoring_eng!$A$1:$DB$79,Results!$C10,FALSE)=$O10,$S10,"CHYBA")))))</f>
        <v>1</v>
      </c>
      <c r="Z10" s="68">
        <f>IF(ISBLANK(HLOOKUP(Z$2,Monitoring_eng!$A$1:$DB$79,Results!$C10,FALSE)),"",IF(HLOOKUP(Z$2,Monitoring_eng!$A$1:$DB$79,Results!$C10,FALSE)=$I10,$P10,IF(HLOOKUP(Z$2,Monitoring_eng!$A$1:$DB$79,Results!$C10,FALSE)=$K10,$Q10,IF(HLOOKUP(Z$2,Monitoring_eng!$A$1:$DB$79,Results!$C10,FALSE)=$M10,$R10,IF(HLOOKUP(Z$2,Monitoring_eng!$A$1:$DB$79,Results!$C10,FALSE)=$O10,$S10,"CHYBA")))))</f>
        <v>1</v>
      </c>
      <c r="AA10" s="68">
        <f>IF(ISBLANK(HLOOKUP(AA$2,Monitoring_eng!$A$1:$DB$79,Results!$C10,FALSE)),"",IF(HLOOKUP(AA$2,Monitoring_eng!$A$1:$DB$79,Results!$C10,FALSE)=$I10,$P10,IF(HLOOKUP(AA$2,Monitoring_eng!$A$1:$DB$79,Results!$C10,FALSE)=$K10,$Q10,IF(HLOOKUP(AA$2,Monitoring_eng!$A$1:$DB$79,Results!$C10,FALSE)=$M10,$R10,IF(HLOOKUP(AA$2,Monitoring_eng!$A$1:$DB$79,Results!$C10,FALSE)=$O10,$S10,"CHYBA")))))</f>
        <v>0</v>
      </c>
      <c r="AB10" s="68">
        <f>IF(ISBLANK(HLOOKUP(AB$2,Monitoring_eng!$A$1:$DB$79,Results!$C10,FALSE)),"",IF(HLOOKUP(AB$2,Monitoring_eng!$A$1:$DB$79,Results!$C10,FALSE)=$I10,$P10,IF(HLOOKUP(AB$2,Monitoring_eng!$A$1:$DB$79,Results!$C10,FALSE)=$K10,$Q10,IF(HLOOKUP(AB$2,Monitoring_eng!$A$1:$DB$79,Results!$C10,FALSE)=$M10,$R10,IF(HLOOKUP(AB$2,Monitoring_eng!$A$1:$DB$79,Results!$C10,FALSE)=$O10,$S10,"CHYBA")))))</f>
        <v>1</v>
      </c>
      <c r="AC10" s="68">
        <f>IF(ISBLANK(HLOOKUP(AC$2,Monitoring_eng!$A$1:$DB$79,Results!$C10,FALSE)),"",IF(HLOOKUP(AC$2,Monitoring_eng!$A$1:$DB$79,Results!$C10,FALSE)=$I10,$P10,IF(HLOOKUP(AC$2,Monitoring_eng!$A$1:$DB$79,Results!$C10,FALSE)=$K10,$Q10,IF(HLOOKUP(AC$2,Monitoring_eng!$A$1:$DB$79,Results!$C10,FALSE)=$M10,$R10,IF(HLOOKUP(AC$2,Monitoring_eng!$A$1:$DB$79,Results!$C10,FALSE)=$O10,$S10,"CHYBA")))))</f>
        <v>1</v>
      </c>
      <c r="AD10" s="68">
        <f>IF(ISBLANK(HLOOKUP(AD$2,Monitoring_eng!$A$1:$DB$79,Results!$C10,FALSE)),"",IF(HLOOKUP(AD$2,Monitoring_eng!$A$1:$DB$79,Results!$C10,FALSE)=$I10,$P10,IF(HLOOKUP(AD$2,Monitoring_eng!$A$1:$DB$79,Results!$C10,FALSE)=$K10,$Q10,IF(HLOOKUP(AD$2,Monitoring_eng!$A$1:$DB$79,Results!$C10,FALSE)=$M10,$R10,IF(HLOOKUP(AD$2,Monitoring_eng!$A$1:$DB$79,Results!$C10,FALSE)=$O10,$S10,"CHYBA")))))</f>
        <v>0</v>
      </c>
      <c r="AE10" s="68">
        <f>IF(ISBLANK(HLOOKUP(AE$2,Monitoring_eng!$A$1:$DB$79,Results!$C10,FALSE)),"",IF(HLOOKUP(AE$2,Monitoring_eng!$A$1:$DB$79,Results!$C10,FALSE)=$I10,$P10,IF(HLOOKUP(AE$2,Monitoring_eng!$A$1:$DB$79,Results!$C10,FALSE)=$K10,$Q10,IF(HLOOKUP(AE$2,Monitoring_eng!$A$1:$DB$79,Results!$C10,FALSE)=$M10,$R10,IF(HLOOKUP(AE$2,Monitoring_eng!$A$1:$DB$79,Results!$C10,FALSE)=$O10,$S10,"CHYBA")))))</f>
        <v>0.5</v>
      </c>
      <c r="AF10" s="68">
        <f>IF(ISBLANK(HLOOKUP(AF$2,Monitoring_eng!$A$1:$DB$79,Results!$C10,FALSE)),"",IF(HLOOKUP(AF$2,Monitoring_eng!$A$1:$DB$79,Results!$C10,FALSE)=$I10,$P10,IF(HLOOKUP(AF$2,Monitoring_eng!$A$1:$DB$79,Results!$C10,FALSE)=$K10,$Q10,IF(HLOOKUP(AF$2,Monitoring_eng!$A$1:$DB$79,Results!$C10,FALSE)=$M10,$R10,IF(HLOOKUP(AF$2,Monitoring_eng!$A$1:$DB$79,Results!$C10,FALSE)=$O10,$S10,"CHYBA")))))</f>
        <v>1</v>
      </c>
      <c r="AG10" s="68">
        <f>IF(ISBLANK(HLOOKUP(AG$2,Monitoring_eng!$A$1:$DB$79,Results!$C10,FALSE)),"",IF(HLOOKUP(AG$2,Monitoring_eng!$A$1:$DB$79,Results!$C10,FALSE)=$I10,$P10,IF(HLOOKUP(AG$2,Monitoring_eng!$A$1:$DB$79,Results!$C10,FALSE)=$K10,$Q10,IF(HLOOKUP(AG$2,Monitoring_eng!$A$1:$DB$79,Results!$C10,FALSE)=$M10,$R10,IF(HLOOKUP(AG$2,Monitoring_eng!$A$1:$DB$79,Results!$C10,FALSE)=$O10,$S10,"CHYBA")))))</f>
        <v>1</v>
      </c>
      <c r="AH10" s="68">
        <f>IF(ISBLANK(HLOOKUP(AH$2,Monitoring_eng!$A$1:$DB$79,Results!$C10,FALSE)),"",IF(HLOOKUP(AH$2,Monitoring_eng!$A$1:$DB$79,Results!$C10,FALSE)=$I10,$P10,IF(HLOOKUP(AH$2,Monitoring_eng!$A$1:$DB$79,Results!$C10,FALSE)=$K10,$Q10,IF(HLOOKUP(AH$2,Monitoring_eng!$A$1:$DB$79,Results!$C10,FALSE)=$M10,$R10,IF(HLOOKUP(AH$2,Monitoring_eng!$A$1:$DB$79,Results!$C10,FALSE)=$O10,$S10,"CHYBA")))))</f>
        <v>0</v>
      </c>
      <c r="AI10" s="68">
        <f>IF(ISBLANK(HLOOKUP(AI$2,Monitoring_eng!$A$1:$DB$79,Results!$C10,FALSE)),"",IF(HLOOKUP(AI$2,Monitoring_eng!$A$1:$DB$79,Results!$C10,FALSE)=$I10,$P10,IF(HLOOKUP(AI$2,Monitoring_eng!$A$1:$DB$79,Results!$C10,FALSE)=$K10,$Q10,IF(HLOOKUP(AI$2,Monitoring_eng!$A$1:$DB$79,Results!$C10,FALSE)=$M10,$R10,IF(HLOOKUP(AI$2,Monitoring_eng!$A$1:$DB$79,Results!$C10,FALSE)=$O10,$S10,"CHYBA")))))</f>
        <v>0</v>
      </c>
      <c r="AJ10" s="68">
        <f>IF(ISBLANK(HLOOKUP(AJ$2,Monitoring_eng!$A$1:$DB$79,Results!$C10,FALSE)),"",IF(HLOOKUP(AJ$2,Monitoring_eng!$A$1:$DB$79,Results!$C10,FALSE)=$I10,$P10,IF(HLOOKUP(AJ$2,Monitoring_eng!$A$1:$DB$79,Results!$C10,FALSE)=$K10,$Q10,IF(HLOOKUP(AJ$2,Monitoring_eng!$A$1:$DB$79,Results!$C10,FALSE)=$M10,$R10,IF(HLOOKUP(AJ$2,Monitoring_eng!$A$1:$DB$79,Results!$C10,FALSE)=$O10,$S10,"CHYBA")))))</f>
        <v>1</v>
      </c>
      <c r="AK10" s="68">
        <f>IF(ISBLANK(HLOOKUP(AK$2,Monitoring_eng!$A$1:$DB$79,Results!$C10,FALSE)),"",IF(HLOOKUP(AK$2,Monitoring_eng!$A$1:$DB$79,Results!$C10,FALSE)=$I10,$P10,IF(HLOOKUP(AK$2,Monitoring_eng!$A$1:$DB$79,Results!$C10,FALSE)=$K10,$Q10,IF(HLOOKUP(AK$2,Monitoring_eng!$A$1:$DB$79,Results!$C10,FALSE)=$M10,$R10,IF(HLOOKUP(AK$2,Monitoring_eng!$A$1:$DB$79,Results!$C10,FALSE)=$O10,$S10,"CHYBA")))))</f>
        <v>1</v>
      </c>
      <c r="AL10" s="68">
        <f>IF(ISBLANK(HLOOKUP(AL$2,Monitoring_eng!$A$1:$DB$79,Results!$C10,FALSE)),"",IF(HLOOKUP(AL$2,Monitoring_eng!$A$1:$DB$79,Results!$C10,FALSE)=$I10,$P10,IF(HLOOKUP(AL$2,Monitoring_eng!$A$1:$DB$79,Results!$C10,FALSE)=$K10,$Q10,IF(HLOOKUP(AL$2,Monitoring_eng!$A$1:$DB$79,Results!$C10,FALSE)=$M10,$R10,IF(HLOOKUP(AL$2,Monitoring_eng!$A$1:$DB$79,Results!$C10,FALSE)=$O10,$S10,"CHYBA")))))</f>
        <v>1</v>
      </c>
      <c r="AM10" s="68">
        <f>IF(ISBLANK(HLOOKUP(AM$2,Monitoring_eng!$A$1:$DB$79,Results!$C10,FALSE)),"",IF(HLOOKUP(AM$2,Monitoring_eng!$A$1:$DB$79,Results!$C10,FALSE)=$I10,$P10,IF(HLOOKUP(AM$2,Monitoring_eng!$A$1:$DB$79,Results!$C10,FALSE)=$K10,$Q10,IF(HLOOKUP(AM$2,Monitoring_eng!$A$1:$DB$79,Results!$C10,FALSE)=$M10,$R10,IF(HLOOKUP(AM$2,Monitoring_eng!$A$1:$DB$79,Results!$C10,FALSE)=$O10,$S10,"CHYBA")))))</f>
        <v>1</v>
      </c>
      <c r="AN10" s="68">
        <f>IF(ISBLANK(HLOOKUP(AN$2,Monitoring_eng!$A$1:$DB$79,Results!$C10,FALSE)),"",IF(HLOOKUP(AN$2,Monitoring_eng!$A$1:$DB$79,Results!$C10,FALSE)=$I10,$P10,IF(HLOOKUP(AN$2,Monitoring_eng!$A$1:$DB$79,Results!$C10,FALSE)=$K10,$Q10,IF(HLOOKUP(AN$2,Monitoring_eng!$A$1:$DB$79,Results!$C10,FALSE)=$M10,$R10,IF(HLOOKUP(AN$2,Monitoring_eng!$A$1:$DB$79,Results!$C10,FALSE)=$O10,$S10,"CHYBA")))))</f>
        <v>1</v>
      </c>
      <c r="AO10" s="68">
        <f>IF(ISBLANK(HLOOKUP(AO$2,Monitoring_eng!$A$1:$DB$79,Results!$C10,FALSE)),"",IF(HLOOKUP(AO$2,Monitoring_eng!$A$1:$DB$79,Results!$C10,FALSE)=$I10,$P10,IF(HLOOKUP(AO$2,Monitoring_eng!$A$1:$DB$79,Results!$C10,FALSE)=$K10,$Q10,IF(HLOOKUP(AO$2,Monitoring_eng!$A$1:$DB$79,Results!$C10,FALSE)=$M10,$R10,IF(HLOOKUP(AO$2,Monitoring_eng!$A$1:$DB$79,Results!$C10,FALSE)=$O10,$S10,"CHYBA")))))</f>
        <v>0</v>
      </c>
      <c r="AP10" s="68">
        <f>IF(ISBLANK(HLOOKUP(AP$2,Monitoring_eng!$A$1:$DB$79,Results!$C10,FALSE)),"",IF(HLOOKUP(AP$2,Monitoring_eng!$A$1:$DB$79,Results!$C10,FALSE)=$I10,$P10,IF(HLOOKUP(AP$2,Monitoring_eng!$A$1:$DB$79,Results!$C10,FALSE)=$K10,$Q10,IF(HLOOKUP(AP$2,Monitoring_eng!$A$1:$DB$79,Results!$C10,FALSE)=$M10,$R10,IF(HLOOKUP(AP$2,Monitoring_eng!$A$1:$DB$79,Results!$C10,FALSE)=$O10,$S10,"CHYBA")))))</f>
        <v>1</v>
      </c>
      <c r="AQ10" s="68">
        <f>IF(ISBLANK(HLOOKUP(AQ$2,Monitoring_eng!$A$1:$DB$79,Results!$C10,FALSE)),"",IF(HLOOKUP(AQ$2,Monitoring_eng!$A$1:$DB$79,Results!$C10,FALSE)=$I10,$P10,IF(HLOOKUP(AQ$2,Monitoring_eng!$A$1:$DB$79,Results!$C10,FALSE)=$K10,$Q10,IF(HLOOKUP(AQ$2,Monitoring_eng!$A$1:$DB$79,Results!$C10,FALSE)=$M10,$R10,IF(HLOOKUP(AQ$2,Monitoring_eng!$A$1:$DB$79,Results!$C10,FALSE)=$O10,$S10,"CHYBA")))))</f>
        <v>1</v>
      </c>
      <c r="AR10" s="68">
        <f>IF(ISBLANK(HLOOKUP(AR$2,Monitoring_eng!$A$1:$DB$79,Results!$C10,FALSE)),"",IF(HLOOKUP(AR$2,Monitoring_eng!$A$1:$DB$79,Results!$C10,FALSE)=$I10,$P10,IF(HLOOKUP(AR$2,Monitoring_eng!$A$1:$DB$79,Results!$C10,FALSE)=$K10,$Q10,IF(HLOOKUP(AR$2,Monitoring_eng!$A$1:$DB$79,Results!$C10,FALSE)=$M10,$R10,IF(HLOOKUP(AR$2,Monitoring_eng!$A$1:$DB$79,Results!$C10,FALSE)=$O10,$S10,"CHYBA")))))</f>
        <v>1</v>
      </c>
      <c r="AS10" s="68">
        <f>IF(ISBLANK(HLOOKUP(AS$2,Monitoring_eng!$A$1:$DB$79,Results!$C10,FALSE)),"",IF(HLOOKUP(AS$2,Monitoring_eng!$A$1:$DB$79,Results!$C10,FALSE)=$I10,$P10,IF(HLOOKUP(AS$2,Monitoring_eng!$A$1:$DB$79,Results!$C10,FALSE)=$K10,$Q10,IF(HLOOKUP(AS$2,Monitoring_eng!$A$1:$DB$79,Results!$C10,FALSE)=$M10,$R10,IF(HLOOKUP(AS$2,Monitoring_eng!$A$1:$DB$79,Results!$C10,FALSE)=$O10,$S10,"CHYBA")))))</f>
        <v>1</v>
      </c>
      <c r="AT10" s="68">
        <f>IF(ISBLANK(HLOOKUP(AT$2,Monitoring_eng!$A$1:$DB$79,Results!$C10,FALSE)),"",IF(HLOOKUP(AT$2,Monitoring_eng!$A$1:$DB$79,Results!$C10,FALSE)=$I10,$P10,IF(HLOOKUP(AT$2,Monitoring_eng!$A$1:$DB$79,Results!$C10,FALSE)=$K10,$Q10,IF(HLOOKUP(AT$2,Monitoring_eng!$A$1:$DB$79,Results!$C10,FALSE)=$M10,$R10,IF(HLOOKUP(AT$2,Monitoring_eng!$A$1:$DB$79,Results!$C10,FALSE)=$O10,$S10,"CHYBA")))))</f>
        <v>1</v>
      </c>
      <c r="AU10" s="68">
        <f>IF(ISBLANK(HLOOKUP(AU$2,Monitoring_eng!$A$1:$DB$79,Results!$C10,FALSE)),"",IF(HLOOKUP(AU$2,Monitoring_eng!$A$1:$DB$79,Results!$C10,FALSE)=$I10,$P10,IF(HLOOKUP(AU$2,Monitoring_eng!$A$1:$DB$79,Results!$C10,FALSE)=$K10,$Q10,IF(HLOOKUP(AU$2,Monitoring_eng!$A$1:$DB$79,Results!$C10,FALSE)=$M10,$R10,IF(HLOOKUP(AU$2,Monitoring_eng!$A$1:$DB$79,Results!$C10,FALSE)=$O10,$S10,"CHYBA")))))</f>
        <v>1</v>
      </c>
      <c r="AV10" s="68">
        <f>IF(ISBLANK(HLOOKUP(AV$2,Monitoring_eng!$A$1:$DB$79,Results!$C10,FALSE)),"",IF(HLOOKUP(AV$2,Monitoring_eng!$A$1:$DB$79,Results!$C10,FALSE)=$I10,$P10,IF(HLOOKUP(AV$2,Monitoring_eng!$A$1:$DB$79,Results!$C10,FALSE)=$K10,$Q10,IF(HLOOKUP(AV$2,Monitoring_eng!$A$1:$DB$79,Results!$C10,FALSE)=$M10,$R10,IF(HLOOKUP(AV$2,Monitoring_eng!$A$1:$DB$79,Results!$C10,FALSE)=$O10,$S10,"CHYBA")))))</f>
        <v>0</v>
      </c>
      <c r="AW10" s="68">
        <f>IF(ISBLANK(HLOOKUP(AW$2,Monitoring_eng!$A$1:$DB$79,Results!$C10,FALSE)),"",IF(HLOOKUP(AW$2,Monitoring_eng!$A$1:$DB$79,Results!$C10,FALSE)=$I10,$P10,IF(HLOOKUP(AW$2,Monitoring_eng!$A$1:$DB$79,Results!$C10,FALSE)=$K10,$Q10,IF(HLOOKUP(AW$2,Monitoring_eng!$A$1:$DB$79,Results!$C10,FALSE)=$M10,$R10,IF(HLOOKUP(AW$2,Monitoring_eng!$A$1:$DB$79,Results!$C10,FALSE)=$O10,$S10,"CHYBA")))))</f>
        <v>1</v>
      </c>
      <c r="AX10" s="68">
        <f>IF(ISBLANK(HLOOKUP(AX$2,Monitoring_eng!$A$1:$DB$79,Results!$C10,FALSE)),"",IF(HLOOKUP(AX$2,Monitoring_eng!$A$1:$DB$79,Results!$C10,FALSE)=$I10,$P10,IF(HLOOKUP(AX$2,Monitoring_eng!$A$1:$DB$79,Results!$C10,FALSE)=$K10,$Q10,IF(HLOOKUP(AX$2,Monitoring_eng!$A$1:$DB$79,Results!$C10,FALSE)=$M10,$R10,IF(HLOOKUP(AX$2,Monitoring_eng!$A$1:$DB$79,Results!$C10,FALSE)=$O10,$S10,"CHYBA")))))</f>
        <v>0</v>
      </c>
      <c r="AY10" s="68">
        <f>IF(ISBLANK(HLOOKUP(AY$2,Monitoring_eng!$A$1:$DB$79,Results!$C10,FALSE)),"",IF(HLOOKUP(AY$2,Monitoring_eng!$A$1:$DB$79,Results!$C10,FALSE)=$I10,$P10,IF(HLOOKUP(AY$2,Monitoring_eng!$A$1:$DB$79,Results!$C10,FALSE)=$K10,$Q10,IF(HLOOKUP(AY$2,Monitoring_eng!$A$1:$DB$79,Results!$C10,FALSE)=$M10,$R10,IF(HLOOKUP(AY$2,Monitoring_eng!$A$1:$DB$79,Results!$C10,FALSE)=$O10,$S10,"CHYBA")))))</f>
        <v>0</v>
      </c>
      <c r="AZ10" s="68">
        <f>IF(ISBLANK(HLOOKUP(AZ$2,Monitoring_eng!$A$1:$DB$79,Results!$C10,FALSE)),"",IF(HLOOKUP(AZ$2,Monitoring_eng!$A$1:$DB$79,Results!$C10,FALSE)=$I10,$P10,IF(HLOOKUP(AZ$2,Monitoring_eng!$A$1:$DB$79,Results!$C10,FALSE)=$K10,$Q10,IF(HLOOKUP(AZ$2,Monitoring_eng!$A$1:$DB$79,Results!$C10,FALSE)=$M10,$R10,IF(HLOOKUP(AZ$2,Monitoring_eng!$A$1:$DB$79,Results!$C10,FALSE)=$O10,$S10,"CHYBA")))))</f>
        <v>1</v>
      </c>
      <c r="BA10" s="68">
        <f>IF(ISBLANK(HLOOKUP(BA$2,Monitoring_eng!$A$1:$DB$79,Results!$C10,FALSE)),"",IF(HLOOKUP(BA$2,Monitoring_eng!$A$1:$DB$79,Results!$C10,FALSE)=$I10,$P10,IF(HLOOKUP(BA$2,Monitoring_eng!$A$1:$DB$79,Results!$C10,FALSE)=$K10,$Q10,IF(HLOOKUP(BA$2,Monitoring_eng!$A$1:$DB$79,Results!$C10,FALSE)=$M10,$R10,IF(HLOOKUP(BA$2,Monitoring_eng!$A$1:$DB$79,Results!$C10,FALSE)=$O10,$S10,"CHYBA")))))</f>
        <v>1</v>
      </c>
      <c r="BB10" s="68">
        <f>IF(ISBLANK(HLOOKUP(BB$2,Monitoring_eng!$A$1:$DB$79,Results!$C10,FALSE)),"",IF(HLOOKUP(BB$2,Monitoring_eng!$A$1:$DB$79,Results!$C10,FALSE)=$I10,$P10,IF(HLOOKUP(BB$2,Monitoring_eng!$A$1:$DB$79,Results!$C10,FALSE)=$K10,$Q10,IF(HLOOKUP(BB$2,Monitoring_eng!$A$1:$DB$79,Results!$C10,FALSE)=$M10,$R10,IF(HLOOKUP(BB$2,Monitoring_eng!$A$1:$DB$79,Results!$C10,FALSE)=$O10,$S10,"CHYBA")))))</f>
        <v>1</v>
      </c>
      <c r="BC10" s="68">
        <f>IF(ISBLANK(HLOOKUP(BC$2,Monitoring_eng!$A$1:$DB$79,Results!$C10,FALSE)),"",IF(HLOOKUP(BC$2,Monitoring_eng!$A$1:$DB$79,Results!$C10,FALSE)=$I10,$P10,IF(HLOOKUP(BC$2,Monitoring_eng!$A$1:$DB$79,Results!$C10,FALSE)=$K10,$Q10,IF(HLOOKUP(BC$2,Monitoring_eng!$A$1:$DB$79,Results!$C10,FALSE)=$M10,$R10,IF(HLOOKUP(BC$2,Monitoring_eng!$A$1:$DB$79,Results!$C10,FALSE)=$O10,$S10,"CHYBA")))))</f>
        <v>1</v>
      </c>
      <c r="BD10" s="68">
        <f>IF(ISBLANK(HLOOKUP(BD$2,Monitoring_eng!$A$1:$DB$79,Results!$C10,FALSE)),"",IF(HLOOKUP(BD$2,Monitoring_eng!$A$1:$DB$79,Results!$C10,FALSE)=$I10,$P10,IF(HLOOKUP(BD$2,Monitoring_eng!$A$1:$DB$79,Results!$C10,FALSE)=$K10,$Q10,IF(HLOOKUP(BD$2,Monitoring_eng!$A$1:$DB$79,Results!$C10,FALSE)=$M10,$R10,IF(HLOOKUP(BD$2,Monitoring_eng!$A$1:$DB$79,Results!$C10,FALSE)=$O10,$S10,"CHYBA")))))</f>
        <v>1</v>
      </c>
      <c r="BE10" s="68">
        <f>IF(ISBLANK(HLOOKUP(BE$2,Monitoring_eng!$A$1:$DB$79,Results!$C10,FALSE)),"",IF(HLOOKUP(BE$2,Monitoring_eng!$A$1:$DB$79,Results!$C10,FALSE)=$I10,$P10,IF(HLOOKUP(BE$2,Monitoring_eng!$A$1:$DB$79,Results!$C10,FALSE)=$K10,$Q10,IF(HLOOKUP(BE$2,Monitoring_eng!$A$1:$DB$79,Results!$C10,FALSE)=$M10,$R10,IF(HLOOKUP(BE$2,Monitoring_eng!$A$1:$DB$79,Results!$C10,FALSE)=$O10,$S10,"CHYBA")))))</f>
        <v>1</v>
      </c>
      <c r="BF10" s="68">
        <f>IF(ISBLANK(HLOOKUP(BF$2,Monitoring_eng!$A$1:$DB$79,Results!$C10,FALSE)),"",IF(HLOOKUP(BF$2,Monitoring_eng!$A$1:$DB$79,Results!$C10,FALSE)=$I10,$P10,IF(HLOOKUP(BF$2,Monitoring_eng!$A$1:$DB$79,Results!$C10,FALSE)=$K10,$Q10,IF(HLOOKUP(BF$2,Monitoring_eng!$A$1:$DB$79,Results!$C10,FALSE)=$M10,$R10,IF(HLOOKUP(BF$2,Monitoring_eng!$A$1:$DB$79,Results!$C10,FALSE)=$O10,$S10,"CHYBA")))))</f>
        <v>1</v>
      </c>
      <c r="BG10" s="68">
        <f>IF(ISBLANK(HLOOKUP(BG$2,Monitoring_eng!$A$1:$DB$79,Results!$C10,FALSE)),"",IF(HLOOKUP(BG$2,Monitoring_eng!$A$1:$DB$79,Results!$C10,FALSE)=$I10,$P10,IF(HLOOKUP(BG$2,Monitoring_eng!$A$1:$DB$79,Results!$C10,FALSE)=$K10,$Q10,IF(HLOOKUP(BG$2,Monitoring_eng!$A$1:$DB$79,Results!$C10,FALSE)=$M10,$R10,IF(HLOOKUP(BG$2,Monitoring_eng!$A$1:$DB$79,Results!$C10,FALSE)=$O10,$S10,"CHYBA")))))</f>
        <v>1</v>
      </c>
      <c r="BH10" s="68">
        <f>IF(ISBLANK(HLOOKUP(BH$2,Monitoring_eng!$A$1:$DB$79,Results!$C10,FALSE)),"",IF(HLOOKUP(BH$2,Monitoring_eng!$A$1:$DB$79,Results!$C10,FALSE)=$I10,$P10,IF(HLOOKUP(BH$2,Monitoring_eng!$A$1:$DB$79,Results!$C10,FALSE)=$K10,$Q10,IF(HLOOKUP(BH$2,Monitoring_eng!$A$1:$DB$79,Results!$C10,FALSE)=$M10,$R10,IF(HLOOKUP(BH$2,Monitoring_eng!$A$1:$DB$79,Results!$C10,FALSE)=$O10,$S10,"CHYBA")))))</f>
        <v>1</v>
      </c>
      <c r="BI10" s="68">
        <f>IF(ISBLANK(HLOOKUP(BI$2,Monitoring_eng!$A$1:$DB$79,Results!$C10,FALSE)),"",IF(HLOOKUP(BI$2,Monitoring_eng!$A$1:$DB$79,Results!$C10,FALSE)=$I10,$P10,IF(HLOOKUP(BI$2,Monitoring_eng!$A$1:$DB$79,Results!$C10,FALSE)=$K10,$Q10,IF(HLOOKUP(BI$2,Monitoring_eng!$A$1:$DB$79,Results!$C10,FALSE)=$M10,$R10,IF(HLOOKUP(BI$2,Monitoring_eng!$A$1:$DB$79,Results!$C10,FALSE)=$O10,$S10,"CHYBA")))))</f>
        <v>0</v>
      </c>
      <c r="BJ10" s="68">
        <f>IF(ISBLANK(HLOOKUP(BJ$2,Monitoring_eng!$A$1:$DB$79,Results!$C10,FALSE)),"",IF(HLOOKUP(BJ$2,Monitoring_eng!$A$1:$DB$79,Results!$C10,FALSE)=$I10,$P10,IF(HLOOKUP(BJ$2,Monitoring_eng!$A$1:$DB$79,Results!$C10,FALSE)=$K10,$Q10,IF(HLOOKUP(BJ$2,Monitoring_eng!$A$1:$DB$79,Results!$C10,FALSE)=$M10,$R10,IF(HLOOKUP(BJ$2,Monitoring_eng!$A$1:$DB$79,Results!$C10,FALSE)=$O10,$S10,"CHYBA")))))</f>
        <v>1</v>
      </c>
      <c r="BK10" s="68">
        <f>IF(ISBLANK(HLOOKUP(BK$2,Monitoring_eng!$A$1:$DB$79,Results!$C10,FALSE)),"",IF(HLOOKUP(BK$2,Monitoring_eng!$A$1:$DB$79,Results!$C10,FALSE)=$I10,$P10,IF(HLOOKUP(BK$2,Monitoring_eng!$A$1:$DB$79,Results!$C10,FALSE)=$K10,$Q10,IF(HLOOKUP(BK$2,Monitoring_eng!$A$1:$DB$79,Results!$C10,FALSE)=$M10,$R10,IF(HLOOKUP(BK$2,Monitoring_eng!$A$1:$DB$79,Results!$C10,FALSE)=$O10,$S10,"CHYBA")))))</f>
        <v>0</v>
      </c>
      <c r="BL10" s="68">
        <f>IF(ISBLANK(HLOOKUP(BL$2,Monitoring_eng!$A$1:$DB$79,Results!$C10,FALSE)),"",IF(HLOOKUP(BL$2,Monitoring_eng!$A$1:$DB$79,Results!$C10,FALSE)=$I10,$P10,IF(HLOOKUP(BL$2,Monitoring_eng!$A$1:$DB$79,Results!$C10,FALSE)=$K10,$Q10,IF(HLOOKUP(BL$2,Monitoring_eng!$A$1:$DB$79,Results!$C10,FALSE)=$M10,$R10,IF(HLOOKUP(BL$2,Monitoring_eng!$A$1:$DB$79,Results!$C10,FALSE)=$O10,$S10,"CHYBA")))))</f>
        <v>1</v>
      </c>
      <c r="BM10" s="68">
        <f>IF(ISBLANK(HLOOKUP(BM$2,Monitoring_eng!$A$1:$DB$79,Results!$C10,FALSE)),"",IF(HLOOKUP(BM$2,Monitoring_eng!$A$1:$DB$79,Results!$C10,FALSE)=$I10,$P10,IF(HLOOKUP(BM$2,Monitoring_eng!$A$1:$DB$79,Results!$C10,FALSE)=$K10,$Q10,IF(HLOOKUP(BM$2,Monitoring_eng!$A$1:$DB$79,Results!$C10,FALSE)=$M10,$R10,IF(HLOOKUP(BM$2,Monitoring_eng!$A$1:$DB$79,Results!$C10,FALSE)=$O10,$S10,"CHYBA")))))</f>
        <v>1</v>
      </c>
      <c r="BN10" s="68">
        <f>IF(ISBLANK(HLOOKUP(BN$2,Monitoring_eng!$A$1:$DB$79,Results!$C10,FALSE)),"",IF(HLOOKUP(BN$2,Monitoring_eng!$A$1:$DB$79,Results!$C10,FALSE)=$I10,$P10,IF(HLOOKUP(BN$2,Monitoring_eng!$A$1:$DB$79,Results!$C10,FALSE)=$K10,$Q10,IF(HLOOKUP(BN$2,Monitoring_eng!$A$1:$DB$79,Results!$C10,FALSE)=$M10,$R10,IF(HLOOKUP(BN$2,Monitoring_eng!$A$1:$DB$79,Results!$C10,FALSE)=$O10,$S10,"CHYBA")))))</f>
        <v>1</v>
      </c>
      <c r="BO10" s="68">
        <f>IF(ISBLANK(HLOOKUP(BO$2,Monitoring_eng!$A$1:$DB$79,Results!$C10,FALSE)),"",IF(HLOOKUP(BO$2,Monitoring_eng!$A$1:$DB$79,Results!$C10,FALSE)=$I10,$P10,IF(HLOOKUP(BO$2,Monitoring_eng!$A$1:$DB$79,Results!$C10,FALSE)=$K10,$Q10,IF(HLOOKUP(BO$2,Monitoring_eng!$A$1:$DB$79,Results!$C10,FALSE)=$M10,$R10,IF(HLOOKUP(BO$2,Monitoring_eng!$A$1:$DB$79,Results!$C10,FALSE)=$O10,$S10,"CHYBA")))))</f>
        <v>1</v>
      </c>
      <c r="BP10" s="68">
        <f>IF(ISBLANK(HLOOKUP(BP$2,Monitoring_eng!$A$1:$DB$79,Results!$C10,FALSE)),"",IF(HLOOKUP(BP$2,Monitoring_eng!$A$1:$DB$79,Results!$C10,FALSE)=$I10,$P10,IF(HLOOKUP(BP$2,Monitoring_eng!$A$1:$DB$79,Results!$C10,FALSE)=$K10,$Q10,IF(HLOOKUP(BP$2,Monitoring_eng!$A$1:$DB$79,Results!$C10,FALSE)=$M10,$R10,IF(HLOOKUP(BP$2,Monitoring_eng!$A$1:$DB$79,Results!$C10,FALSE)=$O10,$S10,"CHYBA")))))</f>
        <v>0.5</v>
      </c>
      <c r="BQ10" s="68">
        <f>IF(ISBLANK(HLOOKUP(BQ$2,Monitoring_eng!$A$1:$DB$79,Results!$C10,FALSE)),"",IF(HLOOKUP(BQ$2,Monitoring_eng!$A$1:$DB$79,Results!$C10,FALSE)=$I10,$P10,IF(HLOOKUP(BQ$2,Monitoring_eng!$A$1:$DB$79,Results!$C10,FALSE)=$K10,$Q10,IF(HLOOKUP(BQ$2,Monitoring_eng!$A$1:$DB$79,Results!$C10,FALSE)=$M10,$R10,IF(HLOOKUP(BQ$2,Monitoring_eng!$A$1:$DB$79,Results!$C10,FALSE)=$O10,$S10,"CHYBA")))))</f>
        <v>1</v>
      </c>
    </row>
    <row r="11" spans="1:69" x14ac:dyDescent="0.25">
      <c r="A11" s="45" t="s">
        <v>2436</v>
      </c>
      <c r="B11" s="45" t="s">
        <v>312</v>
      </c>
      <c r="C11" s="45">
        <v>10</v>
      </c>
      <c r="D11" s="46" t="s">
        <v>97</v>
      </c>
      <c r="E11" s="46" t="s">
        <v>102</v>
      </c>
      <c r="F11" s="46" t="s">
        <v>2</v>
      </c>
      <c r="G11" s="45">
        <v>0.5</v>
      </c>
      <c r="H11" s="45" t="s">
        <v>484</v>
      </c>
      <c r="I11" s="45" t="s">
        <v>1749</v>
      </c>
      <c r="J11" s="45" t="s">
        <v>485</v>
      </c>
      <c r="K11" s="67" t="s">
        <v>1750</v>
      </c>
      <c r="L11" s="45" t="s">
        <v>486</v>
      </c>
      <c r="M11" s="45" t="s">
        <v>1752</v>
      </c>
      <c r="N11" s="45" t="s">
        <v>2116</v>
      </c>
      <c r="O11" s="45" t="s">
        <v>2116</v>
      </c>
      <c r="P11" s="45">
        <f t="shared" si="0"/>
        <v>0.5</v>
      </c>
      <c r="Q11" s="45">
        <v>0</v>
      </c>
      <c r="R11" s="45">
        <f t="shared" si="1"/>
        <v>0.25</v>
      </c>
      <c r="S11" s="45" t="s">
        <v>2116</v>
      </c>
      <c r="T11" s="68">
        <f>IF(ISBLANK(HLOOKUP(T$2,Monitoring_eng!$A$1:$DB$79,Results!$C11,FALSE)),"",IF(HLOOKUP(T$2,Monitoring_eng!$A$1:$DB$79,Results!$C11,FALSE)=$I11,$P11,IF(HLOOKUP(T$2,Monitoring_eng!$A$1:$DB$79,Results!$C11,FALSE)=$K11,$Q11,IF(HLOOKUP(T$2,Monitoring_eng!$A$1:$DB$79,Results!$C11,FALSE)=$M11,$R11,IF(HLOOKUP(T$2,Monitoring_eng!$A$1:$DB$79,Results!$C11,FALSE)=$O11,$S11,"CHYBA")))))</f>
        <v>0.5</v>
      </c>
      <c r="U11" s="68">
        <f>IF(ISBLANK(HLOOKUP(U$2,Monitoring_eng!$A$1:$DB$79,Results!$C11,FALSE)),"",IF(HLOOKUP(U$2,Monitoring_eng!$A$1:$DB$79,Results!$C11,FALSE)=$I11,$P11,IF(HLOOKUP(U$2,Monitoring_eng!$A$1:$DB$79,Results!$C11,FALSE)=$K11,$Q11,IF(HLOOKUP(U$2,Monitoring_eng!$A$1:$DB$79,Results!$C11,FALSE)=$M11,$R11,IF(HLOOKUP(U$2,Monitoring_eng!$A$1:$DB$79,Results!$C11,FALSE)=$O11,$S11,"CHYBA")))))</f>
        <v>0.5</v>
      </c>
      <c r="V11" s="68">
        <f>IF(ISBLANK(HLOOKUP(V$2,Monitoring_eng!$A$1:$DB$79,Results!$C11,FALSE)),"",IF(HLOOKUP(V$2,Monitoring_eng!$A$1:$DB$79,Results!$C11,FALSE)=$I11,$P11,IF(HLOOKUP(V$2,Monitoring_eng!$A$1:$DB$79,Results!$C11,FALSE)=$K11,$Q11,IF(HLOOKUP(V$2,Monitoring_eng!$A$1:$DB$79,Results!$C11,FALSE)=$M11,$R11,IF(HLOOKUP(V$2,Monitoring_eng!$A$1:$DB$79,Results!$C11,FALSE)=$O11,$S11,"CHYBA")))))</f>
        <v>0.5</v>
      </c>
      <c r="W11" s="68">
        <f>IF(ISBLANK(HLOOKUP(W$2,Monitoring_eng!$A$1:$DB$79,Results!$C11,FALSE)),"",IF(HLOOKUP(W$2,Monitoring_eng!$A$1:$DB$79,Results!$C11,FALSE)=$I11,$P11,IF(HLOOKUP(W$2,Monitoring_eng!$A$1:$DB$79,Results!$C11,FALSE)=$K11,$Q11,IF(HLOOKUP(W$2,Monitoring_eng!$A$1:$DB$79,Results!$C11,FALSE)=$M11,$R11,IF(HLOOKUP(W$2,Monitoring_eng!$A$1:$DB$79,Results!$C11,FALSE)=$O11,$S11,"CHYBA")))))</f>
        <v>0.5</v>
      </c>
      <c r="X11" s="68">
        <f>IF(ISBLANK(HLOOKUP(X$2,Monitoring_eng!$A$1:$DB$79,Results!$C11,FALSE)),"",IF(HLOOKUP(X$2,Monitoring_eng!$A$1:$DB$79,Results!$C11,FALSE)=$I11,$P11,IF(HLOOKUP(X$2,Monitoring_eng!$A$1:$DB$79,Results!$C11,FALSE)=$K11,$Q11,IF(HLOOKUP(X$2,Monitoring_eng!$A$1:$DB$79,Results!$C11,FALSE)=$M11,$R11,IF(HLOOKUP(X$2,Monitoring_eng!$A$1:$DB$79,Results!$C11,FALSE)=$O11,$S11,"CHYBA")))))</f>
        <v>0.5</v>
      </c>
      <c r="Y11" s="68">
        <f>IF(ISBLANK(HLOOKUP(Y$2,Monitoring_eng!$A$1:$DB$79,Results!$C11,FALSE)),"",IF(HLOOKUP(Y$2,Monitoring_eng!$A$1:$DB$79,Results!$C11,FALSE)=$I11,$P11,IF(HLOOKUP(Y$2,Monitoring_eng!$A$1:$DB$79,Results!$C11,FALSE)=$K11,$Q11,IF(HLOOKUP(Y$2,Monitoring_eng!$A$1:$DB$79,Results!$C11,FALSE)=$M11,$R11,IF(HLOOKUP(Y$2,Monitoring_eng!$A$1:$DB$79,Results!$C11,FALSE)=$O11,$S11,"CHYBA")))))</f>
        <v>0.5</v>
      </c>
      <c r="Z11" s="68">
        <f>IF(ISBLANK(HLOOKUP(Z$2,Monitoring_eng!$A$1:$DB$79,Results!$C11,FALSE)),"",IF(HLOOKUP(Z$2,Monitoring_eng!$A$1:$DB$79,Results!$C11,FALSE)=$I11,$P11,IF(HLOOKUP(Z$2,Monitoring_eng!$A$1:$DB$79,Results!$C11,FALSE)=$K11,$Q11,IF(HLOOKUP(Z$2,Monitoring_eng!$A$1:$DB$79,Results!$C11,FALSE)=$M11,$R11,IF(HLOOKUP(Z$2,Monitoring_eng!$A$1:$DB$79,Results!$C11,FALSE)=$O11,$S11,"CHYBA")))))</f>
        <v>0.5</v>
      </c>
      <c r="AA11" s="68">
        <f>IF(ISBLANK(HLOOKUP(AA$2,Monitoring_eng!$A$1:$DB$79,Results!$C11,FALSE)),"",IF(HLOOKUP(AA$2,Monitoring_eng!$A$1:$DB$79,Results!$C11,FALSE)=$I11,$P11,IF(HLOOKUP(AA$2,Monitoring_eng!$A$1:$DB$79,Results!$C11,FALSE)=$K11,$Q11,IF(HLOOKUP(AA$2,Monitoring_eng!$A$1:$DB$79,Results!$C11,FALSE)=$M11,$R11,IF(HLOOKUP(AA$2,Monitoring_eng!$A$1:$DB$79,Results!$C11,FALSE)=$O11,$S11,"CHYBA")))))</f>
        <v>0.25</v>
      </c>
      <c r="AB11" s="68">
        <f>IF(ISBLANK(HLOOKUP(AB$2,Monitoring_eng!$A$1:$DB$79,Results!$C11,FALSE)),"",IF(HLOOKUP(AB$2,Monitoring_eng!$A$1:$DB$79,Results!$C11,FALSE)=$I11,$P11,IF(HLOOKUP(AB$2,Monitoring_eng!$A$1:$DB$79,Results!$C11,FALSE)=$K11,$Q11,IF(HLOOKUP(AB$2,Monitoring_eng!$A$1:$DB$79,Results!$C11,FALSE)=$M11,$R11,IF(HLOOKUP(AB$2,Monitoring_eng!$A$1:$DB$79,Results!$C11,FALSE)=$O11,$S11,"CHYBA")))))</f>
        <v>0.25</v>
      </c>
      <c r="AC11" s="68">
        <f>IF(ISBLANK(HLOOKUP(AC$2,Monitoring_eng!$A$1:$DB$79,Results!$C11,FALSE)),"",IF(HLOOKUP(AC$2,Monitoring_eng!$A$1:$DB$79,Results!$C11,FALSE)=$I11,$P11,IF(HLOOKUP(AC$2,Monitoring_eng!$A$1:$DB$79,Results!$C11,FALSE)=$K11,$Q11,IF(HLOOKUP(AC$2,Monitoring_eng!$A$1:$DB$79,Results!$C11,FALSE)=$M11,$R11,IF(HLOOKUP(AC$2,Monitoring_eng!$A$1:$DB$79,Results!$C11,FALSE)=$O11,$S11,"CHYBA")))))</f>
        <v>0.5</v>
      </c>
      <c r="AD11" s="68">
        <f>IF(ISBLANK(HLOOKUP(AD$2,Monitoring_eng!$A$1:$DB$79,Results!$C11,FALSE)),"",IF(HLOOKUP(AD$2,Monitoring_eng!$A$1:$DB$79,Results!$C11,FALSE)=$I11,$P11,IF(HLOOKUP(AD$2,Monitoring_eng!$A$1:$DB$79,Results!$C11,FALSE)=$K11,$Q11,IF(HLOOKUP(AD$2,Monitoring_eng!$A$1:$DB$79,Results!$C11,FALSE)=$M11,$R11,IF(HLOOKUP(AD$2,Monitoring_eng!$A$1:$DB$79,Results!$C11,FALSE)=$O11,$S11,"CHYBA")))))</f>
        <v>0.5</v>
      </c>
      <c r="AE11" s="68">
        <f>IF(ISBLANK(HLOOKUP(AE$2,Monitoring_eng!$A$1:$DB$79,Results!$C11,FALSE)),"",IF(HLOOKUP(AE$2,Monitoring_eng!$A$1:$DB$79,Results!$C11,FALSE)=$I11,$P11,IF(HLOOKUP(AE$2,Monitoring_eng!$A$1:$DB$79,Results!$C11,FALSE)=$K11,$Q11,IF(HLOOKUP(AE$2,Monitoring_eng!$A$1:$DB$79,Results!$C11,FALSE)=$M11,$R11,IF(HLOOKUP(AE$2,Monitoring_eng!$A$1:$DB$79,Results!$C11,FALSE)=$O11,$S11,"CHYBA")))))</f>
        <v>0</v>
      </c>
      <c r="AF11" s="68">
        <f>IF(ISBLANK(HLOOKUP(AF$2,Monitoring_eng!$A$1:$DB$79,Results!$C11,FALSE)),"",IF(HLOOKUP(AF$2,Monitoring_eng!$A$1:$DB$79,Results!$C11,FALSE)=$I11,$P11,IF(HLOOKUP(AF$2,Monitoring_eng!$A$1:$DB$79,Results!$C11,FALSE)=$K11,$Q11,IF(HLOOKUP(AF$2,Monitoring_eng!$A$1:$DB$79,Results!$C11,FALSE)=$M11,$R11,IF(HLOOKUP(AF$2,Monitoring_eng!$A$1:$DB$79,Results!$C11,FALSE)=$O11,$S11,"CHYBA")))))</f>
        <v>0.25</v>
      </c>
      <c r="AG11" s="68">
        <f>IF(ISBLANK(HLOOKUP(AG$2,Monitoring_eng!$A$1:$DB$79,Results!$C11,FALSE)),"",IF(HLOOKUP(AG$2,Monitoring_eng!$A$1:$DB$79,Results!$C11,FALSE)=$I11,$P11,IF(HLOOKUP(AG$2,Monitoring_eng!$A$1:$DB$79,Results!$C11,FALSE)=$K11,$Q11,IF(HLOOKUP(AG$2,Monitoring_eng!$A$1:$DB$79,Results!$C11,FALSE)=$M11,$R11,IF(HLOOKUP(AG$2,Monitoring_eng!$A$1:$DB$79,Results!$C11,FALSE)=$O11,$S11,"CHYBA")))))</f>
        <v>0.5</v>
      </c>
      <c r="AH11" s="68">
        <f>IF(ISBLANK(HLOOKUP(AH$2,Monitoring_eng!$A$1:$DB$79,Results!$C11,FALSE)),"",IF(HLOOKUP(AH$2,Monitoring_eng!$A$1:$DB$79,Results!$C11,FALSE)=$I11,$P11,IF(HLOOKUP(AH$2,Monitoring_eng!$A$1:$DB$79,Results!$C11,FALSE)=$K11,$Q11,IF(HLOOKUP(AH$2,Monitoring_eng!$A$1:$DB$79,Results!$C11,FALSE)=$M11,$R11,IF(HLOOKUP(AH$2,Monitoring_eng!$A$1:$DB$79,Results!$C11,FALSE)=$O11,$S11,"CHYBA")))))</f>
        <v>0.5</v>
      </c>
      <c r="AI11" s="68">
        <f>IF(ISBLANK(HLOOKUP(AI$2,Monitoring_eng!$A$1:$DB$79,Results!$C11,FALSE)),"",IF(HLOOKUP(AI$2,Monitoring_eng!$A$1:$DB$79,Results!$C11,FALSE)=$I11,$P11,IF(HLOOKUP(AI$2,Monitoring_eng!$A$1:$DB$79,Results!$C11,FALSE)=$K11,$Q11,IF(HLOOKUP(AI$2,Monitoring_eng!$A$1:$DB$79,Results!$C11,FALSE)=$M11,$R11,IF(HLOOKUP(AI$2,Monitoring_eng!$A$1:$DB$79,Results!$C11,FALSE)=$O11,$S11,"CHYBA")))))</f>
        <v>0.5</v>
      </c>
      <c r="AJ11" s="68">
        <f>IF(ISBLANK(HLOOKUP(AJ$2,Monitoring_eng!$A$1:$DB$79,Results!$C11,FALSE)),"",IF(HLOOKUP(AJ$2,Monitoring_eng!$A$1:$DB$79,Results!$C11,FALSE)=$I11,$P11,IF(HLOOKUP(AJ$2,Monitoring_eng!$A$1:$DB$79,Results!$C11,FALSE)=$K11,$Q11,IF(HLOOKUP(AJ$2,Monitoring_eng!$A$1:$DB$79,Results!$C11,FALSE)=$M11,$R11,IF(HLOOKUP(AJ$2,Monitoring_eng!$A$1:$DB$79,Results!$C11,FALSE)=$O11,$S11,"CHYBA")))))</f>
        <v>0.5</v>
      </c>
      <c r="AK11" s="68">
        <f>IF(ISBLANK(HLOOKUP(AK$2,Monitoring_eng!$A$1:$DB$79,Results!$C11,FALSE)),"",IF(HLOOKUP(AK$2,Monitoring_eng!$A$1:$DB$79,Results!$C11,FALSE)=$I11,$P11,IF(HLOOKUP(AK$2,Monitoring_eng!$A$1:$DB$79,Results!$C11,FALSE)=$K11,$Q11,IF(HLOOKUP(AK$2,Monitoring_eng!$A$1:$DB$79,Results!$C11,FALSE)=$M11,$R11,IF(HLOOKUP(AK$2,Monitoring_eng!$A$1:$DB$79,Results!$C11,FALSE)=$O11,$S11,"CHYBA")))))</f>
        <v>0</v>
      </c>
      <c r="AL11" s="68">
        <f>IF(ISBLANK(HLOOKUP(AL$2,Monitoring_eng!$A$1:$DB$79,Results!$C11,FALSE)),"",IF(HLOOKUP(AL$2,Monitoring_eng!$A$1:$DB$79,Results!$C11,FALSE)=$I11,$P11,IF(HLOOKUP(AL$2,Monitoring_eng!$A$1:$DB$79,Results!$C11,FALSE)=$K11,$Q11,IF(HLOOKUP(AL$2,Monitoring_eng!$A$1:$DB$79,Results!$C11,FALSE)=$M11,$R11,IF(HLOOKUP(AL$2,Monitoring_eng!$A$1:$DB$79,Results!$C11,FALSE)=$O11,$S11,"CHYBA")))))</f>
        <v>0.5</v>
      </c>
      <c r="AM11" s="68">
        <f>IF(ISBLANK(HLOOKUP(AM$2,Monitoring_eng!$A$1:$DB$79,Results!$C11,FALSE)),"",IF(HLOOKUP(AM$2,Monitoring_eng!$A$1:$DB$79,Results!$C11,FALSE)=$I11,$P11,IF(HLOOKUP(AM$2,Monitoring_eng!$A$1:$DB$79,Results!$C11,FALSE)=$K11,$Q11,IF(HLOOKUP(AM$2,Monitoring_eng!$A$1:$DB$79,Results!$C11,FALSE)=$M11,$R11,IF(HLOOKUP(AM$2,Monitoring_eng!$A$1:$DB$79,Results!$C11,FALSE)=$O11,$S11,"CHYBA")))))</f>
        <v>0</v>
      </c>
      <c r="AN11" s="68">
        <f>IF(ISBLANK(HLOOKUP(AN$2,Monitoring_eng!$A$1:$DB$79,Results!$C11,FALSE)),"",IF(HLOOKUP(AN$2,Monitoring_eng!$A$1:$DB$79,Results!$C11,FALSE)=$I11,$P11,IF(HLOOKUP(AN$2,Monitoring_eng!$A$1:$DB$79,Results!$C11,FALSE)=$K11,$Q11,IF(HLOOKUP(AN$2,Monitoring_eng!$A$1:$DB$79,Results!$C11,FALSE)=$M11,$R11,IF(HLOOKUP(AN$2,Monitoring_eng!$A$1:$DB$79,Results!$C11,FALSE)=$O11,$S11,"CHYBA")))))</f>
        <v>0.5</v>
      </c>
      <c r="AO11" s="68">
        <f>IF(ISBLANK(HLOOKUP(AO$2,Monitoring_eng!$A$1:$DB$79,Results!$C11,FALSE)),"",IF(HLOOKUP(AO$2,Monitoring_eng!$A$1:$DB$79,Results!$C11,FALSE)=$I11,$P11,IF(HLOOKUP(AO$2,Monitoring_eng!$A$1:$DB$79,Results!$C11,FALSE)=$K11,$Q11,IF(HLOOKUP(AO$2,Monitoring_eng!$A$1:$DB$79,Results!$C11,FALSE)=$M11,$R11,IF(HLOOKUP(AO$2,Monitoring_eng!$A$1:$DB$79,Results!$C11,FALSE)=$O11,$S11,"CHYBA")))))</f>
        <v>0</v>
      </c>
      <c r="AP11" s="68">
        <f>IF(ISBLANK(HLOOKUP(AP$2,Monitoring_eng!$A$1:$DB$79,Results!$C11,FALSE)),"",IF(HLOOKUP(AP$2,Monitoring_eng!$A$1:$DB$79,Results!$C11,FALSE)=$I11,$P11,IF(HLOOKUP(AP$2,Monitoring_eng!$A$1:$DB$79,Results!$C11,FALSE)=$K11,$Q11,IF(HLOOKUP(AP$2,Monitoring_eng!$A$1:$DB$79,Results!$C11,FALSE)=$M11,$R11,IF(HLOOKUP(AP$2,Monitoring_eng!$A$1:$DB$79,Results!$C11,FALSE)=$O11,$S11,"CHYBA")))))</f>
        <v>0</v>
      </c>
      <c r="AQ11" s="68">
        <f>IF(ISBLANK(HLOOKUP(AQ$2,Monitoring_eng!$A$1:$DB$79,Results!$C11,FALSE)),"",IF(HLOOKUP(AQ$2,Monitoring_eng!$A$1:$DB$79,Results!$C11,FALSE)=$I11,$P11,IF(HLOOKUP(AQ$2,Monitoring_eng!$A$1:$DB$79,Results!$C11,FALSE)=$K11,$Q11,IF(HLOOKUP(AQ$2,Monitoring_eng!$A$1:$DB$79,Results!$C11,FALSE)=$M11,$R11,IF(HLOOKUP(AQ$2,Monitoring_eng!$A$1:$DB$79,Results!$C11,FALSE)=$O11,$S11,"CHYBA")))))</f>
        <v>0.5</v>
      </c>
      <c r="AR11" s="68">
        <f>IF(ISBLANK(HLOOKUP(AR$2,Monitoring_eng!$A$1:$DB$79,Results!$C11,FALSE)),"",IF(HLOOKUP(AR$2,Monitoring_eng!$A$1:$DB$79,Results!$C11,FALSE)=$I11,$P11,IF(HLOOKUP(AR$2,Monitoring_eng!$A$1:$DB$79,Results!$C11,FALSE)=$K11,$Q11,IF(HLOOKUP(AR$2,Monitoring_eng!$A$1:$DB$79,Results!$C11,FALSE)=$M11,$R11,IF(HLOOKUP(AR$2,Monitoring_eng!$A$1:$DB$79,Results!$C11,FALSE)=$O11,$S11,"CHYBA")))))</f>
        <v>0</v>
      </c>
      <c r="AS11" s="68">
        <f>IF(ISBLANK(HLOOKUP(AS$2,Monitoring_eng!$A$1:$DB$79,Results!$C11,FALSE)),"",IF(HLOOKUP(AS$2,Monitoring_eng!$A$1:$DB$79,Results!$C11,FALSE)=$I11,$P11,IF(HLOOKUP(AS$2,Monitoring_eng!$A$1:$DB$79,Results!$C11,FALSE)=$K11,$Q11,IF(HLOOKUP(AS$2,Monitoring_eng!$A$1:$DB$79,Results!$C11,FALSE)=$M11,$R11,IF(HLOOKUP(AS$2,Monitoring_eng!$A$1:$DB$79,Results!$C11,FALSE)=$O11,$S11,"CHYBA")))))</f>
        <v>0.5</v>
      </c>
      <c r="AT11" s="68">
        <f>IF(ISBLANK(HLOOKUP(AT$2,Monitoring_eng!$A$1:$DB$79,Results!$C11,FALSE)),"",IF(HLOOKUP(AT$2,Monitoring_eng!$A$1:$DB$79,Results!$C11,FALSE)=$I11,$P11,IF(HLOOKUP(AT$2,Monitoring_eng!$A$1:$DB$79,Results!$C11,FALSE)=$K11,$Q11,IF(HLOOKUP(AT$2,Monitoring_eng!$A$1:$DB$79,Results!$C11,FALSE)=$M11,$R11,IF(HLOOKUP(AT$2,Monitoring_eng!$A$1:$DB$79,Results!$C11,FALSE)=$O11,$S11,"CHYBA")))))</f>
        <v>0.5</v>
      </c>
      <c r="AU11" s="68">
        <f>IF(ISBLANK(HLOOKUP(AU$2,Monitoring_eng!$A$1:$DB$79,Results!$C11,FALSE)),"",IF(HLOOKUP(AU$2,Monitoring_eng!$A$1:$DB$79,Results!$C11,FALSE)=$I11,$P11,IF(HLOOKUP(AU$2,Monitoring_eng!$A$1:$DB$79,Results!$C11,FALSE)=$K11,$Q11,IF(HLOOKUP(AU$2,Monitoring_eng!$A$1:$DB$79,Results!$C11,FALSE)=$M11,$R11,IF(HLOOKUP(AU$2,Monitoring_eng!$A$1:$DB$79,Results!$C11,FALSE)=$O11,$S11,"CHYBA")))))</f>
        <v>0.5</v>
      </c>
      <c r="AV11" s="68">
        <f>IF(ISBLANK(HLOOKUP(AV$2,Monitoring_eng!$A$1:$DB$79,Results!$C11,FALSE)),"",IF(HLOOKUP(AV$2,Monitoring_eng!$A$1:$DB$79,Results!$C11,FALSE)=$I11,$P11,IF(HLOOKUP(AV$2,Monitoring_eng!$A$1:$DB$79,Results!$C11,FALSE)=$K11,$Q11,IF(HLOOKUP(AV$2,Monitoring_eng!$A$1:$DB$79,Results!$C11,FALSE)=$M11,$R11,IF(HLOOKUP(AV$2,Monitoring_eng!$A$1:$DB$79,Results!$C11,FALSE)=$O11,$S11,"CHYBA")))))</f>
        <v>0.5</v>
      </c>
      <c r="AW11" s="68">
        <f>IF(ISBLANK(HLOOKUP(AW$2,Monitoring_eng!$A$1:$DB$79,Results!$C11,FALSE)),"",IF(HLOOKUP(AW$2,Monitoring_eng!$A$1:$DB$79,Results!$C11,FALSE)=$I11,$P11,IF(HLOOKUP(AW$2,Monitoring_eng!$A$1:$DB$79,Results!$C11,FALSE)=$K11,$Q11,IF(HLOOKUP(AW$2,Monitoring_eng!$A$1:$DB$79,Results!$C11,FALSE)=$M11,$R11,IF(HLOOKUP(AW$2,Monitoring_eng!$A$1:$DB$79,Results!$C11,FALSE)=$O11,$S11,"CHYBA")))))</f>
        <v>0</v>
      </c>
      <c r="AX11" s="68">
        <f>IF(ISBLANK(HLOOKUP(AX$2,Monitoring_eng!$A$1:$DB$79,Results!$C11,FALSE)),"",IF(HLOOKUP(AX$2,Monitoring_eng!$A$1:$DB$79,Results!$C11,FALSE)=$I11,$P11,IF(HLOOKUP(AX$2,Monitoring_eng!$A$1:$DB$79,Results!$C11,FALSE)=$K11,$Q11,IF(HLOOKUP(AX$2,Monitoring_eng!$A$1:$DB$79,Results!$C11,FALSE)=$M11,$R11,IF(HLOOKUP(AX$2,Monitoring_eng!$A$1:$DB$79,Results!$C11,FALSE)=$O11,$S11,"CHYBA")))))</f>
        <v>0.5</v>
      </c>
      <c r="AY11" s="68">
        <f>IF(ISBLANK(HLOOKUP(AY$2,Monitoring_eng!$A$1:$DB$79,Results!$C11,FALSE)),"",IF(HLOOKUP(AY$2,Monitoring_eng!$A$1:$DB$79,Results!$C11,FALSE)=$I11,$P11,IF(HLOOKUP(AY$2,Monitoring_eng!$A$1:$DB$79,Results!$C11,FALSE)=$K11,$Q11,IF(HLOOKUP(AY$2,Monitoring_eng!$A$1:$DB$79,Results!$C11,FALSE)=$M11,$R11,IF(HLOOKUP(AY$2,Monitoring_eng!$A$1:$DB$79,Results!$C11,FALSE)=$O11,$S11,"CHYBA")))))</f>
        <v>0.5</v>
      </c>
      <c r="AZ11" s="68">
        <f>IF(ISBLANK(HLOOKUP(AZ$2,Monitoring_eng!$A$1:$DB$79,Results!$C11,FALSE)),"",IF(HLOOKUP(AZ$2,Monitoring_eng!$A$1:$DB$79,Results!$C11,FALSE)=$I11,$P11,IF(HLOOKUP(AZ$2,Monitoring_eng!$A$1:$DB$79,Results!$C11,FALSE)=$K11,$Q11,IF(HLOOKUP(AZ$2,Monitoring_eng!$A$1:$DB$79,Results!$C11,FALSE)=$M11,$R11,IF(HLOOKUP(AZ$2,Monitoring_eng!$A$1:$DB$79,Results!$C11,FALSE)=$O11,$S11,"CHYBA")))))</f>
        <v>0.5</v>
      </c>
      <c r="BA11" s="68">
        <f>IF(ISBLANK(HLOOKUP(BA$2,Monitoring_eng!$A$1:$DB$79,Results!$C11,FALSE)),"",IF(HLOOKUP(BA$2,Monitoring_eng!$A$1:$DB$79,Results!$C11,FALSE)=$I11,$P11,IF(HLOOKUP(BA$2,Monitoring_eng!$A$1:$DB$79,Results!$C11,FALSE)=$K11,$Q11,IF(HLOOKUP(BA$2,Monitoring_eng!$A$1:$DB$79,Results!$C11,FALSE)=$M11,$R11,IF(HLOOKUP(BA$2,Monitoring_eng!$A$1:$DB$79,Results!$C11,FALSE)=$O11,$S11,"CHYBA")))))</f>
        <v>0</v>
      </c>
      <c r="BB11" s="68">
        <f>IF(ISBLANK(HLOOKUP(BB$2,Monitoring_eng!$A$1:$DB$79,Results!$C11,FALSE)),"",IF(HLOOKUP(BB$2,Monitoring_eng!$A$1:$DB$79,Results!$C11,FALSE)=$I11,$P11,IF(HLOOKUP(BB$2,Monitoring_eng!$A$1:$DB$79,Results!$C11,FALSE)=$K11,$Q11,IF(HLOOKUP(BB$2,Monitoring_eng!$A$1:$DB$79,Results!$C11,FALSE)=$M11,$R11,IF(HLOOKUP(BB$2,Monitoring_eng!$A$1:$DB$79,Results!$C11,FALSE)=$O11,$S11,"CHYBA")))))</f>
        <v>0.5</v>
      </c>
      <c r="BC11" s="68">
        <f>IF(ISBLANK(HLOOKUP(BC$2,Monitoring_eng!$A$1:$DB$79,Results!$C11,FALSE)),"",IF(HLOOKUP(BC$2,Monitoring_eng!$A$1:$DB$79,Results!$C11,FALSE)=$I11,$P11,IF(HLOOKUP(BC$2,Monitoring_eng!$A$1:$DB$79,Results!$C11,FALSE)=$K11,$Q11,IF(HLOOKUP(BC$2,Monitoring_eng!$A$1:$DB$79,Results!$C11,FALSE)=$M11,$R11,IF(HLOOKUP(BC$2,Monitoring_eng!$A$1:$DB$79,Results!$C11,FALSE)=$O11,$S11,"CHYBA")))))</f>
        <v>0.5</v>
      </c>
      <c r="BD11" s="68">
        <f>IF(ISBLANK(HLOOKUP(BD$2,Monitoring_eng!$A$1:$DB$79,Results!$C11,FALSE)),"",IF(HLOOKUP(BD$2,Monitoring_eng!$A$1:$DB$79,Results!$C11,FALSE)=$I11,$P11,IF(HLOOKUP(BD$2,Monitoring_eng!$A$1:$DB$79,Results!$C11,FALSE)=$K11,$Q11,IF(HLOOKUP(BD$2,Monitoring_eng!$A$1:$DB$79,Results!$C11,FALSE)=$M11,$R11,IF(HLOOKUP(BD$2,Monitoring_eng!$A$1:$DB$79,Results!$C11,FALSE)=$O11,$S11,"CHYBA")))))</f>
        <v>0</v>
      </c>
      <c r="BE11" s="68">
        <f>IF(ISBLANK(HLOOKUP(BE$2,Monitoring_eng!$A$1:$DB$79,Results!$C11,FALSE)),"",IF(HLOOKUP(BE$2,Monitoring_eng!$A$1:$DB$79,Results!$C11,FALSE)=$I11,$P11,IF(HLOOKUP(BE$2,Monitoring_eng!$A$1:$DB$79,Results!$C11,FALSE)=$K11,$Q11,IF(HLOOKUP(BE$2,Monitoring_eng!$A$1:$DB$79,Results!$C11,FALSE)=$M11,$R11,IF(HLOOKUP(BE$2,Monitoring_eng!$A$1:$DB$79,Results!$C11,FALSE)=$O11,$S11,"CHYBA")))))</f>
        <v>0.5</v>
      </c>
      <c r="BF11" s="68">
        <f>IF(ISBLANK(HLOOKUP(BF$2,Monitoring_eng!$A$1:$DB$79,Results!$C11,FALSE)),"",IF(HLOOKUP(BF$2,Monitoring_eng!$A$1:$DB$79,Results!$C11,FALSE)=$I11,$P11,IF(HLOOKUP(BF$2,Monitoring_eng!$A$1:$DB$79,Results!$C11,FALSE)=$K11,$Q11,IF(HLOOKUP(BF$2,Monitoring_eng!$A$1:$DB$79,Results!$C11,FALSE)=$M11,$R11,IF(HLOOKUP(BF$2,Monitoring_eng!$A$1:$DB$79,Results!$C11,FALSE)=$O11,$S11,"CHYBA")))))</f>
        <v>0.5</v>
      </c>
      <c r="BG11" s="68">
        <f>IF(ISBLANK(HLOOKUP(BG$2,Monitoring_eng!$A$1:$DB$79,Results!$C11,FALSE)),"",IF(HLOOKUP(BG$2,Monitoring_eng!$A$1:$DB$79,Results!$C11,FALSE)=$I11,$P11,IF(HLOOKUP(BG$2,Monitoring_eng!$A$1:$DB$79,Results!$C11,FALSE)=$K11,$Q11,IF(HLOOKUP(BG$2,Monitoring_eng!$A$1:$DB$79,Results!$C11,FALSE)=$M11,$R11,IF(HLOOKUP(BG$2,Monitoring_eng!$A$1:$DB$79,Results!$C11,FALSE)=$O11,$S11,"CHYBA")))))</f>
        <v>0.5</v>
      </c>
      <c r="BH11" s="68">
        <f>IF(ISBLANK(HLOOKUP(BH$2,Monitoring_eng!$A$1:$DB$79,Results!$C11,FALSE)),"",IF(HLOOKUP(BH$2,Monitoring_eng!$A$1:$DB$79,Results!$C11,FALSE)=$I11,$P11,IF(HLOOKUP(BH$2,Monitoring_eng!$A$1:$DB$79,Results!$C11,FALSE)=$K11,$Q11,IF(HLOOKUP(BH$2,Monitoring_eng!$A$1:$DB$79,Results!$C11,FALSE)=$M11,$R11,IF(HLOOKUP(BH$2,Monitoring_eng!$A$1:$DB$79,Results!$C11,FALSE)=$O11,$S11,"CHYBA")))))</f>
        <v>0</v>
      </c>
      <c r="BI11" s="68">
        <f>IF(ISBLANK(HLOOKUP(BI$2,Monitoring_eng!$A$1:$DB$79,Results!$C11,FALSE)),"",IF(HLOOKUP(BI$2,Monitoring_eng!$A$1:$DB$79,Results!$C11,FALSE)=$I11,$P11,IF(HLOOKUP(BI$2,Monitoring_eng!$A$1:$DB$79,Results!$C11,FALSE)=$K11,$Q11,IF(HLOOKUP(BI$2,Monitoring_eng!$A$1:$DB$79,Results!$C11,FALSE)=$M11,$R11,IF(HLOOKUP(BI$2,Monitoring_eng!$A$1:$DB$79,Results!$C11,FALSE)=$O11,$S11,"CHYBA")))))</f>
        <v>0.5</v>
      </c>
      <c r="BJ11" s="68">
        <f>IF(ISBLANK(HLOOKUP(BJ$2,Monitoring_eng!$A$1:$DB$79,Results!$C11,FALSE)),"",IF(HLOOKUP(BJ$2,Monitoring_eng!$A$1:$DB$79,Results!$C11,FALSE)=$I11,$P11,IF(HLOOKUP(BJ$2,Monitoring_eng!$A$1:$DB$79,Results!$C11,FALSE)=$K11,$Q11,IF(HLOOKUP(BJ$2,Monitoring_eng!$A$1:$DB$79,Results!$C11,FALSE)=$M11,$R11,IF(HLOOKUP(BJ$2,Monitoring_eng!$A$1:$DB$79,Results!$C11,FALSE)=$O11,$S11,"CHYBA")))))</f>
        <v>0</v>
      </c>
      <c r="BK11" s="68">
        <f>IF(ISBLANK(HLOOKUP(BK$2,Monitoring_eng!$A$1:$DB$79,Results!$C11,FALSE)),"",IF(HLOOKUP(BK$2,Monitoring_eng!$A$1:$DB$79,Results!$C11,FALSE)=$I11,$P11,IF(HLOOKUP(BK$2,Monitoring_eng!$A$1:$DB$79,Results!$C11,FALSE)=$K11,$Q11,IF(HLOOKUP(BK$2,Monitoring_eng!$A$1:$DB$79,Results!$C11,FALSE)=$M11,$R11,IF(HLOOKUP(BK$2,Monitoring_eng!$A$1:$DB$79,Results!$C11,FALSE)=$O11,$S11,"CHYBA")))))</f>
        <v>0</v>
      </c>
      <c r="BL11" s="68">
        <f>IF(ISBLANK(HLOOKUP(BL$2,Monitoring_eng!$A$1:$DB$79,Results!$C11,FALSE)),"",IF(HLOOKUP(BL$2,Monitoring_eng!$A$1:$DB$79,Results!$C11,FALSE)=$I11,$P11,IF(HLOOKUP(BL$2,Monitoring_eng!$A$1:$DB$79,Results!$C11,FALSE)=$K11,$Q11,IF(HLOOKUP(BL$2,Monitoring_eng!$A$1:$DB$79,Results!$C11,FALSE)=$M11,$R11,IF(HLOOKUP(BL$2,Monitoring_eng!$A$1:$DB$79,Results!$C11,FALSE)=$O11,$S11,"CHYBA")))))</f>
        <v>0.5</v>
      </c>
      <c r="BM11" s="68">
        <f>IF(ISBLANK(HLOOKUP(BM$2,Monitoring_eng!$A$1:$DB$79,Results!$C11,FALSE)),"",IF(HLOOKUP(BM$2,Monitoring_eng!$A$1:$DB$79,Results!$C11,FALSE)=$I11,$P11,IF(HLOOKUP(BM$2,Monitoring_eng!$A$1:$DB$79,Results!$C11,FALSE)=$K11,$Q11,IF(HLOOKUP(BM$2,Monitoring_eng!$A$1:$DB$79,Results!$C11,FALSE)=$M11,$R11,IF(HLOOKUP(BM$2,Monitoring_eng!$A$1:$DB$79,Results!$C11,FALSE)=$O11,$S11,"CHYBA")))))</f>
        <v>0.5</v>
      </c>
      <c r="BN11" s="68">
        <f>IF(ISBLANK(HLOOKUP(BN$2,Monitoring_eng!$A$1:$DB$79,Results!$C11,FALSE)),"",IF(HLOOKUP(BN$2,Monitoring_eng!$A$1:$DB$79,Results!$C11,FALSE)=$I11,$P11,IF(HLOOKUP(BN$2,Monitoring_eng!$A$1:$DB$79,Results!$C11,FALSE)=$K11,$Q11,IF(HLOOKUP(BN$2,Monitoring_eng!$A$1:$DB$79,Results!$C11,FALSE)=$M11,$R11,IF(HLOOKUP(BN$2,Monitoring_eng!$A$1:$DB$79,Results!$C11,FALSE)=$O11,$S11,"CHYBA")))))</f>
        <v>0</v>
      </c>
      <c r="BO11" s="68">
        <f>IF(ISBLANK(HLOOKUP(BO$2,Monitoring_eng!$A$1:$DB$79,Results!$C11,FALSE)),"",IF(HLOOKUP(BO$2,Monitoring_eng!$A$1:$DB$79,Results!$C11,FALSE)=$I11,$P11,IF(HLOOKUP(BO$2,Monitoring_eng!$A$1:$DB$79,Results!$C11,FALSE)=$K11,$Q11,IF(HLOOKUP(BO$2,Monitoring_eng!$A$1:$DB$79,Results!$C11,FALSE)=$M11,$R11,IF(HLOOKUP(BO$2,Monitoring_eng!$A$1:$DB$79,Results!$C11,FALSE)=$O11,$S11,"CHYBA")))))</f>
        <v>0</v>
      </c>
      <c r="BP11" s="68">
        <f>IF(ISBLANK(HLOOKUP(BP$2,Monitoring_eng!$A$1:$DB$79,Results!$C11,FALSE)),"",IF(HLOOKUP(BP$2,Monitoring_eng!$A$1:$DB$79,Results!$C11,FALSE)=$I11,$P11,IF(HLOOKUP(BP$2,Monitoring_eng!$A$1:$DB$79,Results!$C11,FALSE)=$K11,$Q11,IF(HLOOKUP(BP$2,Monitoring_eng!$A$1:$DB$79,Results!$C11,FALSE)=$M11,$R11,IF(HLOOKUP(BP$2,Monitoring_eng!$A$1:$DB$79,Results!$C11,FALSE)=$O11,$S11,"CHYBA")))))</f>
        <v>0.5</v>
      </c>
      <c r="BQ11" s="68">
        <f>IF(ISBLANK(HLOOKUP(BQ$2,Monitoring_eng!$A$1:$DB$79,Results!$C11,FALSE)),"",IF(HLOOKUP(BQ$2,Monitoring_eng!$A$1:$DB$79,Results!$C11,FALSE)=$I11,$P11,IF(HLOOKUP(BQ$2,Monitoring_eng!$A$1:$DB$79,Results!$C11,FALSE)=$K11,$Q11,IF(HLOOKUP(BQ$2,Monitoring_eng!$A$1:$DB$79,Results!$C11,FALSE)=$M11,$R11,IF(HLOOKUP(BQ$2,Monitoring_eng!$A$1:$DB$79,Results!$C11,FALSE)=$O11,$S11,"CHYBA")))))</f>
        <v>0.5</v>
      </c>
    </row>
    <row r="12" spans="1:69" ht="14.25" customHeight="1" x14ac:dyDescent="0.25">
      <c r="A12" s="45" t="s">
        <v>2437</v>
      </c>
      <c r="B12" s="45" t="s">
        <v>313</v>
      </c>
      <c r="C12" s="45">
        <v>11</v>
      </c>
      <c r="D12" s="46" t="s">
        <v>89</v>
      </c>
      <c r="E12" s="46" t="s">
        <v>103</v>
      </c>
      <c r="F12" s="46" t="s">
        <v>2</v>
      </c>
      <c r="G12" s="45">
        <v>2</v>
      </c>
      <c r="H12" s="45" t="s">
        <v>484</v>
      </c>
      <c r="I12" s="45" t="s">
        <v>1749</v>
      </c>
      <c r="J12" s="45" t="s">
        <v>485</v>
      </c>
      <c r="K12" s="67" t="s">
        <v>1750</v>
      </c>
      <c r="L12" s="45" t="s">
        <v>486</v>
      </c>
      <c r="M12" s="45" t="s">
        <v>1752</v>
      </c>
      <c r="N12" s="45" t="s">
        <v>2116</v>
      </c>
      <c r="O12" s="45" t="s">
        <v>2116</v>
      </c>
      <c r="P12" s="45">
        <f t="shared" si="0"/>
        <v>2</v>
      </c>
      <c r="Q12" s="45">
        <v>0</v>
      </c>
      <c r="R12" s="45">
        <f t="shared" si="1"/>
        <v>1</v>
      </c>
      <c r="S12" s="45" t="s">
        <v>2116</v>
      </c>
      <c r="T12" s="68">
        <f>IF(ISBLANK(HLOOKUP(T$2,Monitoring_eng!$A$1:$DB$79,Results!$C12,FALSE)),"",IF(HLOOKUP(T$2,Monitoring_eng!$A$1:$DB$79,Results!$C12,FALSE)=$I12,$P12,IF(HLOOKUP(T$2,Monitoring_eng!$A$1:$DB$79,Results!$C12,FALSE)=$K12,$Q12,IF(HLOOKUP(T$2,Monitoring_eng!$A$1:$DB$79,Results!$C12,FALSE)=$M12,$R12,IF(HLOOKUP(T$2,Monitoring_eng!$A$1:$DB$79,Results!$C12,FALSE)=$O12,$S12,"CHYBA")))))</f>
        <v>1</v>
      </c>
      <c r="U12" s="68">
        <f>IF(ISBLANK(HLOOKUP(U$2,Monitoring_eng!$A$1:$DB$79,Results!$C12,FALSE)),"",IF(HLOOKUP(U$2,Monitoring_eng!$A$1:$DB$79,Results!$C12,FALSE)=$I12,$P12,IF(HLOOKUP(U$2,Monitoring_eng!$A$1:$DB$79,Results!$C12,FALSE)=$K12,$Q12,IF(HLOOKUP(U$2,Monitoring_eng!$A$1:$DB$79,Results!$C12,FALSE)=$M12,$R12,IF(HLOOKUP(U$2,Monitoring_eng!$A$1:$DB$79,Results!$C12,FALSE)=$O12,$S12,"CHYBA")))))</f>
        <v>1</v>
      </c>
      <c r="V12" s="68">
        <f>IF(ISBLANK(HLOOKUP(V$2,Monitoring_eng!$A$1:$DB$79,Results!$C12,FALSE)),"",IF(HLOOKUP(V$2,Monitoring_eng!$A$1:$DB$79,Results!$C12,FALSE)=$I12,$P12,IF(HLOOKUP(V$2,Monitoring_eng!$A$1:$DB$79,Results!$C12,FALSE)=$K12,$Q12,IF(HLOOKUP(V$2,Monitoring_eng!$A$1:$DB$79,Results!$C12,FALSE)=$M12,$R12,IF(HLOOKUP(V$2,Monitoring_eng!$A$1:$DB$79,Results!$C12,FALSE)=$O12,$S12,"CHYBA")))))</f>
        <v>1</v>
      </c>
      <c r="W12" s="68">
        <f>IF(ISBLANK(HLOOKUP(W$2,Monitoring_eng!$A$1:$DB$79,Results!$C12,FALSE)),"",IF(HLOOKUP(W$2,Monitoring_eng!$A$1:$DB$79,Results!$C12,FALSE)=$I12,$P12,IF(HLOOKUP(W$2,Monitoring_eng!$A$1:$DB$79,Results!$C12,FALSE)=$K12,$Q12,IF(HLOOKUP(W$2,Monitoring_eng!$A$1:$DB$79,Results!$C12,FALSE)=$M12,$R12,IF(HLOOKUP(W$2,Monitoring_eng!$A$1:$DB$79,Results!$C12,FALSE)=$O12,$S12,"CHYBA")))))</f>
        <v>1</v>
      </c>
      <c r="X12" s="68">
        <f>IF(ISBLANK(HLOOKUP(X$2,Monitoring_eng!$A$1:$DB$79,Results!$C12,FALSE)),"",IF(HLOOKUP(X$2,Monitoring_eng!$A$1:$DB$79,Results!$C12,FALSE)=$I12,$P12,IF(HLOOKUP(X$2,Monitoring_eng!$A$1:$DB$79,Results!$C12,FALSE)=$K12,$Q12,IF(HLOOKUP(X$2,Monitoring_eng!$A$1:$DB$79,Results!$C12,FALSE)=$M12,$R12,IF(HLOOKUP(X$2,Monitoring_eng!$A$1:$DB$79,Results!$C12,FALSE)=$O12,$S12,"CHYBA")))))</f>
        <v>2</v>
      </c>
      <c r="Y12" s="68">
        <f>IF(ISBLANK(HLOOKUP(Y$2,Monitoring_eng!$A$1:$DB$79,Results!$C12,FALSE)),"",IF(HLOOKUP(Y$2,Monitoring_eng!$A$1:$DB$79,Results!$C12,FALSE)=$I12,$P12,IF(HLOOKUP(Y$2,Monitoring_eng!$A$1:$DB$79,Results!$C12,FALSE)=$K12,$Q12,IF(HLOOKUP(Y$2,Monitoring_eng!$A$1:$DB$79,Results!$C12,FALSE)=$M12,$R12,IF(HLOOKUP(Y$2,Monitoring_eng!$A$1:$DB$79,Results!$C12,FALSE)=$O12,$S12,"CHYBA")))))</f>
        <v>1</v>
      </c>
      <c r="Z12" s="68">
        <f>IF(ISBLANK(HLOOKUP(Z$2,Monitoring_eng!$A$1:$DB$79,Results!$C12,FALSE)),"",IF(HLOOKUP(Z$2,Monitoring_eng!$A$1:$DB$79,Results!$C12,FALSE)=$I12,$P12,IF(HLOOKUP(Z$2,Monitoring_eng!$A$1:$DB$79,Results!$C12,FALSE)=$K12,$Q12,IF(HLOOKUP(Z$2,Monitoring_eng!$A$1:$DB$79,Results!$C12,FALSE)=$M12,$R12,IF(HLOOKUP(Z$2,Monitoring_eng!$A$1:$DB$79,Results!$C12,FALSE)=$O12,$S12,"CHYBA")))))</f>
        <v>2</v>
      </c>
      <c r="AA12" s="68">
        <f>IF(ISBLANK(HLOOKUP(AA$2,Monitoring_eng!$A$1:$DB$79,Results!$C12,FALSE)),"",IF(HLOOKUP(AA$2,Monitoring_eng!$A$1:$DB$79,Results!$C12,FALSE)=$I12,$P12,IF(HLOOKUP(AA$2,Monitoring_eng!$A$1:$DB$79,Results!$C12,FALSE)=$K12,$Q12,IF(HLOOKUP(AA$2,Monitoring_eng!$A$1:$DB$79,Results!$C12,FALSE)=$M12,$R12,IF(HLOOKUP(AA$2,Monitoring_eng!$A$1:$DB$79,Results!$C12,FALSE)=$O12,$S12,"CHYBA")))))</f>
        <v>2</v>
      </c>
      <c r="AB12" s="68">
        <f>IF(ISBLANK(HLOOKUP(AB$2,Monitoring_eng!$A$1:$DB$79,Results!$C12,FALSE)),"",IF(HLOOKUP(AB$2,Monitoring_eng!$A$1:$DB$79,Results!$C12,FALSE)=$I12,$P12,IF(HLOOKUP(AB$2,Monitoring_eng!$A$1:$DB$79,Results!$C12,FALSE)=$K12,$Q12,IF(HLOOKUP(AB$2,Monitoring_eng!$A$1:$DB$79,Results!$C12,FALSE)=$M12,$R12,IF(HLOOKUP(AB$2,Monitoring_eng!$A$1:$DB$79,Results!$C12,FALSE)=$O12,$S12,"CHYBA")))))</f>
        <v>1</v>
      </c>
      <c r="AC12" s="68">
        <f>IF(ISBLANK(HLOOKUP(AC$2,Monitoring_eng!$A$1:$DB$79,Results!$C12,FALSE)),"",IF(HLOOKUP(AC$2,Monitoring_eng!$A$1:$DB$79,Results!$C12,FALSE)=$I12,$P12,IF(HLOOKUP(AC$2,Monitoring_eng!$A$1:$DB$79,Results!$C12,FALSE)=$K12,$Q12,IF(HLOOKUP(AC$2,Monitoring_eng!$A$1:$DB$79,Results!$C12,FALSE)=$M12,$R12,IF(HLOOKUP(AC$2,Monitoring_eng!$A$1:$DB$79,Results!$C12,FALSE)=$O12,$S12,"CHYBA")))))</f>
        <v>2</v>
      </c>
      <c r="AD12" s="68">
        <f>IF(ISBLANK(HLOOKUP(AD$2,Monitoring_eng!$A$1:$DB$79,Results!$C12,FALSE)),"",IF(HLOOKUP(AD$2,Monitoring_eng!$A$1:$DB$79,Results!$C12,FALSE)=$I12,$P12,IF(HLOOKUP(AD$2,Monitoring_eng!$A$1:$DB$79,Results!$C12,FALSE)=$K12,$Q12,IF(HLOOKUP(AD$2,Monitoring_eng!$A$1:$DB$79,Results!$C12,FALSE)=$M12,$R12,IF(HLOOKUP(AD$2,Monitoring_eng!$A$1:$DB$79,Results!$C12,FALSE)=$O12,$S12,"CHYBA")))))</f>
        <v>2</v>
      </c>
      <c r="AE12" s="68">
        <f>IF(ISBLANK(HLOOKUP(AE$2,Monitoring_eng!$A$1:$DB$79,Results!$C12,FALSE)),"",IF(HLOOKUP(AE$2,Monitoring_eng!$A$1:$DB$79,Results!$C12,FALSE)=$I12,$P12,IF(HLOOKUP(AE$2,Monitoring_eng!$A$1:$DB$79,Results!$C12,FALSE)=$K12,$Q12,IF(HLOOKUP(AE$2,Monitoring_eng!$A$1:$DB$79,Results!$C12,FALSE)=$M12,$R12,IF(HLOOKUP(AE$2,Monitoring_eng!$A$1:$DB$79,Results!$C12,FALSE)=$O12,$S12,"CHYBA")))))</f>
        <v>1</v>
      </c>
      <c r="AF12" s="68">
        <f>IF(ISBLANK(HLOOKUP(AF$2,Monitoring_eng!$A$1:$DB$79,Results!$C12,FALSE)),"",IF(HLOOKUP(AF$2,Monitoring_eng!$A$1:$DB$79,Results!$C12,FALSE)=$I12,$P12,IF(HLOOKUP(AF$2,Monitoring_eng!$A$1:$DB$79,Results!$C12,FALSE)=$K12,$Q12,IF(HLOOKUP(AF$2,Monitoring_eng!$A$1:$DB$79,Results!$C12,FALSE)=$M12,$R12,IF(HLOOKUP(AF$2,Monitoring_eng!$A$1:$DB$79,Results!$C12,FALSE)=$O12,$S12,"CHYBA")))))</f>
        <v>2</v>
      </c>
      <c r="AG12" s="68">
        <f>IF(ISBLANK(HLOOKUP(AG$2,Monitoring_eng!$A$1:$DB$79,Results!$C12,FALSE)),"",IF(HLOOKUP(AG$2,Monitoring_eng!$A$1:$DB$79,Results!$C12,FALSE)=$I12,$P12,IF(HLOOKUP(AG$2,Monitoring_eng!$A$1:$DB$79,Results!$C12,FALSE)=$K12,$Q12,IF(HLOOKUP(AG$2,Monitoring_eng!$A$1:$DB$79,Results!$C12,FALSE)=$M12,$R12,IF(HLOOKUP(AG$2,Monitoring_eng!$A$1:$DB$79,Results!$C12,FALSE)=$O12,$S12,"CHYBA")))))</f>
        <v>2</v>
      </c>
      <c r="AH12" s="68">
        <f>IF(ISBLANK(HLOOKUP(AH$2,Monitoring_eng!$A$1:$DB$79,Results!$C12,FALSE)),"",IF(HLOOKUP(AH$2,Monitoring_eng!$A$1:$DB$79,Results!$C12,FALSE)=$I12,$P12,IF(HLOOKUP(AH$2,Monitoring_eng!$A$1:$DB$79,Results!$C12,FALSE)=$K12,$Q12,IF(HLOOKUP(AH$2,Monitoring_eng!$A$1:$DB$79,Results!$C12,FALSE)=$M12,$R12,IF(HLOOKUP(AH$2,Monitoring_eng!$A$1:$DB$79,Results!$C12,FALSE)=$O12,$S12,"CHYBA")))))</f>
        <v>1</v>
      </c>
      <c r="AI12" s="68">
        <f>IF(ISBLANK(HLOOKUP(AI$2,Monitoring_eng!$A$1:$DB$79,Results!$C12,FALSE)),"",IF(HLOOKUP(AI$2,Monitoring_eng!$A$1:$DB$79,Results!$C12,FALSE)=$I12,$P12,IF(HLOOKUP(AI$2,Monitoring_eng!$A$1:$DB$79,Results!$C12,FALSE)=$K12,$Q12,IF(HLOOKUP(AI$2,Monitoring_eng!$A$1:$DB$79,Results!$C12,FALSE)=$M12,$R12,IF(HLOOKUP(AI$2,Monitoring_eng!$A$1:$DB$79,Results!$C12,FALSE)=$O12,$S12,"CHYBA")))))</f>
        <v>0</v>
      </c>
      <c r="AJ12" s="68">
        <f>IF(ISBLANK(HLOOKUP(AJ$2,Monitoring_eng!$A$1:$DB$79,Results!$C12,FALSE)),"",IF(HLOOKUP(AJ$2,Monitoring_eng!$A$1:$DB$79,Results!$C12,FALSE)=$I12,$P12,IF(HLOOKUP(AJ$2,Monitoring_eng!$A$1:$DB$79,Results!$C12,FALSE)=$K12,$Q12,IF(HLOOKUP(AJ$2,Monitoring_eng!$A$1:$DB$79,Results!$C12,FALSE)=$M12,$R12,IF(HLOOKUP(AJ$2,Monitoring_eng!$A$1:$DB$79,Results!$C12,FALSE)=$O12,$S12,"CHYBA")))))</f>
        <v>1</v>
      </c>
      <c r="AK12" s="68">
        <f>IF(ISBLANK(HLOOKUP(AK$2,Monitoring_eng!$A$1:$DB$79,Results!$C12,FALSE)),"",IF(HLOOKUP(AK$2,Monitoring_eng!$A$1:$DB$79,Results!$C12,FALSE)=$I12,$P12,IF(HLOOKUP(AK$2,Monitoring_eng!$A$1:$DB$79,Results!$C12,FALSE)=$K12,$Q12,IF(HLOOKUP(AK$2,Monitoring_eng!$A$1:$DB$79,Results!$C12,FALSE)=$M12,$R12,IF(HLOOKUP(AK$2,Monitoring_eng!$A$1:$DB$79,Results!$C12,FALSE)=$O12,$S12,"CHYBA")))))</f>
        <v>1</v>
      </c>
      <c r="AL12" s="68">
        <f>IF(ISBLANK(HLOOKUP(AL$2,Monitoring_eng!$A$1:$DB$79,Results!$C12,FALSE)),"",IF(HLOOKUP(AL$2,Monitoring_eng!$A$1:$DB$79,Results!$C12,FALSE)=$I12,$P12,IF(HLOOKUP(AL$2,Monitoring_eng!$A$1:$DB$79,Results!$C12,FALSE)=$K12,$Q12,IF(HLOOKUP(AL$2,Monitoring_eng!$A$1:$DB$79,Results!$C12,FALSE)=$M12,$R12,IF(HLOOKUP(AL$2,Monitoring_eng!$A$1:$DB$79,Results!$C12,FALSE)=$O12,$S12,"CHYBA")))))</f>
        <v>2</v>
      </c>
      <c r="AM12" s="68">
        <f>IF(ISBLANK(HLOOKUP(AM$2,Monitoring_eng!$A$1:$DB$79,Results!$C12,FALSE)),"",IF(HLOOKUP(AM$2,Monitoring_eng!$A$1:$DB$79,Results!$C12,FALSE)=$I12,$P12,IF(HLOOKUP(AM$2,Monitoring_eng!$A$1:$DB$79,Results!$C12,FALSE)=$K12,$Q12,IF(HLOOKUP(AM$2,Monitoring_eng!$A$1:$DB$79,Results!$C12,FALSE)=$M12,$R12,IF(HLOOKUP(AM$2,Monitoring_eng!$A$1:$DB$79,Results!$C12,FALSE)=$O12,$S12,"CHYBA")))))</f>
        <v>2</v>
      </c>
      <c r="AN12" s="68">
        <f>IF(ISBLANK(HLOOKUP(AN$2,Monitoring_eng!$A$1:$DB$79,Results!$C12,FALSE)),"",IF(HLOOKUP(AN$2,Monitoring_eng!$A$1:$DB$79,Results!$C12,FALSE)=$I12,$P12,IF(HLOOKUP(AN$2,Monitoring_eng!$A$1:$DB$79,Results!$C12,FALSE)=$K12,$Q12,IF(HLOOKUP(AN$2,Monitoring_eng!$A$1:$DB$79,Results!$C12,FALSE)=$M12,$R12,IF(HLOOKUP(AN$2,Monitoring_eng!$A$1:$DB$79,Results!$C12,FALSE)=$O12,$S12,"CHYBA")))))</f>
        <v>1</v>
      </c>
      <c r="AO12" s="68">
        <f>IF(ISBLANK(HLOOKUP(AO$2,Monitoring_eng!$A$1:$DB$79,Results!$C12,FALSE)),"",IF(HLOOKUP(AO$2,Monitoring_eng!$A$1:$DB$79,Results!$C12,FALSE)=$I12,$P12,IF(HLOOKUP(AO$2,Monitoring_eng!$A$1:$DB$79,Results!$C12,FALSE)=$K12,$Q12,IF(HLOOKUP(AO$2,Monitoring_eng!$A$1:$DB$79,Results!$C12,FALSE)=$M12,$R12,IF(HLOOKUP(AO$2,Monitoring_eng!$A$1:$DB$79,Results!$C12,FALSE)=$O12,$S12,"CHYBA")))))</f>
        <v>1</v>
      </c>
      <c r="AP12" s="68">
        <f>IF(ISBLANK(HLOOKUP(AP$2,Monitoring_eng!$A$1:$DB$79,Results!$C12,FALSE)),"",IF(HLOOKUP(AP$2,Monitoring_eng!$A$1:$DB$79,Results!$C12,FALSE)=$I12,$P12,IF(HLOOKUP(AP$2,Monitoring_eng!$A$1:$DB$79,Results!$C12,FALSE)=$K12,$Q12,IF(HLOOKUP(AP$2,Monitoring_eng!$A$1:$DB$79,Results!$C12,FALSE)=$M12,$R12,IF(HLOOKUP(AP$2,Monitoring_eng!$A$1:$DB$79,Results!$C12,FALSE)=$O12,$S12,"CHYBA")))))</f>
        <v>1</v>
      </c>
      <c r="AQ12" s="68">
        <f>IF(ISBLANK(HLOOKUP(AQ$2,Monitoring_eng!$A$1:$DB$79,Results!$C12,FALSE)),"",IF(HLOOKUP(AQ$2,Monitoring_eng!$A$1:$DB$79,Results!$C12,FALSE)=$I12,$P12,IF(HLOOKUP(AQ$2,Monitoring_eng!$A$1:$DB$79,Results!$C12,FALSE)=$K12,$Q12,IF(HLOOKUP(AQ$2,Monitoring_eng!$A$1:$DB$79,Results!$C12,FALSE)=$M12,$R12,IF(HLOOKUP(AQ$2,Monitoring_eng!$A$1:$DB$79,Results!$C12,FALSE)=$O12,$S12,"CHYBA")))))</f>
        <v>2</v>
      </c>
      <c r="AR12" s="68">
        <f>IF(ISBLANK(HLOOKUP(AR$2,Monitoring_eng!$A$1:$DB$79,Results!$C12,FALSE)),"",IF(HLOOKUP(AR$2,Monitoring_eng!$A$1:$DB$79,Results!$C12,FALSE)=$I12,$P12,IF(HLOOKUP(AR$2,Monitoring_eng!$A$1:$DB$79,Results!$C12,FALSE)=$K12,$Q12,IF(HLOOKUP(AR$2,Monitoring_eng!$A$1:$DB$79,Results!$C12,FALSE)=$M12,$R12,IF(HLOOKUP(AR$2,Monitoring_eng!$A$1:$DB$79,Results!$C12,FALSE)=$O12,$S12,"CHYBA")))))</f>
        <v>2</v>
      </c>
      <c r="AS12" s="68">
        <f>IF(ISBLANK(HLOOKUP(AS$2,Monitoring_eng!$A$1:$DB$79,Results!$C12,FALSE)),"",IF(HLOOKUP(AS$2,Monitoring_eng!$A$1:$DB$79,Results!$C12,FALSE)=$I12,$P12,IF(HLOOKUP(AS$2,Monitoring_eng!$A$1:$DB$79,Results!$C12,FALSE)=$K12,$Q12,IF(HLOOKUP(AS$2,Monitoring_eng!$A$1:$DB$79,Results!$C12,FALSE)=$M12,$R12,IF(HLOOKUP(AS$2,Monitoring_eng!$A$1:$DB$79,Results!$C12,FALSE)=$O12,$S12,"CHYBA")))))</f>
        <v>2</v>
      </c>
      <c r="AT12" s="68">
        <f>IF(ISBLANK(HLOOKUP(AT$2,Monitoring_eng!$A$1:$DB$79,Results!$C12,FALSE)),"",IF(HLOOKUP(AT$2,Monitoring_eng!$A$1:$DB$79,Results!$C12,FALSE)=$I12,$P12,IF(HLOOKUP(AT$2,Monitoring_eng!$A$1:$DB$79,Results!$C12,FALSE)=$K12,$Q12,IF(HLOOKUP(AT$2,Monitoring_eng!$A$1:$DB$79,Results!$C12,FALSE)=$M12,$R12,IF(HLOOKUP(AT$2,Monitoring_eng!$A$1:$DB$79,Results!$C12,FALSE)=$O12,$S12,"CHYBA")))))</f>
        <v>0</v>
      </c>
      <c r="AU12" s="68">
        <f>IF(ISBLANK(HLOOKUP(AU$2,Monitoring_eng!$A$1:$DB$79,Results!$C12,FALSE)),"",IF(HLOOKUP(AU$2,Monitoring_eng!$A$1:$DB$79,Results!$C12,FALSE)=$I12,$P12,IF(HLOOKUP(AU$2,Monitoring_eng!$A$1:$DB$79,Results!$C12,FALSE)=$K12,$Q12,IF(HLOOKUP(AU$2,Monitoring_eng!$A$1:$DB$79,Results!$C12,FALSE)=$M12,$R12,IF(HLOOKUP(AU$2,Monitoring_eng!$A$1:$DB$79,Results!$C12,FALSE)=$O12,$S12,"CHYBA")))))</f>
        <v>1</v>
      </c>
      <c r="AV12" s="68">
        <f>IF(ISBLANK(HLOOKUP(AV$2,Monitoring_eng!$A$1:$DB$79,Results!$C12,FALSE)),"",IF(HLOOKUP(AV$2,Monitoring_eng!$A$1:$DB$79,Results!$C12,FALSE)=$I12,$P12,IF(HLOOKUP(AV$2,Monitoring_eng!$A$1:$DB$79,Results!$C12,FALSE)=$K12,$Q12,IF(HLOOKUP(AV$2,Monitoring_eng!$A$1:$DB$79,Results!$C12,FALSE)=$M12,$R12,IF(HLOOKUP(AV$2,Monitoring_eng!$A$1:$DB$79,Results!$C12,FALSE)=$O12,$S12,"CHYBA")))))</f>
        <v>2</v>
      </c>
      <c r="AW12" s="68">
        <f>IF(ISBLANK(HLOOKUP(AW$2,Monitoring_eng!$A$1:$DB$79,Results!$C12,FALSE)),"",IF(HLOOKUP(AW$2,Monitoring_eng!$A$1:$DB$79,Results!$C12,FALSE)=$I12,$P12,IF(HLOOKUP(AW$2,Monitoring_eng!$A$1:$DB$79,Results!$C12,FALSE)=$K12,$Q12,IF(HLOOKUP(AW$2,Monitoring_eng!$A$1:$DB$79,Results!$C12,FALSE)=$M12,$R12,IF(HLOOKUP(AW$2,Monitoring_eng!$A$1:$DB$79,Results!$C12,FALSE)=$O12,$S12,"CHYBA")))))</f>
        <v>1</v>
      </c>
      <c r="AX12" s="68">
        <f>IF(ISBLANK(HLOOKUP(AX$2,Monitoring_eng!$A$1:$DB$79,Results!$C12,FALSE)),"",IF(HLOOKUP(AX$2,Monitoring_eng!$A$1:$DB$79,Results!$C12,FALSE)=$I12,$P12,IF(HLOOKUP(AX$2,Monitoring_eng!$A$1:$DB$79,Results!$C12,FALSE)=$K12,$Q12,IF(HLOOKUP(AX$2,Monitoring_eng!$A$1:$DB$79,Results!$C12,FALSE)=$M12,$R12,IF(HLOOKUP(AX$2,Monitoring_eng!$A$1:$DB$79,Results!$C12,FALSE)=$O12,$S12,"CHYBA")))))</f>
        <v>1</v>
      </c>
      <c r="AY12" s="68">
        <f>IF(ISBLANK(HLOOKUP(AY$2,Monitoring_eng!$A$1:$DB$79,Results!$C12,FALSE)),"",IF(HLOOKUP(AY$2,Monitoring_eng!$A$1:$DB$79,Results!$C12,FALSE)=$I12,$P12,IF(HLOOKUP(AY$2,Monitoring_eng!$A$1:$DB$79,Results!$C12,FALSE)=$K12,$Q12,IF(HLOOKUP(AY$2,Monitoring_eng!$A$1:$DB$79,Results!$C12,FALSE)=$M12,$R12,IF(HLOOKUP(AY$2,Monitoring_eng!$A$1:$DB$79,Results!$C12,FALSE)=$O12,$S12,"CHYBA")))))</f>
        <v>1</v>
      </c>
      <c r="AZ12" s="68">
        <f>IF(ISBLANK(HLOOKUP(AZ$2,Monitoring_eng!$A$1:$DB$79,Results!$C12,FALSE)),"",IF(HLOOKUP(AZ$2,Monitoring_eng!$A$1:$DB$79,Results!$C12,FALSE)=$I12,$P12,IF(HLOOKUP(AZ$2,Monitoring_eng!$A$1:$DB$79,Results!$C12,FALSE)=$K12,$Q12,IF(HLOOKUP(AZ$2,Monitoring_eng!$A$1:$DB$79,Results!$C12,FALSE)=$M12,$R12,IF(HLOOKUP(AZ$2,Monitoring_eng!$A$1:$DB$79,Results!$C12,FALSE)=$O12,$S12,"CHYBA")))))</f>
        <v>1</v>
      </c>
      <c r="BA12" s="68">
        <f>IF(ISBLANK(HLOOKUP(BA$2,Monitoring_eng!$A$1:$DB$79,Results!$C12,FALSE)),"",IF(HLOOKUP(BA$2,Monitoring_eng!$A$1:$DB$79,Results!$C12,FALSE)=$I12,$P12,IF(HLOOKUP(BA$2,Monitoring_eng!$A$1:$DB$79,Results!$C12,FALSE)=$K12,$Q12,IF(HLOOKUP(BA$2,Monitoring_eng!$A$1:$DB$79,Results!$C12,FALSE)=$M12,$R12,IF(HLOOKUP(BA$2,Monitoring_eng!$A$1:$DB$79,Results!$C12,FALSE)=$O12,$S12,"CHYBA")))))</f>
        <v>2</v>
      </c>
      <c r="BB12" s="68">
        <f>IF(ISBLANK(HLOOKUP(BB$2,Monitoring_eng!$A$1:$DB$79,Results!$C12,FALSE)),"",IF(HLOOKUP(BB$2,Monitoring_eng!$A$1:$DB$79,Results!$C12,FALSE)=$I12,$P12,IF(HLOOKUP(BB$2,Monitoring_eng!$A$1:$DB$79,Results!$C12,FALSE)=$K12,$Q12,IF(HLOOKUP(BB$2,Monitoring_eng!$A$1:$DB$79,Results!$C12,FALSE)=$M12,$R12,IF(HLOOKUP(BB$2,Monitoring_eng!$A$1:$DB$79,Results!$C12,FALSE)=$O12,$S12,"CHYBA")))))</f>
        <v>1</v>
      </c>
      <c r="BC12" s="68">
        <f>IF(ISBLANK(HLOOKUP(BC$2,Monitoring_eng!$A$1:$DB$79,Results!$C12,FALSE)),"",IF(HLOOKUP(BC$2,Monitoring_eng!$A$1:$DB$79,Results!$C12,FALSE)=$I12,$P12,IF(HLOOKUP(BC$2,Monitoring_eng!$A$1:$DB$79,Results!$C12,FALSE)=$K12,$Q12,IF(HLOOKUP(BC$2,Monitoring_eng!$A$1:$DB$79,Results!$C12,FALSE)=$M12,$R12,IF(HLOOKUP(BC$2,Monitoring_eng!$A$1:$DB$79,Results!$C12,FALSE)=$O12,$S12,"CHYBA")))))</f>
        <v>1</v>
      </c>
      <c r="BD12" s="68">
        <f>IF(ISBLANK(HLOOKUP(BD$2,Monitoring_eng!$A$1:$DB$79,Results!$C12,FALSE)),"",IF(HLOOKUP(BD$2,Monitoring_eng!$A$1:$DB$79,Results!$C12,FALSE)=$I12,$P12,IF(HLOOKUP(BD$2,Monitoring_eng!$A$1:$DB$79,Results!$C12,FALSE)=$K12,$Q12,IF(HLOOKUP(BD$2,Monitoring_eng!$A$1:$DB$79,Results!$C12,FALSE)=$M12,$R12,IF(HLOOKUP(BD$2,Monitoring_eng!$A$1:$DB$79,Results!$C12,FALSE)=$O12,$S12,"CHYBA")))))</f>
        <v>2</v>
      </c>
      <c r="BE12" s="68">
        <f>IF(ISBLANK(HLOOKUP(BE$2,Monitoring_eng!$A$1:$DB$79,Results!$C12,FALSE)),"",IF(HLOOKUP(BE$2,Monitoring_eng!$A$1:$DB$79,Results!$C12,FALSE)=$I12,$P12,IF(HLOOKUP(BE$2,Monitoring_eng!$A$1:$DB$79,Results!$C12,FALSE)=$K12,$Q12,IF(HLOOKUP(BE$2,Monitoring_eng!$A$1:$DB$79,Results!$C12,FALSE)=$M12,$R12,IF(HLOOKUP(BE$2,Monitoring_eng!$A$1:$DB$79,Results!$C12,FALSE)=$O12,$S12,"CHYBA")))))</f>
        <v>1</v>
      </c>
      <c r="BF12" s="68">
        <f>IF(ISBLANK(HLOOKUP(BF$2,Monitoring_eng!$A$1:$DB$79,Results!$C12,FALSE)),"",IF(HLOOKUP(BF$2,Monitoring_eng!$A$1:$DB$79,Results!$C12,FALSE)=$I12,$P12,IF(HLOOKUP(BF$2,Monitoring_eng!$A$1:$DB$79,Results!$C12,FALSE)=$K12,$Q12,IF(HLOOKUP(BF$2,Monitoring_eng!$A$1:$DB$79,Results!$C12,FALSE)=$M12,$R12,IF(HLOOKUP(BF$2,Monitoring_eng!$A$1:$DB$79,Results!$C12,FALSE)=$O12,$S12,"CHYBA")))))</f>
        <v>1</v>
      </c>
      <c r="BG12" s="68">
        <f>IF(ISBLANK(HLOOKUP(BG$2,Monitoring_eng!$A$1:$DB$79,Results!$C12,FALSE)),"",IF(HLOOKUP(BG$2,Monitoring_eng!$A$1:$DB$79,Results!$C12,FALSE)=$I12,$P12,IF(HLOOKUP(BG$2,Monitoring_eng!$A$1:$DB$79,Results!$C12,FALSE)=$K12,$Q12,IF(HLOOKUP(BG$2,Monitoring_eng!$A$1:$DB$79,Results!$C12,FALSE)=$M12,$R12,IF(HLOOKUP(BG$2,Monitoring_eng!$A$1:$DB$79,Results!$C12,FALSE)=$O12,$S12,"CHYBA")))))</f>
        <v>1</v>
      </c>
      <c r="BH12" s="68">
        <f>IF(ISBLANK(HLOOKUP(BH$2,Monitoring_eng!$A$1:$DB$79,Results!$C12,FALSE)),"",IF(HLOOKUP(BH$2,Monitoring_eng!$A$1:$DB$79,Results!$C12,FALSE)=$I12,$P12,IF(HLOOKUP(BH$2,Monitoring_eng!$A$1:$DB$79,Results!$C12,FALSE)=$K12,$Q12,IF(HLOOKUP(BH$2,Monitoring_eng!$A$1:$DB$79,Results!$C12,FALSE)=$M12,$R12,IF(HLOOKUP(BH$2,Monitoring_eng!$A$1:$DB$79,Results!$C12,FALSE)=$O12,$S12,"CHYBA")))))</f>
        <v>1</v>
      </c>
      <c r="BI12" s="68">
        <f>IF(ISBLANK(HLOOKUP(BI$2,Monitoring_eng!$A$1:$DB$79,Results!$C12,FALSE)),"",IF(HLOOKUP(BI$2,Monitoring_eng!$A$1:$DB$79,Results!$C12,FALSE)=$I12,$P12,IF(HLOOKUP(BI$2,Monitoring_eng!$A$1:$DB$79,Results!$C12,FALSE)=$K12,$Q12,IF(HLOOKUP(BI$2,Monitoring_eng!$A$1:$DB$79,Results!$C12,FALSE)=$M12,$R12,IF(HLOOKUP(BI$2,Monitoring_eng!$A$1:$DB$79,Results!$C12,FALSE)=$O12,$S12,"CHYBA")))))</f>
        <v>1</v>
      </c>
      <c r="BJ12" s="68">
        <f>IF(ISBLANK(HLOOKUP(BJ$2,Monitoring_eng!$A$1:$DB$79,Results!$C12,FALSE)),"",IF(HLOOKUP(BJ$2,Monitoring_eng!$A$1:$DB$79,Results!$C12,FALSE)=$I12,$P12,IF(HLOOKUP(BJ$2,Monitoring_eng!$A$1:$DB$79,Results!$C12,FALSE)=$K12,$Q12,IF(HLOOKUP(BJ$2,Monitoring_eng!$A$1:$DB$79,Results!$C12,FALSE)=$M12,$R12,IF(HLOOKUP(BJ$2,Monitoring_eng!$A$1:$DB$79,Results!$C12,FALSE)=$O12,$S12,"CHYBA")))))</f>
        <v>1</v>
      </c>
      <c r="BK12" s="68">
        <f>IF(ISBLANK(HLOOKUP(BK$2,Monitoring_eng!$A$1:$DB$79,Results!$C12,FALSE)),"",IF(HLOOKUP(BK$2,Monitoring_eng!$A$1:$DB$79,Results!$C12,FALSE)=$I12,$P12,IF(HLOOKUP(BK$2,Monitoring_eng!$A$1:$DB$79,Results!$C12,FALSE)=$K12,$Q12,IF(HLOOKUP(BK$2,Monitoring_eng!$A$1:$DB$79,Results!$C12,FALSE)=$M12,$R12,IF(HLOOKUP(BK$2,Monitoring_eng!$A$1:$DB$79,Results!$C12,FALSE)=$O12,$S12,"CHYBA")))))</f>
        <v>1</v>
      </c>
      <c r="BL12" s="68">
        <f>IF(ISBLANK(HLOOKUP(BL$2,Monitoring_eng!$A$1:$DB$79,Results!$C12,FALSE)),"",IF(HLOOKUP(BL$2,Monitoring_eng!$A$1:$DB$79,Results!$C12,FALSE)=$I12,$P12,IF(HLOOKUP(BL$2,Monitoring_eng!$A$1:$DB$79,Results!$C12,FALSE)=$K12,$Q12,IF(HLOOKUP(BL$2,Monitoring_eng!$A$1:$DB$79,Results!$C12,FALSE)=$M12,$R12,IF(HLOOKUP(BL$2,Monitoring_eng!$A$1:$DB$79,Results!$C12,FALSE)=$O12,$S12,"CHYBA")))))</f>
        <v>0</v>
      </c>
      <c r="BM12" s="68">
        <f>IF(ISBLANK(HLOOKUP(BM$2,Monitoring_eng!$A$1:$DB$79,Results!$C12,FALSE)),"",IF(HLOOKUP(BM$2,Monitoring_eng!$A$1:$DB$79,Results!$C12,FALSE)=$I12,$P12,IF(HLOOKUP(BM$2,Monitoring_eng!$A$1:$DB$79,Results!$C12,FALSE)=$K12,$Q12,IF(HLOOKUP(BM$2,Monitoring_eng!$A$1:$DB$79,Results!$C12,FALSE)=$M12,$R12,IF(HLOOKUP(BM$2,Monitoring_eng!$A$1:$DB$79,Results!$C12,FALSE)=$O12,$S12,"CHYBA")))))</f>
        <v>1</v>
      </c>
      <c r="BN12" s="68">
        <f>IF(ISBLANK(HLOOKUP(BN$2,Monitoring_eng!$A$1:$DB$79,Results!$C12,FALSE)),"",IF(HLOOKUP(BN$2,Monitoring_eng!$A$1:$DB$79,Results!$C12,FALSE)=$I12,$P12,IF(HLOOKUP(BN$2,Monitoring_eng!$A$1:$DB$79,Results!$C12,FALSE)=$K12,$Q12,IF(HLOOKUP(BN$2,Monitoring_eng!$A$1:$DB$79,Results!$C12,FALSE)=$M12,$R12,IF(HLOOKUP(BN$2,Monitoring_eng!$A$1:$DB$79,Results!$C12,FALSE)=$O12,$S12,"CHYBA")))))</f>
        <v>2</v>
      </c>
      <c r="BO12" s="68">
        <f>IF(ISBLANK(HLOOKUP(BO$2,Monitoring_eng!$A$1:$DB$79,Results!$C12,FALSE)),"",IF(HLOOKUP(BO$2,Monitoring_eng!$A$1:$DB$79,Results!$C12,FALSE)=$I12,$P12,IF(HLOOKUP(BO$2,Monitoring_eng!$A$1:$DB$79,Results!$C12,FALSE)=$K12,$Q12,IF(HLOOKUP(BO$2,Monitoring_eng!$A$1:$DB$79,Results!$C12,FALSE)=$M12,$R12,IF(HLOOKUP(BO$2,Monitoring_eng!$A$1:$DB$79,Results!$C12,FALSE)=$O12,$S12,"CHYBA")))))</f>
        <v>2</v>
      </c>
      <c r="BP12" s="68">
        <f>IF(ISBLANK(HLOOKUP(BP$2,Monitoring_eng!$A$1:$DB$79,Results!$C12,FALSE)),"",IF(HLOOKUP(BP$2,Monitoring_eng!$A$1:$DB$79,Results!$C12,FALSE)=$I12,$P12,IF(HLOOKUP(BP$2,Monitoring_eng!$A$1:$DB$79,Results!$C12,FALSE)=$K12,$Q12,IF(HLOOKUP(BP$2,Monitoring_eng!$A$1:$DB$79,Results!$C12,FALSE)=$M12,$R12,IF(HLOOKUP(BP$2,Monitoring_eng!$A$1:$DB$79,Results!$C12,FALSE)=$O12,$S12,"CHYBA")))))</f>
        <v>1</v>
      </c>
      <c r="BQ12" s="68">
        <f>IF(ISBLANK(HLOOKUP(BQ$2,Monitoring_eng!$A$1:$DB$79,Results!$C12,FALSE)),"",IF(HLOOKUP(BQ$2,Monitoring_eng!$A$1:$DB$79,Results!$C12,FALSE)=$I12,$P12,IF(HLOOKUP(BQ$2,Monitoring_eng!$A$1:$DB$79,Results!$C12,FALSE)=$K12,$Q12,IF(HLOOKUP(BQ$2,Monitoring_eng!$A$1:$DB$79,Results!$C12,FALSE)=$M12,$R12,IF(HLOOKUP(BQ$2,Monitoring_eng!$A$1:$DB$79,Results!$C12,FALSE)=$O12,$S12,"CHYBA")))))</f>
        <v>1</v>
      </c>
    </row>
    <row r="13" spans="1:69" x14ac:dyDescent="0.25">
      <c r="A13" s="45" t="s">
        <v>2438</v>
      </c>
      <c r="B13" s="45" t="s">
        <v>314</v>
      </c>
      <c r="C13" s="45">
        <v>12</v>
      </c>
      <c r="D13" s="46" t="s">
        <v>90</v>
      </c>
      <c r="E13" s="46" t="s">
        <v>104</v>
      </c>
      <c r="F13" s="46" t="s">
        <v>2</v>
      </c>
      <c r="G13" s="45">
        <v>0.5</v>
      </c>
      <c r="H13" s="45" t="s">
        <v>484</v>
      </c>
      <c r="I13" s="45" t="s">
        <v>1749</v>
      </c>
      <c r="J13" s="45" t="s">
        <v>485</v>
      </c>
      <c r="K13" s="67" t="s">
        <v>1750</v>
      </c>
      <c r="L13" s="45" t="s">
        <v>486</v>
      </c>
      <c r="M13" s="45" t="s">
        <v>1752</v>
      </c>
      <c r="N13" s="45" t="s">
        <v>2116</v>
      </c>
      <c r="O13" s="45" t="s">
        <v>2116</v>
      </c>
      <c r="P13" s="45">
        <f t="shared" si="0"/>
        <v>0.5</v>
      </c>
      <c r="Q13" s="45">
        <v>0</v>
      </c>
      <c r="R13" s="45">
        <f t="shared" si="1"/>
        <v>0.25</v>
      </c>
      <c r="S13" s="45" t="s">
        <v>2116</v>
      </c>
      <c r="T13" s="68">
        <f>IF(ISBLANK(HLOOKUP(T$2,Monitoring_eng!$A$1:$DB$79,Results!$C13,FALSE)),"",IF(HLOOKUP(T$2,Monitoring_eng!$A$1:$DB$79,Results!$C13,FALSE)=$I13,$P13,IF(HLOOKUP(T$2,Monitoring_eng!$A$1:$DB$79,Results!$C13,FALSE)=$K13,$Q13,IF(HLOOKUP(T$2,Monitoring_eng!$A$1:$DB$79,Results!$C13,FALSE)=$M13,$R13,IF(HLOOKUP(T$2,Monitoring_eng!$A$1:$DB$79,Results!$C13,FALSE)=$O13,$S13,"CHYBA")))))</f>
        <v>0</v>
      </c>
      <c r="U13" s="68">
        <f>IF(ISBLANK(HLOOKUP(U$2,Monitoring_eng!$A$1:$DB$79,Results!$C13,FALSE)),"",IF(HLOOKUP(U$2,Monitoring_eng!$A$1:$DB$79,Results!$C13,FALSE)=$I13,$P13,IF(HLOOKUP(U$2,Monitoring_eng!$A$1:$DB$79,Results!$C13,FALSE)=$K13,$Q13,IF(HLOOKUP(U$2,Monitoring_eng!$A$1:$DB$79,Results!$C13,FALSE)=$M13,$R13,IF(HLOOKUP(U$2,Monitoring_eng!$A$1:$DB$79,Results!$C13,FALSE)=$O13,$S13,"CHYBA")))))</f>
        <v>0.25</v>
      </c>
      <c r="V13" s="68">
        <f>IF(ISBLANK(HLOOKUP(V$2,Monitoring_eng!$A$1:$DB$79,Results!$C13,FALSE)),"",IF(HLOOKUP(V$2,Monitoring_eng!$A$1:$DB$79,Results!$C13,FALSE)=$I13,$P13,IF(HLOOKUP(V$2,Monitoring_eng!$A$1:$DB$79,Results!$C13,FALSE)=$K13,$Q13,IF(HLOOKUP(V$2,Monitoring_eng!$A$1:$DB$79,Results!$C13,FALSE)=$M13,$R13,IF(HLOOKUP(V$2,Monitoring_eng!$A$1:$DB$79,Results!$C13,FALSE)=$O13,$S13,"CHYBA")))))</f>
        <v>0.25</v>
      </c>
      <c r="W13" s="68">
        <f>IF(ISBLANK(HLOOKUP(W$2,Monitoring_eng!$A$1:$DB$79,Results!$C13,FALSE)),"",IF(HLOOKUP(W$2,Monitoring_eng!$A$1:$DB$79,Results!$C13,FALSE)=$I13,$P13,IF(HLOOKUP(W$2,Monitoring_eng!$A$1:$DB$79,Results!$C13,FALSE)=$K13,$Q13,IF(HLOOKUP(W$2,Monitoring_eng!$A$1:$DB$79,Results!$C13,FALSE)=$M13,$R13,IF(HLOOKUP(W$2,Monitoring_eng!$A$1:$DB$79,Results!$C13,FALSE)=$O13,$S13,"CHYBA")))))</f>
        <v>0.25</v>
      </c>
      <c r="X13" s="68">
        <f>IF(ISBLANK(HLOOKUP(X$2,Monitoring_eng!$A$1:$DB$79,Results!$C13,FALSE)),"",IF(HLOOKUP(X$2,Monitoring_eng!$A$1:$DB$79,Results!$C13,FALSE)=$I13,$P13,IF(HLOOKUP(X$2,Monitoring_eng!$A$1:$DB$79,Results!$C13,FALSE)=$K13,$Q13,IF(HLOOKUP(X$2,Monitoring_eng!$A$1:$DB$79,Results!$C13,FALSE)=$M13,$R13,IF(HLOOKUP(X$2,Monitoring_eng!$A$1:$DB$79,Results!$C13,FALSE)=$O13,$S13,"CHYBA")))))</f>
        <v>0.25</v>
      </c>
      <c r="Y13" s="68">
        <f>IF(ISBLANK(HLOOKUP(Y$2,Monitoring_eng!$A$1:$DB$79,Results!$C13,FALSE)),"",IF(HLOOKUP(Y$2,Monitoring_eng!$A$1:$DB$79,Results!$C13,FALSE)=$I13,$P13,IF(HLOOKUP(Y$2,Monitoring_eng!$A$1:$DB$79,Results!$C13,FALSE)=$K13,$Q13,IF(HLOOKUP(Y$2,Monitoring_eng!$A$1:$DB$79,Results!$C13,FALSE)=$M13,$R13,IF(HLOOKUP(Y$2,Monitoring_eng!$A$1:$DB$79,Results!$C13,FALSE)=$O13,$S13,"CHYBA")))))</f>
        <v>0.25</v>
      </c>
      <c r="Z13" s="68">
        <f>IF(ISBLANK(HLOOKUP(Z$2,Monitoring_eng!$A$1:$DB$79,Results!$C13,FALSE)),"",IF(HLOOKUP(Z$2,Monitoring_eng!$A$1:$DB$79,Results!$C13,FALSE)=$I13,$P13,IF(HLOOKUP(Z$2,Monitoring_eng!$A$1:$DB$79,Results!$C13,FALSE)=$K13,$Q13,IF(HLOOKUP(Z$2,Monitoring_eng!$A$1:$DB$79,Results!$C13,FALSE)=$M13,$R13,IF(HLOOKUP(Z$2,Monitoring_eng!$A$1:$DB$79,Results!$C13,FALSE)=$O13,$S13,"CHYBA")))))</f>
        <v>0.25</v>
      </c>
      <c r="AA13" s="68">
        <f>IF(ISBLANK(HLOOKUP(AA$2,Monitoring_eng!$A$1:$DB$79,Results!$C13,FALSE)),"",IF(HLOOKUP(AA$2,Monitoring_eng!$A$1:$DB$79,Results!$C13,FALSE)=$I13,$P13,IF(HLOOKUP(AA$2,Monitoring_eng!$A$1:$DB$79,Results!$C13,FALSE)=$K13,$Q13,IF(HLOOKUP(AA$2,Monitoring_eng!$A$1:$DB$79,Results!$C13,FALSE)=$M13,$R13,IF(HLOOKUP(AA$2,Monitoring_eng!$A$1:$DB$79,Results!$C13,FALSE)=$O13,$S13,"CHYBA")))))</f>
        <v>0.5</v>
      </c>
      <c r="AB13" s="68">
        <f>IF(ISBLANK(HLOOKUP(AB$2,Monitoring_eng!$A$1:$DB$79,Results!$C13,FALSE)),"",IF(HLOOKUP(AB$2,Monitoring_eng!$A$1:$DB$79,Results!$C13,FALSE)=$I13,$P13,IF(HLOOKUP(AB$2,Monitoring_eng!$A$1:$DB$79,Results!$C13,FALSE)=$K13,$Q13,IF(HLOOKUP(AB$2,Monitoring_eng!$A$1:$DB$79,Results!$C13,FALSE)=$M13,$R13,IF(HLOOKUP(AB$2,Monitoring_eng!$A$1:$DB$79,Results!$C13,FALSE)=$O13,$S13,"CHYBA")))))</f>
        <v>0.25</v>
      </c>
      <c r="AC13" s="68">
        <f>IF(ISBLANK(HLOOKUP(AC$2,Monitoring_eng!$A$1:$DB$79,Results!$C13,FALSE)),"",IF(HLOOKUP(AC$2,Monitoring_eng!$A$1:$DB$79,Results!$C13,FALSE)=$I13,$P13,IF(HLOOKUP(AC$2,Monitoring_eng!$A$1:$DB$79,Results!$C13,FALSE)=$K13,$Q13,IF(HLOOKUP(AC$2,Monitoring_eng!$A$1:$DB$79,Results!$C13,FALSE)=$M13,$R13,IF(HLOOKUP(AC$2,Monitoring_eng!$A$1:$DB$79,Results!$C13,FALSE)=$O13,$S13,"CHYBA")))))</f>
        <v>0.5</v>
      </c>
      <c r="AD13" s="68">
        <f>IF(ISBLANK(HLOOKUP(AD$2,Monitoring_eng!$A$1:$DB$79,Results!$C13,FALSE)),"",IF(HLOOKUP(AD$2,Monitoring_eng!$A$1:$DB$79,Results!$C13,FALSE)=$I13,$P13,IF(HLOOKUP(AD$2,Monitoring_eng!$A$1:$DB$79,Results!$C13,FALSE)=$K13,$Q13,IF(HLOOKUP(AD$2,Monitoring_eng!$A$1:$DB$79,Results!$C13,FALSE)=$M13,$R13,IF(HLOOKUP(AD$2,Monitoring_eng!$A$1:$DB$79,Results!$C13,FALSE)=$O13,$S13,"CHYBA")))))</f>
        <v>0.5</v>
      </c>
      <c r="AE13" s="68">
        <f>IF(ISBLANK(HLOOKUP(AE$2,Monitoring_eng!$A$1:$DB$79,Results!$C13,FALSE)),"",IF(HLOOKUP(AE$2,Monitoring_eng!$A$1:$DB$79,Results!$C13,FALSE)=$I13,$P13,IF(HLOOKUP(AE$2,Monitoring_eng!$A$1:$DB$79,Results!$C13,FALSE)=$K13,$Q13,IF(HLOOKUP(AE$2,Monitoring_eng!$A$1:$DB$79,Results!$C13,FALSE)=$M13,$R13,IF(HLOOKUP(AE$2,Monitoring_eng!$A$1:$DB$79,Results!$C13,FALSE)=$O13,$S13,"CHYBA")))))</f>
        <v>0</v>
      </c>
      <c r="AF13" s="68">
        <f>IF(ISBLANK(HLOOKUP(AF$2,Monitoring_eng!$A$1:$DB$79,Results!$C13,FALSE)),"",IF(HLOOKUP(AF$2,Monitoring_eng!$A$1:$DB$79,Results!$C13,FALSE)=$I13,$P13,IF(HLOOKUP(AF$2,Monitoring_eng!$A$1:$DB$79,Results!$C13,FALSE)=$K13,$Q13,IF(HLOOKUP(AF$2,Monitoring_eng!$A$1:$DB$79,Results!$C13,FALSE)=$M13,$R13,IF(HLOOKUP(AF$2,Monitoring_eng!$A$1:$DB$79,Results!$C13,FALSE)=$O13,$S13,"CHYBA")))))</f>
        <v>0</v>
      </c>
      <c r="AG13" s="68">
        <f>IF(ISBLANK(HLOOKUP(AG$2,Monitoring_eng!$A$1:$DB$79,Results!$C13,FALSE)),"",IF(HLOOKUP(AG$2,Monitoring_eng!$A$1:$DB$79,Results!$C13,FALSE)=$I13,$P13,IF(HLOOKUP(AG$2,Monitoring_eng!$A$1:$DB$79,Results!$C13,FALSE)=$K13,$Q13,IF(HLOOKUP(AG$2,Monitoring_eng!$A$1:$DB$79,Results!$C13,FALSE)=$M13,$R13,IF(HLOOKUP(AG$2,Monitoring_eng!$A$1:$DB$79,Results!$C13,FALSE)=$O13,$S13,"CHYBA")))))</f>
        <v>0.25</v>
      </c>
      <c r="AH13" s="68">
        <f>IF(ISBLANK(HLOOKUP(AH$2,Monitoring_eng!$A$1:$DB$79,Results!$C13,FALSE)),"",IF(HLOOKUP(AH$2,Monitoring_eng!$A$1:$DB$79,Results!$C13,FALSE)=$I13,$P13,IF(HLOOKUP(AH$2,Monitoring_eng!$A$1:$DB$79,Results!$C13,FALSE)=$K13,$Q13,IF(HLOOKUP(AH$2,Monitoring_eng!$A$1:$DB$79,Results!$C13,FALSE)=$M13,$R13,IF(HLOOKUP(AH$2,Monitoring_eng!$A$1:$DB$79,Results!$C13,FALSE)=$O13,$S13,"CHYBA")))))</f>
        <v>0.25</v>
      </c>
      <c r="AI13" s="68">
        <f>IF(ISBLANK(HLOOKUP(AI$2,Monitoring_eng!$A$1:$DB$79,Results!$C13,FALSE)),"",IF(HLOOKUP(AI$2,Monitoring_eng!$A$1:$DB$79,Results!$C13,FALSE)=$I13,$P13,IF(HLOOKUP(AI$2,Monitoring_eng!$A$1:$DB$79,Results!$C13,FALSE)=$K13,$Q13,IF(HLOOKUP(AI$2,Monitoring_eng!$A$1:$DB$79,Results!$C13,FALSE)=$M13,$R13,IF(HLOOKUP(AI$2,Monitoring_eng!$A$1:$DB$79,Results!$C13,FALSE)=$O13,$S13,"CHYBA")))))</f>
        <v>0</v>
      </c>
      <c r="AJ13" s="68">
        <f>IF(ISBLANK(HLOOKUP(AJ$2,Monitoring_eng!$A$1:$DB$79,Results!$C13,FALSE)),"",IF(HLOOKUP(AJ$2,Monitoring_eng!$A$1:$DB$79,Results!$C13,FALSE)=$I13,$P13,IF(HLOOKUP(AJ$2,Monitoring_eng!$A$1:$DB$79,Results!$C13,FALSE)=$K13,$Q13,IF(HLOOKUP(AJ$2,Monitoring_eng!$A$1:$DB$79,Results!$C13,FALSE)=$M13,$R13,IF(HLOOKUP(AJ$2,Monitoring_eng!$A$1:$DB$79,Results!$C13,FALSE)=$O13,$S13,"CHYBA")))))</f>
        <v>0.25</v>
      </c>
      <c r="AK13" s="68">
        <f>IF(ISBLANK(HLOOKUP(AK$2,Monitoring_eng!$A$1:$DB$79,Results!$C13,FALSE)),"",IF(HLOOKUP(AK$2,Monitoring_eng!$A$1:$DB$79,Results!$C13,FALSE)=$I13,$P13,IF(HLOOKUP(AK$2,Monitoring_eng!$A$1:$DB$79,Results!$C13,FALSE)=$K13,$Q13,IF(HLOOKUP(AK$2,Monitoring_eng!$A$1:$DB$79,Results!$C13,FALSE)=$M13,$R13,IF(HLOOKUP(AK$2,Monitoring_eng!$A$1:$DB$79,Results!$C13,FALSE)=$O13,$S13,"CHYBA")))))</f>
        <v>0</v>
      </c>
      <c r="AL13" s="68">
        <f>IF(ISBLANK(HLOOKUP(AL$2,Monitoring_eng!$A$1:$DB$79,Results!$C13,FALSE)),"",IF(HLOOKUP(AL$2,Monitoring_eng!$A$1:$DB$79,Results!$C13,FALSE)=$I13,$P13,IF(HLOOKUP(AL$2,Monitoring_eng!$A$1:$DB$79,Results!$C13,FALSE)=$K13,$Q13,IF(HLOOKUP(AL$2,Monitoring_eng!$A$1:$DB$79,Results!$C13,FALSE)=$M13,$R13,IF(HLOOKUP(AL$2,Monitoring_eng!$A$1:$DB$79,Results!$C13,FALSE)=$O13,$S13,"CHYBA")))))</f>
        <v>0.5</v>
      </c>
      <c r="AM13" s="68">
        <f>IF(ISBLANK(HLOOKUP(AM$2,Monitoring_eng!$A$1:$DB$79,Results!$C13,FALSE)),"",IF(HLOOKUP(AM$2,Monitoring_eng!$A$1:$DB$79,Results!$C13,FALSE)=$I13,$P13,IF(HLOOKUP(AM$2,Monitoring_eng!$A$1:$DB$79,Results!$C13,FALSE)=$K13,$Q13,IF(HLOOKUP(AM$2,Monitoring_eng!$A$1:$DB$79,Results!$C13,FALSE)=$M13,$R13,IF(HLOOKUP(AM$2,Monitoring_eng!$A$1:$DB$79,Results!$C13,FALSE)=$O13,$S13,"CHYBA")))))</f>
        <v>0.25</v>
      </c>
      <c r="AN13" s="68">
        <f>IF(ISBLANK(HLOOKUP(AN$2,Monitoring_eng!$A$1:$DB$79,Results!$C13,FALSE)),"",IF(HLOOKUP(AN$2,Monitoring_eng!$A$1:$DB$79,Results!$C13,FALSE)=$I13,$P13,IF(HLOOKUP(AN$2,Monitoring_eng!$A$1:$DB$79,Results!$C13,FALSE)=$K13,$Q13,IF(HLOOKUP(AN$2,Monitoring_eng!$A$1:$DB$79,Results!$C13,FALSE)=$M13,$R13,IF(HLOOKUP(AN$2,Monitoring_eng!$A$1:$DB$79,Results!$C13,FALSE)=$O13,$S13,"CHYBA")))))</f>
        <v>0.25</v>
      </c>
      <c r="AO13" s="68">
        <f>IF(ISBLANK(HLOOKUP(AO$2,Monitoring_eng!$A$1:$DB$79,Results!$C13,FALSE)),"",IF(HLOOKUP(AO$2,Monitoring_eng!$A$1:$DB$79,Results!$C13,FALSE)=$I13,$P13,IF(HLOOKUP(AO$2,Monitoring_eng!$A$1:$DB$79,Results!$C13,FALSE)=$K13,$Q13,IF(HLOOKUP(AO$2,Monitoring_eng!$A$1:$DB$79,Results!$C13,FALSE)=$M13,$R13,IF(HLOOKUP(AO$2,Monitoring_eng!$A$1:$DB$79,Results!$C13,FALSE)=$O13,$S13,"CHYBA")))))</f>
        <v>0.5</v>
      </c>
      <c r="AP13" s="68">
        <f>IF(ISBLANK(HLOOKUP(AP$2,Monitoring_eng!$A$1:$DB$79,Results!$C13,FALSE)),"",IF(HLOOKUP(AP$2,Monitoring_eng!$A$1:$DB$79,Results!$C13,FALSE)=$I13,$P13,IF(HLOOKUP(AP$2,Monitoring_eng!$A$1:$DB$79,Results!$C13,FALSE)=$K13,$Q13,IF(HLOOKUP(AP$2,Monitoring_eng!$A$1:$DB$79,Results!$C13,FALSE)=$M13,$R13,IF(HLOOKUP(AP$2,Monitoring_eng!$A$1:$DB$79,Results!$C13,FALSE)=$O13,$S13,"CHYBA")))))</f>
        <v>0</v>
      </c>
      <c r="AQ13" s="68">
        <f>IF(ISBLANK(HLOOKUP(AQ$2,Monitoring_eng!$A$1:$DB$79,Results!$C13,FALSE)),"",IF(HLOOKUP(AQ$2,Monitoring_eng!$A$1:$DB$79,Results!$C13,FALSE)=$I13,$P13,IF(HLOOKUP(AQ$2,Monitoring_eng!$A$1:$DB$79,Results!$C13,FALSE)=$K13,$Q13,IF(HLOOKUP(AQ$2,Monitoring_eng!$A$1:$DB$79,Results!$C13,FALSE)=$M13,$R13,IF(HLOOKUP(AQ$2,Monitoring_eng!$A$1:$DB$79,Results!$C13,FALSE)=$O13,$S13,"CHYBA")))))</f>
        <v>0.25</v>
      </c>
      <c r="AR13" s="68">
        <f>IF(ISBLANK(HLOOKUP(AR$2,Monitoring_eng!$A$1:$DB$79,Results!$C13,FALSE)),"",IF(HLOOKUP(AR$2,Monitoring_eng!$A$1:$DB$79,Results!$C13,FALSE)=$I13,$P13,IF(HLOOKUP(AR$2,Monitoring_eng!$A$1:$DB$79,Results!$C13,FALSE)=$K13,$Q13,IF(HLOOKUP(AR$2,Monitoring_eng!$A$1:$DB$79,Results!$C13,FALSE)=$M13,$R13,IF(HLOOKUP(AR$2,Monitoring_eng!$A$1:$DB$79,Results!$C13,FALSE)=$O13,$S13,"CHYBA")))))</f>
        <v>0.25</v>
      </c>
      <c r="AS13" s="68">
        <f>IF(ISBLANK(HLOOKUP(AS$2,Monitoring_eng!$A$1:$DB$79,Results!$C13,FALSE)),"",IF(HLOOKUP(AS$2,Monitoring_eng!$A$1:$DB$79,Results!$C13,FALSE)=$I13,$P13,IF(HLOOKUP(AS$2,Monitoring_eng!$A$1:$DB$79,Results!$C13,FALSE)=$K13,$Q13,IF(HLOOKUP(AS$2,Monitoring_eng!$A$1:$DB$79,Results!$C13,FALSE)=$M13,$R13,IF(HLOOKUP(AS$2,Monitoring_eng!$A$1:$DB$79,Results!$C13,FALSE)=$O13,$S13,"CHYBA")))))</f>
        <v>0.5</v>
      </c>
      <c r="AT13" s="68">
        <f>IF(ISBLANK(HLOOKUP(AT$2,Monitoring_eng!$A$1:$DB$79,Results!$C13,FALSE)),"",IF(HLOOKUP(AT$2,Monitoring_eng!$A$1:$DB$79,Results!$C13,FALSE)=$I13,$P13,IF(HLOOKUP(AT$2,Monitoring_eng!$A$1:$DB$79,Results!$C13,FALSE)=$K13,$Q13,IF(HLOOKUP(AT$2,Monitoring_eng!$A$1:$DB$79,Results!$C13,FALSE)=$M13,$R13,IF(HLOOKUP(AT$2,Monitoring_eng!$A$1:$DB$79,Results!$C13,FALSE)=$O13,$S13,"CHYBA")))))</f>
        <v>0</v>
      </c>
      <c r="AU13" s="68">
        <f>IF(ISBLANK(HLOOKUP(AU$2,Monitoring_eng!$A$1:$DB$79,Results!$C13,FALSE)),"",IF(HLOOKUP(AU$2,Monitoring_eng!$A$1:$DB$79,Results!$C13,FALSE)=$I13,$P13,IF(HLOOKUP(AU$2,Monitoring_eng!$A$1:$DB$79,Results!$C13,FALSE)=$K13,$Q13,IF(HLOOKUP(AU$2,Monitoring_eng!$A$1:$DB$79,Results!$C13,FALSE)=$M13,$R13,IF(HLOOKUP(AU$2,Monitoring_eng!$A$1:$DB$79,Results!$C13,FALSE)=$O13,$S13,"CHYBA")))))</f>
        <v>0.5</v>
      </c>
      <c r="AV13" s="68">
        <f>IF(ISBLANK(HLOOKUP(AV$2,Monitoring_eng!$A$1:$DB$79,Results!$C13,FALSE)),"",IF(HLOOKUP(AV$2,Monitoring_eng!$A$1:$DB$79,Results!$C13,FALSE)=$I13,$P13,IF(HLOOKUP(AV$2,Monitoring_eng!$A$1:$DB$79,Results!$C13,FALSE)=$K13,$Q13,IF(HLOOKUP(AV$2,Monitoring_eng!$A$1:$DB$79,Results!$C13,FALSE)=$M13,$R13,IF(HLOOKUP(AV$2,Monitoring_eng!$A$1:$DB$79,Results!$C13,FALSE)=$O13,$S13,"CHYBA")))))</f>
        <v>0.5</v>
      </c>
      <c r="AW13" s="68">
        <f>IF(ISBLANK(HLOOKUP(AW$2,Monitoring_eng!$A$1:$DB$79,Results!$C13,FALSE)),"",IF(HLOOKUP(AW$2,Monitoring_eng!$A$1:$DB$79,Results!$C13,FALSE)=$I13,$P13,IF(HLOOKUP(AW$2,Monitoring_eng!$A$1:$DB$79,Results!$C13,FALSE)=$K13,$Q13,IF(HLOOKUP(AW$2,Monitoring_eng!$A$1:$DB$79,Results!$C13,FALSE)=$M13,$R13,IF(HLOOKUP(AW$2,Monitoring_eng!$A$1:$DB$79,Results!$C13,FALSE)=$O13,$S13,"CHYBA")))))</f>
        <v>0.25</v>
      </c>
      <c r="AX13" s="68">
        <f>IF(ISBLANK(HLOOKUP(AX$2,Monitoring_eng!$A$1:$DB$79,Results!$C13,FALSE)),"",IF(HLOOKUP(AX$2,Monitoring_eng!$A$1:$DB$79,Results!$C13,FALSE)=$I13,$P13,IF(HLOOKUP(AX$2,Monitoring_eng!$A$1:$DB$79,Results!$C13,FALSE)=$K13,$Q13,IF(HLOOKUP(AX$2,Monitoring_eng!$A$1:$DB$79,Results!$C13,FALSE)=$M13,$R13,IF(HLOOKUP(AX$2,Monitoring_eng!$A$1:$DB$79,Results!$C13,FALSE)=$O13,$S13,"CHYBA")))))</f>
        <v>0</v>
      </c>
      <c r="AY13" s="68">
        <f>IF(ISBLANK(HLOOKUP(AY$2,Monitoring_eng!$A$1:$DB$79,Results!$C13,FALSE)),"",IF(HLOOKUP(AY$2,Monitoring_eng!$A$1:$DB$79,Results!$C13,FALSE)=$I13,$P13,IF(HLOOKUP(AY$2,Monitoring_eng!$A$1:$DB$79,Results!$C13,FALSE)=$K13,$Q13,IF(HLOOKUP(AY$2,Monitoring_eng!$A$1:$DB$79,Results!$C13,FALSE)=$M13,$R13,IF(HLOOKUP(AY$2,Monitoring_eng!$A$1:$DB$79,Results!$C13,FALSE)=$O13,$S13,"CHYBA")))))</f>
        <v>0</v>
      </c>
      <c r="AZ13" s="68">
        <f>IF(ISBLANK(HLOOKUP(AZ$2,Monitoring_eng!$A$1:$DB$79,Results!$C13,FALSE)),"",IF(HLOOKUP(AZ$2,Monitoring_eng!$A$1:$DB$79,Results!$C13,FALSE)=$I13,$P13,IF(HLOOKUP(AZ$2,Monitoring_eng!$A$1:$DB$79,Results!$C13,FALSE)=$K13,$Q13,IF(HLOOKUP(AZ$2,Monitoring_eng!$A$1:$DB$79,Results!$C13,FALSE)=$M13,$R13,IF(HLOOKUP(AZ$2,Monitoring_eng!$A$1:$DB$79,Results!$C13,FALSE)=$O13,$S13,"CHYBA")))))</f>
        <v>0.25</v>
      </c>
      <c r="BA13" s="68">
        <f>IF(ISBLANK(HLOOKUP(BA$2,Monitoring_eng!$A$1:$DB$79,Results!$C13,FALSE)),"",IF(HLOOKUP(BA$2,Monitoring_eng!$A$1:$DB$79,Results!$C13,FALSE)=$I13,$P13,IF(HLOOKUP(BA$2,Monitoring_eng!$A$1:$DB$79,Results!$C13,FALSE)=$K13,$Q13,IF(HLOOKUP(BA$2,Monitoring_eng!$A$1:$DB$79,Results!$C13,FALSE)=$M13,$R13,IF(HLOOKUP(BA$2,Monitoring_eng!$A$1:$DB$79,Results!$C13,FALSE)=$O13,$S13,"CHYBA")))))</f>
        <v>0.25</v>
      </c>
      <c r="BB13" s="68">
        <f>IF(ISBLANK(HLOOKUP(BB$2,Monitoring_eng!$A$1:$DB$79,Results!$C13,FALSE)),"",IF(HLOOKUP(BB$2,Monitoring_eng!$A$1:$DB$79,Results!$C13,FALSE)=$I13,$P13,IF(HLOOKUP(BB$2,Monitoring_eng!$A$1:$DB$79,Results!$C13,FALSE)=$K13,$Q13,IF(HLOOKUP(BB$2,Monitoring_eng!$A$1:$DB$79,Results!$C13,FALSE)=$M13,$R13,IF(HLOOKUP(BB$2,Monitoring_eng!$A$1:$DB$79,Results!$C13,FALSE)=$O13,$S13,"CHYBA")))))</f>
        <v>0.25</v>
      </c>
      <c r="BC13" s="68">
        <f>IF(ISBLANK(HLOOKUP(BC$2,Monitoring_eng!$A$1:$DB$79,Results!$C13,FALSE)),"",IF(HLOOKUP(BC$2,Monitoring_eng!$A$1:$DB$79,Results!$C13,FALSE)=$I13,$P13,IF(HLOOKUP(BC$2,Monitoring_eng!$A$1:$DB$79,Results!$C13,FALSE)=$K13,$Q13,IF(HLOOKUP(BC$2,Monitoring_eng!$A$1:$DB$79,Results!$C13,FALSE)=$M13,$R13,IF(HLOOKUP(BC$2,Monitoring_eng!$A$1:$DB$79,Results!$C13,FALSE)=$O13,$S13,"CHYBA")))))</f>
        <v>0.25</v>
      </c>
      <c r="BD13" s="68">
        <f>IF(ISBLANK(HLOOKUP(BD$2,Monitoring_eng!$A$1:$DB$79,Results!$C13,FALSE)),"",IF(HLOOKUP(BD$2,Monitoring_eng!$A$1:$DB$79,Results!$C13,FALSE)=$I13,$P13,IF(HLOOKUP(BD$2,Monitoring_eng!$A$1:$DB$79,Results!$C13,FALSE)=$K13,$Q13,IF(HLOOKUP(BD$2,Monitoring_eng!$A$1:$DB$79,Results!$C13,FALSE)=$M13,$R13,IF(HLOOKUP(BD$2,Monitoring_eng!$A$1:$DB$79,Results!$C13,FALSE)=$O13,$S13,"CHYBA")))))</f>
        <v>0.5</v>
      </c>
      <c r="BE13" s="68">
        <f>IF(ISBLANK(HLOOKUP(BE$2,Monitoring_eng!$A$1:$DB$79,Results!$C13,FALSE)),"",IF(HLOOKUP(BE$2,Monitoring_eng!$A$1:$DB$79,Results!$C13,FALSE)=$I13,$P13,IF(HLOOKUP(BE$2,Monitoring_eng!$A$1:$DB$79,Results!$C13,FALSE)=$K13,$Q13,IF(HLOOKUP(BE$2,Monitoring_eng!$A$1:$DB$79,Results!$C13,FALSE)=$M13,$R13,IF(HLOOKUP(BE$2,Monitoring_eng!$A$1:$DB$79,Results!$C13,FALSE)=$O13,$S13,"CHYBA")))))</f>
        <v>0.25</v>
      </c>
      <c r="BF13" s="68">
        <f>IF(ISBLANK(HLOOKUP(BF$2,Monitoring_eng!$A$1:$DB$79,Results!$C13,FALSE)),"",IF(HLOOKUP(BF$2,Monitoring_eng!$A$1:$DB$79,Results!$C13,FALSE)=$I13,$P13,IF(HLOOKUP(BF$2,Monitoring_eng!$A$1:$DB$79,Results!$C13,FALSE)=$K13,$Q13,IF(HLOOKUP(BF$2,Monitoring_eng!$A$1:$DB$79,Results!$C13,FALSE)=$M13,$R13,IF(HLOOKUP(BF$2,Monitoring_eng!$A$1:$DB$79,Results!$C13,FALSE)=$O13,$S13,"CHYBA")))))</f>
        <v>0</v>
      </c>
      <c r="BG13" s="68">
        <f>IF(ISBLANK(HLOOKUP(BG$2,Monitoring_eng!$A$1:$DB$79,Results!$C13,FALSE)),"",IF(HLOOKUP(BG$2,Monitoring_eng!$A$1:$DB$79,Results!$C13,FALSE)=$I13,$P13,IF(HLOOKUP(BG$2,Monitoring_eng!$A$1:$DB$79,Results!$C13,FALSE)=$K13,$Q13,IF(HLOOKUP(BG$2,Monitoring_eng!$A$1:$DB$79,Results!$C13,FALSE)=$M13,$R13,IF(HLOOKUP(BG$2,Monitoring_eng!$A$1:$DB$79,Results!$C13,FALSE)=$O13,$S13,"CHYBA")))))</f>
        <v>0.25</v>
      </c>
      <c r="BH13" s="68">
        <f>IF(ISBLANK(HLOOKUP(BH$2,Monitoring_eng!$A$1:$DB$79,Results!$C13,FALSE)),"",IF(HLOOKUP(BH$2,Monitoring_eng!$A$1:$DB$79,Results!$C13,FALSE)=$I13,$P13,IF(HLOOKUP(BH$2,Monitoring_eng!$A$1:$DB$79,Results!$C13,FALSE)=$K13,$Q13,IF(HLOOKUP(BH$2,Monitoring_eng!$A$1:$DB$79,Results!$C13,FALSE)=$M13,$R13,IF(HLOOKUP(BH$2,Monitoring_eng!$A$1:$DB$79,Results!$C13,FALSE)=$O13,$S13,"CHYBA")))))</f>
        <v>0.25</v>
      </c>
      <c r="BI13" s="68">
        <f>IF(ISBLANK(HLOOKUP(BI$2,Monitoring_eng!$A$1:$DB$79,Results!$C13,FALSE)),"",IF(HLOOKUP(BI$2,Monitoring_eng!$A$1:$DB$79,Results!$C13,FALSE)=$I13,$P13,IF(HLOOKUP(BI$2,Monitoring_eng!$A$1:$DB$79,Results!$C13,FALSE)=$K13,$Q13,IF(HLOOKUP(BI$2,Monitoring_eng!$A$1:$DB$79,Results!$C13,FALSE)=$M13,$R13,IF(HLOOKUP(BI$2,Monitoring_eng!$A$1:$DB$79,Results!$C13,FALSE)=$O13,$S13,"CHYBA")))))</f>
        <v>0.25</v>
      </c>
      <c r="BJ13" s="68">
        <f>IF(ISBLANK(HLOOKUP(BJ$2,Monitoring_eng!$A$1:$DB$79,Results!$C13,FALSE)),"",IF(HLOOKUP(BJ$2,Monitoring_eng!$A$1:$DB$79,Results!$C13,FALSE)=$I13,$P13,IF(HLOOKUP(BJ$2,Monitoring_eng!$A$1:$DB$79,Results!$C13,FALSE)=$K13,$Q13,IF(HLOOKUP(BJ$2,Monitoring_eng!$A$1:$DB$79,Results!$C13,FALSE)=$M13,$R13,IF(HLOOKUP(BJ$2,Monitoring_eng!$A$1:$DB$79,Results!$C13,FALSE)=$O13,$S13,"CHYBA")))))</f>
        <v>0.5</v>
      </c>
      <c r="BK13" s="68">
        <f>IF(ISBLANK(HLOOKUP(BK$2,Monitoring_eng!$A$1:$DB$79,Results!$C13,FALSE)),"",IF(HLOOKUP(BK$2,Monitoring_eng!$A$1:$DB$79,Results!$C13,FALSE)=$I13,$P13,IF(HLOOKUP(BK$2,Monitoring_eng!$A$1:$DB$79,Results!$C13,FALSE)=$K13,$Q13,IF(HLOOKUP(BK$2,Monitoring_eng!$A$1:$DB$79,Results!$C13,FALSE)=$M13,$R13,IF(HLOOKUP(BK$2,Monitoring_eng!$A$1:$DB$79,Results!$C13,FALSE)=$O13,$S13,"CHYBA")))))</f>
        <v>0</v>
      </c>
      <c r="BL13" s="68">
        <f>IF(ISBLANK(HLOOKUP(BL$2,Monitoring_eng!$A$1:$DB$79,Results!$C13,FALSE)),"",IF(HLOOKUP(BL$2,Monitoring_eng!$A$1:$DB$79,Results!$C13,FALSE)=$I13,$P13,IF(HLOOKUP(BL$2,Monitoring_eng!$A$1:$DB$79,Results!$C13,FALSE)=$K13,$Q13,IF(HLOOKUP(BL$2,Monitoring_eng!$A$1:$DB$79,Results!$C13,FALSE)=$M13,$R13,IF(HLOOKUP(BL$2,Monitoring_eng!$A$1:$DB$79,Results!$C13,FALSE)=$O13,$S13,"CHYBA")))))</f>
        <v>0.25</v>
      </c>
      <c r="BM13" s="68">
        <f>IF(ISBLANK(HLOOKUP(BM$2,Monitoring_eng!$A$1:$DB$79,Results!$C13,FALSE)),"",IF(HLOOKUP(BM$2,Monitoring_eng!$A$1:$DB$79,Results!$C13,FALSE)=$I13,$P13,IF(HLOOKUP(BM$2,Monitoring_eng!$A$1:$DB$79,Results!$C13,FALSE)=$K13,$Q13,IF(HLOOKUP(BM$2,Monitoring_eng!$A$1:$DB$79,Results!$C13,FALSE)=$M13,$R13,IF(HLOOKUP(BM$2,Monitoring_eng!$A$1:$DB$79,Results!$C13,FALSE)=$O13,$S13,"CHYBA")))))</f>
        <v>0</v>
      </c>
      <c r="BN13" s="68">
        <f>IF(ISBLANK(HLOOKUP(BN$2,Monitoring_eng!$A$1:$DB$79,Results!$C13,FALSE)),"",IF(HLOOKUP(BN$2,Monitoring_eng!$A$1:$DB$79,Results!$C13,FALSE)=$I13,$P13,IF(HLOOKUP(BN$2,Monitoring_eng!$A$1:$DB$79,Results!$C13,FALSE)=$K13,$Q13,IF(HLOOKUP(BN$2,Monitoring_eng!$A$1:$DB$79,Results!$C13,FALSE)=$M13,$R13,IF(HLOOKUP(BN$2,Monitoring_eng!$A$1:$DB$79,Results!$C13,FALSE)=$O13,$S13,"CHYBA")))))</f>
        <v>0.5</v>
      </c>
      <c r="BO13" s="68">
        <f>IF(ISBLANK(HLOOKUP(BO$2,Monitoring_eng!$A$1:$DB$79,Results!$C13,FALSE)),"",IF(HLOOKUP(BO$2,Monitoring_eng!$A$1:$DB$79,Results!$C13,FALSE)=$I13,$P13,IF(HLOOKUP(BO$2,Monitoring_eng!$A$1:$DB$79,Results!$C13,FALSE)=$K13,$Q13,IF(HLOOKUP(BO$2,Monitoring_eng!$A$1:$DB$79,Results!$C13,FALSE)=$M13,$R13,IF(HLOOKUP(BO$2,Monitoring_eng!$A$1:$DB$79,Results!$C13,FALSE)=$O13,$S13,"CHYBA")))))</f>
        <v>0.5</v>
      </c>
      <c r="BP13" s="68">
        <f>IF(ISBLANK(HLOOKUP(BP$2,Monitoring_eng!$A$1:$DB$79,Results!$C13,FALSE)),"",IF(HLOOKUP(BP$2,Monitoring_eng!$A$1:$DB$79,Results!$C13,FALSE)=$I13,$P13,IF(HLOOKUP(BP$2,Monitoring_eng!$A$1:$DB$79,Results!$C13,FALSE)=$K13,$Q13,IF(HLOOKUP(BP$2,Monitoring_eng!$A$1:$DB$79,Results!$C13,FALSE)=$M13,$R13,IF(HLOOKUP(BP$2,Monitoring_eng!$A$1:$DB$79,Results!$C13,FALSE)=$O13,$S13,"CHYBA")))))</f>
        <v>0.25</v>
      </c>
      <c r="BQ13" s="68">
        <f>IF(ISBLANK(HLOOKUP(BQ$2,Monitoring_eng!$A$1:$DB$79,Results!$C13,FALSE)),"",IF(HLOOKUP(BQ$2,Monitoring_eng!$A$1:$DB$79,Results!$C13,FALSE)=$I13,$P13,IF(HLOOKUP(BQ$2,Monitoring_eng!$A$1:$DB$79,Results!$C13,FALSE)=$K13,$Q13,IF(HLOOKUP(BQ$2,Monitoring_eng!$A$1:$DB$79,Results!$C13,FALSE)=$M13,$R13,IF(HLOOKUP(BQ$2,Monitoring_eng!$A$1:$DB$79,Results!$C13,FALSE)=$O13,$S13,"CHYBA")))))</f>
        <v>0</v>
      </c>
    </row>
    <row r="14" spans="1:69" x14ac:dyDescent="0.25">
      <c r="A14" s="45" t="s">
        <v>2439</v>
      </c>
      <c r="B14" s="45" t="s">
        <v>315</v>
      </c>
      <c r="C14" s="45">
        <v>13</v>
      </c>
      <c r="D14" s="46" t="s">
        <v>91</v>
      </c>
      <c r="E14" s="46" t="s">
        <v>105</v>
      </c>
      <c r="F14" s="46" t="s">
        <v>2</v>
      </c>
      <c r="G14" s="45">
        <v>1</v>
      </c>
      <c r="H14" s="45" t="s">
        <v>484</v>
      </c>
      <c r="I14" s="45" t="s">
        <v>1749</v>
      </c>
      <c r="J14" s="45" t="s">
        <v>485</v>
      </c>
      <c r="K14" s="67" t="s">
        <v>1750</v>
      </c>
      <c r="L14" s="45" t="s">
        <v>486</v>
      </c>
      <c r="M14" s="45" t="s">
        <v>1752</v>
      </c>
      <c r="N14" s="45" t="s">
        <v>2116</v>
      </c>
      <c r="O14" s="45" t="s">
        <v>2116</v>
      </c>
      <c r="P14" s="45">
        <f t="shared" si="0"/>
        <v>1</v>
      </c>
      <c r="Q14" s="45">
        <v>0</v>
      </c>
      <c r="R14" s="45">
        <f t="shared" si="1"/>
        <v>0.5</v>
      </c>
      <c r="S14" s="45" t="s">
        <v>2116</v>
      </c>
      <c r="T14" s="68">
        <f>IF(ISBLANK(HLOOKUP(T$2,Monitoring_eng!$A$1:$DB$79,Results!$C14,FALSE)),"",IF(HLOOKUP(T$2,Monitoring_eng!$A$1:$DB$79,Results!$C14,FALSE)=$I14,$P14,IF(HLOOKUP(T$2,Monitoring_eng!$A$1:$DB$79,Results!$C14,FALSE)=$K14,$Q14,IF(HLOOKUP(T$2,Monitoring_eng!$A$1:$DB$79,Results!$C14,FALSE)=$M14,$R14,IF(HLOOKUP(T$2,Monitoring_eng!$A$1:$DB$79,Results!$C14,FALSE)=$O14,$S14,"CHYBA")))))</f>
        <v>1</v>
      </c>
      <c r="U14" s="68">
        <f>IF(ISBLANK(HLOOKUP(U$2,Monitoring_eng!$A$1:$DB$79,Results!$C14,FALSE)),"",IF(HLOOKUP(U$2,Monitoring_eng!$A$1:$DB$79,Results!$C14,FALSE)=$I14,$P14,IF(HLOOKUP(U$2,Monitoring_eng!$A$1:$DB$79,Results!$C14,FALSE)=$K14,$Q14,IF(HLOOKUP(U$2,Monitoring_eng!$A$1:$DB$79,Results!$C14,FALSE)=$M14,$R14,IF(HLOOKUP(U$2,Monitoring_eng!$A$1:$DB$79,Results!$C14,FALSE)=$O14,$S14,"CHYBA")))))</f>
        <v>0</v>
      </c>
      <c r="V14" s="68">
        <f>IF(ISBLANK(HLOOKUP(V$2,Monitoring_eng!$A$1:$DB$79,Results!$C14,FALSE)),"",IF(HLOOKUP(V$2,Monitoring_eng!$A$1:$DB$79,Results!$C14,FALSE)=$I14,$P14,IF(HLOOKUP(V$2,Monitoring_eng!$A$1:$DB$79,Results!$C14,FALSE)=$K14,$Q14,IF(HLOOKUP(V$2,Monitoring_eng!$A$1:$DB$79,Results!$C14,FALSE)=$M14,$R14,IF(HLOOKUP(V$2,Monitoring_eng!$A$1:$DB$79,Results!$C14,FALSE)=$O14,$S14,"CHYBA")))))</f>
        <v>0</v>
      </c>
      <c r="W14" s="68">
        <f>IF(ISBLANK(HLOOKUP(W$2,Monitoring_eng!$A$1:$DB$79,Results!$C14,FALSE)),"",IF(HLOOKUP(W$2,Monitoring_eng!$A$1:$DB$79,Results!$C14,FALSE)=$I14,$P14,IF(HLOOKUP(W$2,Monitoring_eng!$A$1:$DB$79,Results!$C14,FALSE)=$K14,$Q14,IF(HLOOKUP(W$2,Monitoring_eng!$A$1:$DB$79,Results!$C14,FALSE)=$M14,$R14,IF(HLOOKUP(W$2,Monitoring_eng!$A$1:$DB$79,Results!$C14,FALSE)=$O14,$S14,"CHYBA")))))</f>
        <v>0</v>
      </c>
      <c r="X14" s="68">
        <f>IF(ISBLANK(HLOOKUP(X$2,Monitoring_eng!$A$1:$DB$79,Results!$C14,FALSE)),"",IF(HLOOKUP(X$2,Monitoring_eng!$A$1:$DB$79,Results!$C14,FALSE)=$I14,$P14,IF(HLOOKUP(X$2,Monitoring_eng!$A$1:$DB$79,Results!$C14,FALSE)=$K14,$Q14,IF(HLOOKUP(X$2,Monitoring_eng!$A$1:$DB$79,Results!$C14,FALSE)=$M14,$R14,IF(HLOOKUP(X$2,Monitoring_eng!$A$1:$DB$79,Results!$C14,FALSE)=$O14,$S14,"CHYBA")))))</f>
        <v>0</v>
      </c>
      <c r="Y14" s="68">
        <f>IF(ISBLANK(HLOOKUP(Y$2,Monitoring_eng!$A$1:$DB$79,Results!$C14,FALSE)),"",IF(HLOOKUP(Y$2,Monitoring_eng!$A$1:$DB$79,Results!$C14,FALSE)=$I14,$P14,IF(HLOOKUP(Y$2,Monitoring_eng!$A$1:$DB$79,Results!$C14,FALSE)=$K14,$Q14,IF(HLOOKUP(Y$2,Monitoring_eng!$A$1:$DB$79,Results!$C14,FALSE)=$M14,$R14,IF(HLOOKUP(Y$2,Monitoring_eng!$A$1:$DB$79,Results!$C14,FALSE)=$O14,$S14,"CHYBA")))))</f>
        <v>0</v>
      </c>
      <c r="Z14" s="68">
        <f>IF(ISBLANK(HLOOKUP(Z$2,Monitoring_eng!$A$1:$DB$79,Results!$C14,FALSE)),"",IF(HLOOKUP(Z$2,Monitoring_eng!$A$1:$DB$79,Results!$C14,FALSE)=$I14,$P14,IF(HLOOKUP(Z$2,Monitoring_eng!$A$1:$DB$79,Results!$C14,FALSE)=$K14,$Q14,IF(HLOOKUP(Z$2,Monitoring_eng!$A$1:$DB$79,Results!$C14,FALSE)=$M14,$R14,IF(HLOOKUP(Z$2,Monitoring_eng!$A$1:$DB$79,Results!$C14,FALSE)=$O14,$S14,"CHYBA")))))</f>
        <v>1</v>
      </c>
      <c r="AA14" s="68">
        <f>IF(ISBLANK(HLOOKUP(AA$2,Monitoring_eng!$A$1:$DB$79,Results!$C14,FALSE)),"",IF(HLOOKUP(AA$2,Monitoring_eng!$A$1:$DB$79,Results!$C14,FALSE)=$I14,$P14,IF(HLOOKUP(AA$2,Monitoring_eng!$A$1:$DB$79,Results!$C14,FALSE)=$K14,$Q14,IF(HLOOKUP(AA$2,Monitoring_eng!$A$1:$DB$79,Results!$C14,FALSE)=$M14,$R14,IF(HLOOKUP(AA$2,Monitoring_eng!$A$1:$DB$79,Results!$C14,FALSE)=$O14,$S14,"CHYBA")))))</f>
        <v>1</v>
      </c>
      <c r="AB14" s="68">
        <f>IF(ISBLANK(HLOOKUP(AB$2,Monitoring_eng!$A$1:$DB$79,Results!$C14,FALSE)),"",IF(HLOOKUP(AB$2,Monitoring_eng!$A$1:$DB$79,Results!$C14,FALSE)=$I14,$P14,IF(HLOOKUP(AB$2,Monitoring_eng!$A$1:$DB$79,Results!$C14,FALSE)=$K14,$Q14,IF(HLOOKUP(AB$2,Monitoring_eng!$A$1:$DB$79,Results!$C14,FALSE)=$M14,$R14,IF(HLOOKUP(AB$2,Monitoring_eng!$A$1:$DB$79,Results!$C14,FALSE)=$O14,$S14,"CHYBA")))))</f>
        <v>0</v>
      </c>
      <c r="AC14" s="68">
        <f>IF(ISBLANK(HLOOKUP(AC$2,Monitoring_eng!$A$1:$DB$79,Results!$C14,FALSE)),"",IF(HLOOKUP(AC$2,Monitoring_eng!$A$1:$DB$79,Results!$C14,FALSE)=$I14,$P14,IF(HLOOKUP(AC$2,Monitoring_eng!$A$1:$DB$79,Results!$C14,FALSE)=$K14,$Q14,IF(HLOOKUP(AC$2,Monitoring_eng!$A$1:$DB$79,Results!$C14,FALSE)=$M14,$R14,IF(HLOOKUP(AC$2,Monitoring_eng!$A$1:$DB$79,Results!$C14,FALSE)=$O14,$S14,"CHYBA")))))</f>
        <v>0</v>
      </c>
      <c r="AD14" s="68">
        <f>IF(ISBLANK(HLOOKUP(AD$2,Monitoring_eng!$A$1:$DB$79,Results!$C14,FALSE)),"",IF(HLOOKUP(AD$2,Monitoring_eng!$A$1:$DB$79,Results!$C14,FALSE)=$I14,$P14,IF(HLOOKUP(AD$2,Monitoring_eng!$A$1:$DB$79,Results!$C14,FALSE)=$K14,$Q14,IF(HLOOKUP(AD$2,Monitoring_eng!$A$1:$DB$79,Results!$C14,FALSE)=$M14,$R14,IF(HLOOKUP(AD$2,Monitoring_eng!$A$1:$DB$79,Results!$C14,FALSE)=$O14,$S14,"CHYBA")))))</f>
        <v>1</v>
      </c>
      <c r="AE14" s="68">
        <f>IF(ISBLANK(HLOOKUP(AE$2,Monitoring_eng!$A$1:$DB$79,Results!$C14,FALSE)),"",IF(HLOOKUP(AE$2,Monitoring_eng!$A$1:$DB$79,Results!$C14,FALSE)=$I14,$P14,IF(HLOOKUP(AE$2,Monitoring_eng!$A$1:$DB$79,Results!$C14,FALSE)=$K14,$Q14,IF(HLOOKUP(AE$2,Monitoring_eng!$A$1:$DB$79,Results!$C14,FALSE)=$M14,$R14,IF(HLOOKUP(AE$2,Monitoring_eng!$A$1:$DB$79,Results!$C14,FALSE)=$O14,$S14,"CHYBA")))))</f>
        <v>0</v>
      </c>
      <c r="AF14" s="68">
        <f>IF(ISBLANK(HLOOKUP(AF$2,Monitoring_eng!$A$1:$DB$79,Results!$C14,FALSE)),"",IF(HLOOKUP(AF$2,Monitoring_eng!$A$1:$DB$79,Results!$C14,FALSE)=$I14,$P14,IF(HLOOKUP(AF$2,Monitoring_eng!$A$1:$DB$79,Results!$C14,FALSE)=$K14,$Q14,IF(HLOOKUP(AF$2,Monitoring_eng!$A$1:$DB$79,Results!$C14,FALSE)=$M14,$R14,IF(HLOOKUP(AF$2,Monitoring_eng!$A$1:$DB$79,Results!$C14,FALSE)=$O14,$S14,"CHYBA")))))</f>
        <v>1</v>
      </c>
      <c r="AG14" s="68">
        <f>IF(ISBLANK(HLOOKUP(AG$2,Monitoring_eng!$A$1:$DB$79,Results!$C14,FALSE)),"",IF(HLOOKUP(AG$2,Monitoring_eng!$A$1:$DB$79,Results!$C14,FALSE)=$I14,$P14,IF(HLOOKUP(AG$2,Monitoring_eng!$A$1:$DB$79,Results!$C14,FALSE)=$K14,$Q14,IF(HLOOKUP(AG$2,Monitoring_eng!$A$1:$DB$79,Results!$C14,FALSE)=$M14,$R14,IF(HLOOKUP(AG$2,Monitoring_eng!$A$1:$DB$79,Results!$C14,FALSE)=$O14,$S14,"CHYBA")))))</f>
        <v>1</v>
      </c>
      <c r="AH14" s="68">
        <f>IF(ISBLANK(HLOOKUP(AH$2,Monitoring_eng!$A$1:$DB$79,Results!$C14,FALSE)),"",IF(HLOOKUP(AH$2,Monitoring_eng!$A$1:$DB$79,Results!$C14,FALSE)=$I14,$P14,IF(HLOOKUP(AH$2,Monitoring_eng!$A$1:$DB$79,Results!$C14,FALSE)=$K14,$Q14,IF(HLOOKUP(AH$2,Monitoring_eng!$A$1:$DB$79,Results!$C14,FALSE)=$M14,$R14,IF(HLOOKUP(AH$2,Monitoring_eng!$A$1:$DB$79,Results!$C14,FALSE)=$O14,$S14,"CHYBA")))))</f>
        <v>0</v>
      </c>
      <c r="AI14" s="68">
        <f>IF(ISBLANK(HLOOKUP(AI$2,Monitoring_eng!$A$1:$DB$79,Results!$C14,FALSE)),"",IF(HLOOKUP(AI$2,Monitoring_eng!$A$1:$DB$79,Results!$C14,FALSE)=$I14,$P14,IF(HLOOKUP(AI$2,Monitoring_eng!$A$1:$DB$79,Results!$C14,FALSE)=$K14,$Q14,IF(HLOOKUP(AI$2,Monitoring_eng!$A$1:$DB$79,Results!$C14,FALSE)=$M14,$R14,IF(HLOOKUP(AI$2,Monitoring_eng!$A$1:$DB$79,Results!$C14,FALSE)=$O14,$S14,"CHYBA")))))</f>
        <v>1</v>
      </c>
      <c r="AJ14" s="68">
        <f>IF(ISBLANK(HLOOKUP(AJ$2,Monitoring_eng!$A$1:$DB$79,Results!$C14,FALSE)),"",IF(HLOOKUP(AJ$2,Monitoring_eng!$A$1:$DB$79,Results!$C14,FALSE)=$I14,$P14,IF(HLOOKUP(AJ$2,Monitoring_eng!$A$1:$DB$79,Results!$C14,FALSE)=$K14,$Q14,IF(HLOOKUP(AJ$2,Monitoring_eng!$A$1:$DB$79,Results!$C14,FALSE)=$M14,$R14,IF(HLOOKUP(AJ$2,Monitoring_eng!$A$1:$DB$79,Results!$C14,FALSE)=$O14,$S14,"CHYBA")))))</f>
        <v>0</v>
      </c>
      <c r="AK14" s="68">
        <f>IF(ISBLANK(HLOOKUP(AK$2,Monitoring_eng!$A$1:$DB$79,Results!$C14,FALSE)),"",IF(HLOOKUP(AK$2,Monitoring_eng!$A$1:$DB$79,Results!$C14,FALSE)=$I14,$P14,IF(HLOOKUP(AK$2,Monitoring_eng!$A$1:$DB$79,Results!$C14,FALSE)=$K14,$Q14,IF(HLOOKUP(AK$2,Monitoring_eng!$A$1:$DB$79,Results!$C14,FALSE)=$M14,$R14,IF(HLOOKUP(AK$2,Monitoring_eng!$A$1:$DB$79,Results!$C14,FALSE)=$O14,$S14,"CHYBA")))))</f>
        <v>0</v>
      </c>
      <c r="AL14" s="68">
        <f>IF(ISBLANK(HLOOKUP(AL$2,Monitoring_eng!$A$1:$DB$79,Results!$C14,FALSE)),"",IF(HLOOKUP(AL$2,Monitoring_eng!$A$1:$DB$79,Results!$C14,FALSE)=$I14,$P14,IF(HLOOKUP(AL$2,Monitoring_eng!$A$1:$DB$79,Results!$C14,FALSE)=$K14,$Q14,IF(HLOOKUP(AL$2,Monitoring_eng!$A$1:$DB$79,Results!$C14,FALSE)=$M14,$R14,IF(HLOOKUP(AL$2,Monitoring_eng!$A$1:$DB$79,Results!$C14,FALSE)=$O14,$S14,"CHYBA")))))</f>
        <v>1</v>
      </c>
      <c r="AM14" s="68">
        <f>IF(ISBLANK(HLOOKUP(AM$2,Monitoring_eng!$A$1:$DB$79,Results!$C14,FALSE)),"",IF(HLOOKUP(AM$2,Monitoring_eng!$A$1:$DB$79,Results!$C14,FALSE)=$I14,$P14,IF(HLOOKUP(AM$2,Monitoring_eng!$A$1:$DB$79,Results!$C14,FALSE)=$K14,$Q14,IF(HLOOKUP(AM$2,Monitoring_eng!$A$1:$DB$79,Results!$C14,FALSE)=$M14,$R14,IF(HLOOKUP(AM$2,Monitoring_eng!$A$1:$DB$79,Results!$C14,FALSE)=$O14,$S14,"CHYBA")))))</f>
        <v>0</v>
      </c>
      <c r="AN14" s="68">
        <f>IF(ISBLANK(HLOOKUP(AN$2,Monitoring_eng!$A$1:$DB$79,Results!$C14,FALSE)),"",IF(HLOOKUP(AN$2,Monitoring_eng!$A$1:$DB$79,Results!$C14,FALSE)=$I14,$P14,IF(HLOOKUP(AN$2,Monitoring_eng!$A$1:$DB$79,Results!$C14,FALSE)=$K14,$Q14,IF(HLOOKUP(AN$2,Monitoring_eng!$A$1:$DB$79,Results!$C14,FALSE)=$M14,$R14,IF(HLOOKUP(AN$2,Monitoring_eng!$A$1:$DB$79,Results!$C14,FALSE)=$O14,$S14,"CHYBA")))))</f>
        <v>0</v>
      </c>
      <c r="AO14" s="68">
        <f>IF(ISBLANK(HLOOKUP(AO$2,Monitoring_eng!$A$1:$DB$79,Results!$C14,FALSE)),"",IF(HLOOKUP(AO$2,Monitoring_eng!$A$1:$DB$79,Results!$C14,FALSE)=$I14,$P14,IF(HLOOKUP(AO$2,Monitoring_eng!$A$1:$DB$79,Results!$C14,FALSE)=$K14,$Q14,IF(HLOOKUP(AO$2,Monitoring_eng!$A$1:$DB$79,Results!$C14,FALSE)=$M14,$R14,IF(HLOOKUP(AO$2,Monitoring_eng!$A$1:$DB$79,Results!$C14,FALSE)=$O14,$S14,"CHYBA")))))</f>
        <v>1</v>
      </c>
      <c r="AP14" s="68">
        <f>IF(ISBLANK(HLOOKUP(AP$2,Monitoring_eng!$A$1:$DB$79,Results!$C14,FALSE)),"",IF(HLOOKUP(AP$2,Monitoring_eng!$A$1:$DB$79,Results!$C14,FALSE)=$I14,$P14,IF(HLOOKUP(AP$2,Monitoring_eng!$A$1:$DB$79,Results!$C14,FALSE)=$K14,$Q14,IF(HLOOKUP(AP$2,Monitoring_eng!$A$1:$DB$79,Results!$C14,FALSE)=$M14,$R14,IF(HLOOKUP(AP$2,Monitoring_eng!$A$1:$DB$79,Results!$C14,FALSE)=$O14,$S14,"CHYBA")))))</f>
        <v>1</v>
      </c>
      <c r="AQ14" s="68">
        <f>IF(ISBLANK(HLOOKUP(AQ$2,Monitoring_eng!$A$1:$DB$79,Results!$C14,FALSE)),"",IF(HLOOKUP(AQ$2,Monitoring_eng!$A$1:$DB$79,Results!$C14,FALSE)=$I14,$P14,IF(HLOOKUP(AQ$2,Monitoring_eng!$A$1:$DB$79,Results!$C14,FALSE)=$K14,$Q14,IF(HLOOKUP(AQ$2,Monitoring_eng!$A$1:$DB$79,Results!$C14,FALSE)=$M14,$R14,IF(HLOOKUP(AQ$2,Monitoring_eng!$A$1:$DB$79,Results!$C14,FALSE)=$O14,$S14,"CHYBA")))))</f>
        <v>1</v>
      </c>
      <c r="AR14" s="68">
        <f>IF(ISBLANK(HLOOKUP(AR$2,Monitoring_eng!$A$1:$DB$79,Results!$C14,FALSE)),"",IF(HLOOKUP(AR$2,Monitoring_eng!$A$1:$DB$79,Results!$C14,FALSE)=$I14,$P14,IF(HLOOKUP(AR$2,Monitoring_eng!$A$1:$DB$79,Results!$C14,FALSE)=$K14,$Q14,IF(HLOOKUP(AR$2,Monitoring_eng!$A$1:$DB$79,Results!$C14,FALSE)=$M14,$R14,IF(HLOOKUP(AR$2,Monitoring_eng!$A$1:$DB$79,Results!$C14,FALSE)=$O14,$S14,"CHYBA")))))</f>
        <v>1</v>
      </c>
      <c r="AS14" s="68">
        <f>IF(ISBLANK(HLOOKUP(AS$2,Monitoring_eng!$A$1:$DB$79,Results!$C14,FALSE)),"",IF(HLOOKUP(AS$2,Monitoring_eng!$A$1:$DB$79,Results!$C14,FALSE)=$I14,$P14,IF(HLOOKUP(AS$2,Monitoring_eng!$A$1:$DB$79,Results!$C14,FALSE)=$K14,$Q14,IF(HLOOKUP(AS$2,Monitoring_eng!$A$1:$DB$79,Results!$C14,FALSE)=$M14,$R14,IF(HLOOKUP(AS$2,Monitoring_eng!$A$1:$DB$79,Results!$C14,FALSE)=$O14,$S14,"CHYBA")))))</f>
        <v>1</v>
      </c>
      <c r="AT14" s="68">
        <f>IF(ISBLANK(HLOOKUP(AT$2,Monitoring_eng!$A$1:$DB$79,Results!$C14,FALSE)),"",IF(HLOOKUP(AT$2,Monitoring_eng!$A$1:$DB$79,Results!$C14,FALSE)=$I14,$P14,IF(HLOOKUP(AT$2,Monitoring_eng!$A$1:$DB$79,Results!$C14,FALSE)=$K14,$Q14,IF(HLOOKUP(AT$2,Monitoring_eng!$A$1:$DB$79,Results!$C14,FALSE)=$M14,$R14,IF(HLOOKUP(AT$2,Monitoring_eng!$A$1:$DB$79,Results!$C14,FALSE)=$O14,$S14,"CHYBA")))))</f>
        <v>0</v>
      </c>
      <c r="AU14" s="68">
        <f>IF(ISBLANK(HLOOKUP(AU$2,Monitoring_eng!$A$1:$DB$79,Results!$C14,FALSE)),"",IF(HLOOKUP(AU$2,Monitoring_eng!$A$1:$DB$79,Results!$C14,FALSE)=$I14,$P14,IF(HLOOKUP(AU$2,Monitoring_eng!$A$1:$DB$79,Results!$C14,FALSE)=$K14,$Q14,IF(HLOOKUP(AU$2,Monitoring_eng!$A$1:$DB$79,Results!$C14,FALSE)=$M14,$R14,IF(HLOOKUP(AU$2,Monitoring_eng!$A$1:$DB$79,Results!$C14,FALSE)=$O14,$S14,"CHYBA")))))</f>
        <v>1</v>
      </c>
      <c r="AV14" s="68">
        <f>IF(ISBLANK(HLOOKUP(AV$2,Monitoring_eng!$A$1:$DB$79,Results!$C14,FALSE)),"",IF(HLOOKUP(AV$2,Monitoring_eng!$A$1:$DB$79,Results!$C14,FALSE)=$I14,$P14,IF(HLOOKUP(AV$2,Monitoring_eng!$A$1:$DB$79,Results!$C14,FALSE)=$K14,$Q14,IF(HLOOKUP(AV$2,Monitoring_eng!$A$1:$DB$79,Results!$C14,FALSE)=$M14,$R14,IF(HLOOKUP(AV$2,Monitoring_eng!$A$1:$DB$79,Results!$C14,FALSE)=$O14,$S14,"CHYBA")))))</f>
        <v>1</v>
      </c>
      <c r="AW14" s="68">
        <f>IF(ISBLANK(HLOOKUP(AW$2,Monitoring_eng!$A$1:$DB$79,Results!$C14,FALSE)),"",IF(HLOOKUP(AW$2,Monitoring_eng!$A$1:$DB$79,Results!$C14,FALSE)=$I14,$P14,IF(HLOOKUP(AW$2,Monitoring_eng!$A$1:$DB$79,Results!$C14,FALSE)=$K14,$Q14,IF(HLOOKUP(AW$2,Monitoring_eng!$A$1:$DB$79,Results!$C14,FALSE)=$M14,$R14,IF(HLOOKUP(AW$2,Monitoring_eng!$A$1:$DB$79,Results!$C14,FALSE)=$O14,$S14,"CHYBA")))))</f>
        <v>1</v>
      </c>
      <c r="AX14" s="68">
        <f>IF(ISBLANK(HLOOKUP(AX$2,Monitoring_eng!$A$1:$DB$79,Results!$C14,FALSE)),"",IF(HLOOKUP(AX$2,Monitoring_eng!$A$1:$DB$79,Results!$C14,FALSE)=$I14,$P14,IF(HLOOKUP(AX$2,Monitoring_eng!$A$1:$DB$79,Results!$C14,FALSE)=$K14,$Q14,IF(HLOOKUP(AX$2,Monitoring_eng!$A$1:$DB$79,Results!$C14,FALSE)=$M14,$R14,IF(HLOOKUP(AX$2,Monitoring_eng!$A$1:$DB$79,Results!$C14,FALSE)=$O14,$S14,"CHYBA")))))</f>
        <v>0</v>
      </c>
      <c r="AY14" s="68">
        <f>IF(ISBLANK(HLOOKUP(AY$2,Monitoring_eng!$A$1:$DB$79,Results!$C14,FALSE)),"",IF(HLOOKUP(AY$2,Monitoring_eng!$A$1:$DB$79,Results!$C14,FALSE)=$I14,$P14,IF(HLOOKUP(AY$2,Monitoring_eng!$A$1:$DB$79,Results!$C14,FALSE)=$K14,$Q14,IF(HLOOKUP(AY$2,Monitoring_eng!$A$1:$DB$79,Results!$C14,FALSE)=$M14,$R14,IF(HLOOKUP(AY$2,Monitoring_eng!$A$1:$DB$79,Results!$C14,FALSE)=$O14,$S14,"CHYBA")))))</f>
        <v>0</v>
      </c>
      <c r="AZ14" s="68">
        <f>IF(ISBLANK(HLOOKUP(AZ$2,Monitoring_eng!$A$1:$DB$79,Results!$C14,FALSE)),"",IF(HLOOKUP(AZ$2,Monitoring_eng!$A$1:$DB$79,Results!$C14,FALSE)=$I14,$P14,IF(HLOOKUP(AZ$2,Monitoring_eng!$A$1:$DB$79,Results!$C14,FALSE)=$K14,$Q14,IF(HLOOKUP(AZ$2,Monitoring_eng!$A$1:$DB$79,Results!$C14,FALSE)=$M14,$R14,IF(HLOOKUP(AZ$2,Monitoring_eng!$A$1:$DB$79,Results!$C14,FALSE)=$O14,$S14,"CHYBA")))))</f>
        <v>1</v>
      </c>
      <c r="BA14" s="68">
        <f>IF(ISBLANK(HLOOKUP(BA$2,Monitoring_eng!$A$1:$DB$79,Results!$C14,FALSE)),"",IF(HLOOKUP(BA$2,Monitoring_eng!$A$1:$DB$79,Results!$C14,FALSE)=$I14,$P14,IF(HLOOKUP(BA$2,Monitoring_eng!$A$1:$DB$79,Results!$C14,FALSE)=$K14,$Q14,IF(HLOOKUP(BA$2,Monitoring_eng!$A$1:$DB$79,Results!$C14,FALSE)=$M14,$R14,IF(HLOOKUP(BA$2,Monitoring_eng!$A$1:$DB$79,Results!$C14,FALSE)=$O14,$S14,"CHYBA")))))</f>
        <v>0.5</v>
      </c>
      <c r="BB14" s="68">
        <f>IF(ISBLANK(HLOOKUP(BB$2,Monitoring_eng!$A$1:$DB$79,Results!$C14,FALSE)),"",IF(HLOOKUP(BB$2,Monitoring_eng!$A$1:$DB$79,Results!$C14,FALSE)=$I14,$P14,IF(HLOOKUP(BB$2,Monitoring_eng!$A$1:$DB$79,Results!$C14,FALSE)=$K14,$Q14,IF(HLOOKUP(BB$2,Monitoring_eng!$A$1:$DB$79,Results!$C14,FALSE)=$M14,$R14,IF(HLOOKUP(BB$2,Monitoring_eng!$A$1:$DB$79,Results!$C14,FALSE)=$O14,$S14,"CHYBA")))))</f>
        <v>0</v>
      </c>
      <c r="BC14" s="68">
        <f>IF(ISBLANK(HLOOKUP(BC$2,Monitoring_eng!$A$1:$DB$79,Results!$C14,FALSE)),"",IF(HLOOKUP(BC$2,Monitoring_eng!$A$1:$DB$79,Results!$C14,FALSE)=$I14,$P14,IF(HLOOKUP(BC$2,Monitoring_eng!$A$1:$DB$79,Results!$C14,FALSE)=$K14,$Q14,IF(HLOOKUP(BC$2,Monitoring_eng!$A$1:$DB$79,Results!$C14,FALSE)=$M14,$R14,IF(HLOOKUP(BC$2,Monitoring_eng!$A$1:$DB$79,Results!$C14,FALSE)=$O14,$S14,"CHYBA")))))</f>
        <v>1</v>
      </c>
      <c r="BD14" s="68">
        <f>IF(ISBLANK(HLOOKUP(BD$2,Monitoring_eng!$A$1:$DB$79,Results!$C14,FALSE)),"",IF(HLOOKUP(BD$2,Monitoring_eng!$A$1:$DB$79,Results!$C14,FALSE)=$I14,$P14,IF(HLOOKUP(BD$2,Monitoring_eng!$A$1:$DB$79,Results!$C14,FALSE)=$K14,$Q14,IF(HLOOKUP(BD$2,Monitoring_eng!$A$1:$DB$79,Results!$C14,FALSE)=$M14,$R14,IF(HLOOKUP(BD$2,Monitoring_eng!$A$1:$DB$79,Results!$C14,FALSE)=$O14,$S14,"CHYBA")))))</f>
        <v>1</v>
      </c>
      <c r="BE14" s="68">
        <f>IF(ISBLANK(HLOOKUP(BE$2,Monitoring_eng!$A$1:$DB$79,Results!$C14,FALSE)),"",IF(HLOOKUP(BE$2,Monitoring_eng!$A$1:$DB$79,Results!$C14,FALSE)=$I14,$P14,IF(HLOOKUP(BE$2,Monitoring_eng!$A$1:$DB$79,Results!$C14,FALSE)=$K14,$Q14,IF(HLOOKUP(BE$2,Monitoring_eng!$A$1:$DB$79,Results!$C14,FALSE)=$M14,$R14,IF(HLOOKUP(BE$2,Monitoring_eng!$A$1:$DB$79,Results!$C14,FALSE)=$O14,$S14,"CHYBA")))))</f>
        <v>0</v>
      </c>
      <c r="BF14" s="68">
        <f>IF(ISBLANK(HLOOKUP(BF$2,Monitoring_eng!$A$1:$DB$79,Results!$C14,FALSE)),"",IF(HLOOKUP(BF$2,Monitoring_eng!$A$1:$DB$79,Results!$C14,FALSE)=$I14,$P14,IF(HLOOKUP(BF$2,Monitoring_eng!$A$1:$DB$79,Results!$C14,FALSE)=$K14,$Q14,IF(HLOOKUP(BF$2,Monitoring_eng!$A$1:$DB$79,Results!$C14,FALSE)=$M14,$R14,IF(HLOOKUP(BF$2,Monitoring_eng!$A$1:$DB$79,Results!$C14,FALSE)=$O14,$S14,"CHYBA")))))</f>
        <v>0</v>
      </c>
      <c r="BG14" s="68">
        <f>IF(ISBLANK(HLOOKUP(BG$2,Monitoring_eng!$A$1:$DB$79,Results!$C14,FALSE)),"",IF(HLOOKUP(BG$2,Monitoring_eng!$A$1:$DB$79,Results!$C14,FALSE)=$I14,$P14,IF(HLOOKUP(BG$2,Monitoring_eng!$A$1:$DB$79,Results!$C14,FALSE)=$K14,$Q14,IF(HLOOKUP(BG$2,Monitoring_eng!$A$1:$DB$79,Results!$C14,FALSE)=$M14,$R14,IF(HLOOKUP(BG$2,Monitoring_eng!$A$1:$DB$79,Results!$C14,FALSE)=$O14,$S14,"CHYBA")))))</f>
        <v>0.5</v>
      </c>
      <c r="BH14" s="68">
        <f>IF(ISBLANK(HLOOKUP(BH$2,Monitoring_eng!$A$1:$DB$79,Results!$C14,FALSE)),"",IF(HLOOKUP(BH$2,Monitoring_eng!$A$1:$DB$79,Results!$C14,FALSE)=$I14,$P14,IF(HLOOKUP(BH$2,Monitoring_eng!$A$1:$DB$79,Results!$C14,FALSE)=$K14,$Q14,IF(HLOOKUP(BH$2,Monitoring_eng!$A$1:$DB$79,Results!$C14,FALSE)=$M14,$R14,IF(HLOOKUP(BH$2,Monitoring_eng!$A$1:$DB$79,Results!$C14,FALSE)=$O14,$S14,"CHYBA")))))</f>
        <v>1</v>
      </c>
      <c r="BI14" s="68">
        <f>IF(ISBLANK(HLOOKUP(BI$2,Monitoring_eng!$A$1:$DB$79,Results!$C14,FALSE)),"",IF(HLOOKUP(BI$2,Monitoring_eng!$A$1:$DB$79,Results!$C14,FALSE)=$I14,$P14,IF(HLOOKUP(BI$2,Monitoring_eng!$A$1:$DB$79,Results!$C14,FALSE)=$K14,$Q14,IF(HLOOKUP(BI$2,Monitoring_eng!$A$1:$DB$79,Results!$C14,FALSE)=$M14,$R14,IF(HLOOKUP(BI$2,Monitoring_eng!$A$1:$DB$79,Results!$C14,FALSE)=$O14,$S14,"CHYBA")))))</f>
        <v>0</v>
      </c>
      <c r="BJ14" s="68">
        <f>IF(ISBLANK(HLOOKUP(BJ$2,Monitoring_eng!$A$1:$DB$79,Results!$C14,FALSE)),"",IF(HLOOKUP(BJ$2,Monitoring_eng!$A$1:$DB$79,Results!$C14,FALSE)=$I14,$P14,IF(HLOOKUP(BJ$2,Monitoring_eng!$A$1:$DB$79,Results!$C14,FALSE)=$K14,$Q14,IF(HLOOKUP(BJ$2,Monitoring_eng!$A$1:$DB$79,Results!$C14,FALSE)=$M14,$R14,IF(HLOOKUP(BJ$2,Monitoring_eng!$A$1:$DB$79,Results!$C14,FALSE)=$O14,$S14,"CHYBA")))))</f>
        <v>1</v>
      </c>
      <c r="BK14" s="68">
        <f>IF(ISBLANK(HLOOKUP(BK$2,Monitoring_eng!$A$1:$DB$79,Results!$C14,FALSE)),"",IF(HLOOKUP(BK$2,Monitoring_eng!$A$1:$DB$79,Results!$C14,FALSE)=$I14,$P14,IF(HLOOKUP(BK$2,Monitoring_eng!$A$1:$DB$79,Results!$C14,FALSE)=$K14,$Q14,IF(HLOOKUP(BK$2,Monitoring_eng!$A$1:$DB$79,Results!$C14,FALSE)=$M14,$R14,IF(HLOOKUP(BK$2,Monitoring_eng!$A$1:$DB$79,Results!$C14,FALSE)=$O14,$S14,"CHYBA")))))</f>
        <v>0</v>
      </c>
      <c r="BL14" s="68">
        <f>IF(ISBLANK(HLOOKUP(BL$2,Monitoring_eng!$A$1:$DB$79,Results!$C14,FALSE)),"",IF(HLOOKUP(BL$2,Monitoring_eng!$A$1:$DB$79,Results!$C14,FALSE)=$I14,$P14,IF(HLOOKUP(BL$2,Monitoring_eng!$A$1:$DB$79,Results!$C14,FALSE)=$K14,$Q14,IF(HLOOKUP(BL$2,Monitoring_eng!$A$1:$DB$79,Results!$C14,FALSE)=$M14,$R14,IF(HLOOKUP(BL$2,Monitoring_eng!$A$1:$DB$79,Results!$C14,FALSE)=$O14,$S14,"CHYBA")))))</f>
        <v>1</v>
      </c>
      <c r="BM14" s="68">
        <f>IF(ISBLANK(HLOOKUP(BM$2,Monitoring_eng!$A$1:$DB$79,Results!$C14,FALSE)),"",IF(HLOOKUP(BM$2,Monitoring_eng!$A$1:$DB$79,Results!$C14,FALSE)=$I14,$P14,IF(HLOOKUP(BM$2,Monitoring_eng!$A$1:$DB$79,Results!$C14,FALSE)=$K14,$Q14,IF(HLOOKUP(BM$2,Monitoring_eng!$A$1:$DB$79,Results!$C14,FALSE)=$M14,$R14,IF(HLOOKUP(BM$2,Monitoring_eng!$A$1:$DB$79,Results!$C14,FALSE)=$O14,$S14,"CHYBA")))))</f>
        <v>0</v>
      </c>
      <c r="BN14" s="68">
        <f>IF(ISBLANK(HLOOKUP(BN$2,Monitoring_eng!$A$1:$DB$79,Results!$C14,FALSE)),"",IF(HLOOKUP(BN$2,Monitoring_eng!$A$1:$DB$79,Results!$C14,FALSE)=$I14,$P14,IF(HLOOKUP(BN$2,Monitoring_eng!$A$1:$DB$79,Results!$C14,FALSE)=$K14,$Q14,IF(HLOOKUP(BN$2,Monitoring_eng!$A$1:$DB$79,Results!$C14,FALSE)=$M14,$R14,IF(HLOOKUP(BN$2,Monitoring_eng!$A$1:$DB$79,Results!$C14,FALSE)=$O14,$S14,"CHYBA")))))</f>
        <v>0</v>
      </c>
      <c r="BO14" s="68">
        <f>IF(ISBLANK(HLOOKUP(BO$2,Monitoring_eng!$A$1:$DB$79,Results!$C14,FALSE)),"",IF(HLOOKUP(BO$2,Monitoring_eng!$A$1:$DB$79,Results!$C14,FALSE)=$I14,$P14,IF(HLOOKUP(BO$2,Monitoring_eng!$A$1:$DB$79,Results!$C14,FALSE)=$K14,$Q14,IF(HLOOKUP(BO$2,Monitoring_eng!$A$1:$DB$79,Results!$C14,FALSE)=$M14,$R14,IF(HLOOKUP(BO$2,Monitoring_eng!$A$1:$DB$79,Results!$C14,FALSE)=$O14,$S14,"CHYBA")))))</f>
        <v>1</v>
      </c>
      <c r="BP14" s="68">
        <f>IF(ISBLANK(HLOOKUP(BP$2,Monitoring_eng!$A$1:$DB$79,Results!$C14,FALSE)),"",IF(HLOOKUP(BP$2,Monitoring_eng!$A$1:$DB$79,Results!$C14,FALSE)=$I14,$P14,IF(HLOOKUP(BP$2,Monitoring_eng!$A$1:$DB$79,Results!$C14,FALSE)=$K14,$Q14,IF(HLOOKUP(BP$2,Monitoring_eng!$A$1:$DB$79,Results!$C14,FALSE)=$M14,$R14,IF(HLOOKUP(BP$2,Monitoring_eng!$A$1:$DB$79,Results!$C14,FALSE)=$O14,$S14,"CHYBA")))))</f>
        <v>0</v>
      </c>
      <c r="BQ14" s="68">
        <f>IF(ISBLANK(HLOOKUP(BQ$2,Monitoring_eng!$A$1:$DB$79,Results!$C14,FALSE)),"",IF(HLOOKUP(BQ$2,Monitoring_eng!$A$1:$DB$79,Results!$C14,FALSE)=$I14,$P14,IF(HLOOKUP(BQ$2,Monitoring_eng!$A$1:$DB$79,Results!$C14,FALSE)=$K14,$Q14,IF(HLOOKUP(BQ$2,Monitoring_eng!$A$1:$DB$79,Results!$C14,FALSE)=$M14,$R14,IF(HLOOKUP(BQ$2,Monitoring_eng!$A$1:$DB$79,Results!$C14,FALSE)=$O14,$S14,"CHYBA")))))</f>
        <v>1</v>
      </c>
    </row>
    <row r="15" spans="1:69" x14ac:dyDescent="0.25">
      <c r="A15" s="45" t="s">
        <v>2440</v>
      </c>
      <c r="B15" s="45" t="s">
        <v>316</v>
      </c>
      <c r="C15" s="45">
        <v>14</v>
      </c>
      <c r="D15" s="46" t="s">
        <v>92</v>
      </c>
      <c r="E15" s="46" t="s">
        <v>106</v>
      </c>
      <c r="F15" s="46" t="s">
        <v>2</v>
      </c>
      <c r="G15" s="45">
        <v>1</v>
      </c>
      <c r="H15" s="45" t="s">
        <v>484</v>
      </c>
      <c r="I15" s="45" t="s">
        <v>1749</v>
      </c>
      <c r="J15" s="45" t="s">
        <v>485</v>
      </c>
      <c r="K15" s="67" t="s">
        <v>1750</v>
      </c>
      <c r="L15" s="45" t="s">
        <v>486</v>
      </c>
      <c r="M15" s="45" t="s">
        <v>1752</v>
      </c>
      <c r="N15" s="45" t="s">
        <v>2116</v>
      </c>
      <c r="O15" s="45" t="s">
        <v>2116</v>
      </c>
      <c r="P15" s="45">
        <f t="shared" si="0"/>
        <v>1</v>
      </c>
      <c r="Q15" s="45">
        <v>0</v>
      </c>
      <c r="R15" s="45">
        <f t="shared" si="1"/>
        <v>0.5</v>
      </c>
      <c r="S15" s="45" t="s">
        <v>2116</v>
      </c>
      <c r="T15" s="68">
        <f>IF(ISBLANK(HLOOKUP(T$2,Monitoring_eng!$A$1:$DB$79,Results!$C15,FALSE)),"",IF(HLOOKUP(T$2,Monitoring_eng!$A$1:$DB$79,Results!$C15,FALSE)=$I15,$P15,IF(HLOOKUP(T$2,Monitoring_eng!$A$1:$DB$79,Results!$C15,FALSE)=$K15,$Q15,IF(HLOOKUP(T$2,Monitoring_eng!$A$1:$DB$79,Results!$C15,FALSE)=$M15,$R15,IF(HLOOKUP(T$2,Monitoring_eng!$A$1:$DB$79,Results!$C15,FALSE)=$O15,$S15,"CHYBA")))))</f>
        <v>1</v>
      </c>
      <c r="U15" s="68">
        <f>IF(ISBLANK(HLOOKUP(U$2,Monitoring_eng!$A$1:$DB$79,Results!$C15,FALSE)),"",IF(HLOOKUP(U$2,Monitoring_eng!$A$1:$DB$79,Results!$C15,FALSE)=$I15,$P15,IF(HLOOKUP(U$2,Monitoring_eng!$A$1:$DB$79,Results!$C15,FALSE)=$K15,$Q15,IF(HLOOKUP(U$2,Monitoring_eng!$A$1:$DB$79,Results!$C15,FALSE)=$M15,$R15,IF(HLOOKUP(U$2,Monitoring_eng!$A$1:$DB$79,Results!$C15,FALSE)=$O15,$S15,"CHYBA")))))</f>
        <v>0.5</v>
      </c>
      <c r="V15" s="68">
        <f>IF(ISBLANK(HLOOKUP(V$2,Monitoring_eng!$A$1:$DB$79,Results!$C15,FALSE)),"",IF(HLOOKUP(V$2,Monitoring_eng!$A$1:$DB$79,Results!$C15,FALSE)=$I15,$P15,IF(HLOOKUP(V$2,Monitoring_eng!$A$1:$DB$79,Results!$C15,FALSE)=$K15,$Q15,IF(HLOOKUP(V$2,Monitoring_eng!$A$1:$DB$79,Results!$C15,FALSE)=$M15,$R15,IF(HLOOKUP(V$2,Monitoring_eng!$A$1:$DB$79,Results!$C15,FALSE)=$O15,$S15,"CHYBA")))))</f>
        <v>1</v>
      </c>
      <c r="W15" s="68">
        <f>IF(ISBLANK(HLOOKUP(W$2,Monitoring_eng!$A$1:$DB$79,Results!$C15,FALSE)),"",IF(HLOOKUP(W$2,Monitoring_eng!$A$1:$DB$79,Results!$C15,FALSE)=$I15,$P15,IF(HLOOKUP(W$2,Monitoring_eng!$A$1:$DB$79,Results!$C15,FALSE)=$K15,$Q15,IF(HLOOKUP(W$2,Monitoring_eng!$A$1:$DB$79,Results!$C15,FALSE)=$M15,$R15,IF(HLOOKUP(W$2,Monitoring_eng!$A$1:$DB$79,Results!$C15,FALSE)=$O15,$S15,"CHYBA")))))</f>
        <v>1</v>
      </c>
      <c r="X15" s="68">
        <f>IF(ISBLANK(HLOOKUP(X$2,Monitoring_eng!$A$1:$DB$79,Results!$C15,FALSE)),"",IF(HLOOKUP(X$2,Monitoring_eng!$A$1:$DB$79,Results!$C15,FALSE)=$I15,$P15,IF(HLOOKUP(X$2,Monitoring_eng!$A$1:$DB$79,Results!$C15,FALSE)=$K15,$Q15,IF(HLOOKUP(X$2,Monitoring_eng!$A$1:$DB$79,Results!$C15,FALSE)=$M15,$R15,IF(HLOOKUP(X$2,Monitoring_eng!$A$1:$DB$79,Results!$C15,FALSE)=$O15,$S15,"CHYBA")))))</f>
        <v>0.5</v>
      </c>
      <c r="Y15" s="68">
        <f>IF(ISBLANK(HLOOKUP(Y$2,Monitoring_eng!$A$1:$DB$79,Results!$C15,FALSE)),"",IF(HLOOKUP(Y$2,Monitoring_eng!$A$1:$DB$79,Results!$C15,FALSE)=$I15,$P15,IF(HLOOKUP(Y$2,Monitoring_eng!$A$1:$DB$79,Results!$C15,FALSE)=$K15,$Q15,IF(HLOOKUP(Y$2,Monitoring_eng!$A$1:$DB$79,Results!$C15,FALSE)=$M15,$R15,IF(HLOOKUP(Y$2,Monitoring_eng!$A$1:$DB$79,Results!$C15,FALSE)=$O15,$S15,"CHYBA")))))</f>
        <v>1</v>
      </c>
      <c r="Z15" s="68">
        <f>IF(ISBLANK(HLOOKUP(Z$2,Monitoring_eng!$A$1:$DB$79,Results!$C15,FALSE)),"",IF(HLOOKUP(Z$2,Monitoring_eng!$A$1:$DB$79,Results!$C15,FALSE)=$I15,$P15,IF(HLOOKUP(Z$2,Monitoring_eng!$A$1:$DB$79,Results!$C15,FALSE)=$K15,$Q15,IF(HLOOKUP(Z$2,Monitoring_eng!$A$1:$DB$79,Results!$C15,FALSE)=$M15,$R15,IF(HLOOKUP(Z$2,Monitoring_eng!$A$1:$DB$79,Results!$C15,FALSE)=$O15,$S15,"CHYBA")))))</f>
        <v>1</v>
      </c>
      <c r="AA15" s="68">
        <f>IF(ISBLANK(HLOOKUP(AA$2,Monitoring_eng!$A$1:$DB$79,Results!$C15,FALSE)),"",IF(HLOOKUP(AA$2,Monitoring_eng!$A$1:$DB$79,Results!$C15,FALSE)=$I15,$P15,IF(HLOOKUP(AA$2,Monitoring_eng!$A$1:$DB$79,Results!$C15,FALSE)=$K15,$Q15,IF(HLOOKUP(AA$2,Monitoring_eng!$A$1:$DB$79,Results!$C15,FALSE)=$M15,$R15,IF(HLOOKUP(AA$2,Monitoring_eng!$A$1:$DB$79,Results!$C15,FALSE)=$O15,$S15,"CHYBA")))))</f>
        <v>1</v>
      </c>
      <c r="AB15" s="68">
        <f>IF(ISBLANK(HLOOKUP(AB$2,Monitoring_eng!$A$1:$DB$79,Results!$C15,FALSE)),"",IF(HLOOKUP(AB$2,Monitoring_eng!$A$1:$DB$79,Results!$C15,FALSE)=$I15,$P15,IF(HLOOKUP(AB$2,Monitoring_eng!$A$1:$DB$79,Results!$C15,FALSE)=$K15,$Q15,IF(HLOOKUP(AB$2,Monitoring_eng!$A$1:$DB$79,Results!$C15,FALSE)=$M15,$R15,IF(HLOOKUP(AB$2,Monitoring_eng!$A$1:$DB$79,Results!$C15,FALSE)=$O15,$S15,"CHYBA")))))</f>
        <v>0.5</v>
      </c>
      <c r="AC15" s="68">
        <f>IF(ISBLANK(HLOOKUP(AC$2,Monitoring_eng!$A$1:$DB$79,Results!$C15,FALSE)),"",IF(HLOOKUP(AC$2,Monitoring_eng!$A$1:$DB$79,Results!$C15,FALSE)=$I15,$P15,IF(HLOOKUP(AC$2,Monitoring_eng!$A$1:$DB$79,Results!$C15,FALSE)=$K15,$Q15,IF(HLOOKUP(AC$2,Monitoring_eng!$A$1:$DB$79,Results!$C15,FALSE)=$M15,$R15,IF(HLOOKUP(AC$2,Monitoring_eng!$A$1:$DB$79,Results!$C15,FALSE)=$O15,$S15,"CHYBA")))))</f>
        <v>1</v>
      </c>
      <c r="AD15" s="68">
        <f>IF(ISBLANK(HLOOKUP(AD$2,Monitoring_eng!$A$1:$DB$79,Results!$C15,FALSE)),"",IF(HLOOKUP(AD$2,Monitoring_eng!$A$1:$DB$79,Results!$C15,FALSE)=$I15,$P15,IF(HLOOKUP(AD$2,Monitoring_eng!$A$1:$DB$79,Results!$C15,FALSE)=$K15,$Q15,IF(HLOOKUP(AD$2,Monitoring_eng!$A$1:$DB$79,Results!$C15,FALSE)=$M15,$R15,IF(HLOOKUP(AD$2,Monitoring_eng!$A$1:$DB$79,Results!$C15,FALSE)=$O15,$S15,"CHYBA")))))</f>
        <v>0.5</v>
      </c>
      <c r="AE15" s="68">
        <f>IF(ISBLANK(HLOOKUP(AE$2,Monitoring_eng!$A$1:$DB$79,Results!$C15,FALSE)),"",IF(HLOOKUP(AE$2,Monitoring_eng!$A$1:$DB$79,Results!$C15,FALSE)=$I15,$P15,IF(HLOOKUP(AE$2,Monitoring_eng!$A$1:$DB$79,Results!$C15,FALSE)=$K15,$Q15,IF(HLOOKUP(AE$2,Monitoring_eng!$A$1:$DB$79,Results!$C15,FALSE)=$M15,$R15,IF(HLOOKUP(AE$2,Monitoring_eng!$A$1:$DB$79,Results!$C15,FALSE)=$O15,$S15,"CHYBA")))))</f>
        <v>0.5</v>
      </c>
      <c r="AF15" s="68">
        <f>IF(ISBLANK(HLOOKUP(AF$2,Monitoring_eng!$A$1:$DB$79,Results!$C15,FALSE)),"",IF(HLOOKUP(AF$2,Monitoring_eng!$A$1:$DB$79,Results!$C15,FALSE)=$I15,$P15,IF(HLOOKUP(AF$2,Monitoring_eng!$A$1:$DB$79,Results!$C15,FALSE)=$K15,$Q15,IF(HLOOKUP(AF$2,Monitoring_eng!$A$1:$DB$79,Results!$C15,FALSE)=$M15,$R15,IF(HLOOKUP(AF$2,Monitoring_eng!$A$1:$DB$79,Results!$C15,FALSE)=$O15,$S15,"CHYBA")))))</f>
        <v>1</v>
      </c>
      <c r="AG15" s="68">
        <f>IF(ISBLANK(HLOOKUP(AG$2,Monitoring_eng!$A$1:$DB$79,Results!$C15,FALSE)),"",IF(HLOOKUP(AG$2,Monitoring_eng!$A$1:$DB$79,Results!$C15,FALSE)=$I15,$P15,IF(HLOOKUP(AG$2,Monitoring_eng!$A$1:$DB$79,Results!$C15,FALSE)=$K15,$Q15,IF(HLOOKUP(AG$2,Monitoring_eng!$A$1:$DB$79,Results!$C15,FALSE)=$M15,$R15,IF(HLOOKUP(AG$2,Monitoring_eng!$A$1:$DB$79,Results!$C15,FALSE)=$O15,$S15,"CHYBA")))))</f>
        <v>0.5</v>
      </c>
      <c r="AH15" s="68">
        <f>IF(ISBLANK(HLOOKUP(AH$2,Monitoring_eng!$A$1:$DB$79,Results!$C15,FALSE)),"",IF(HLOOKUP(AH$2,Monitoring_eng!$A$1:$DB$79,Results!$C15,FALSE)=$I15,$P15,IF(HLOOKUP(AH$2,Monitoring_eng!$A$1:$DB$79,Results!$C15,FALSE)=$K15,$Q15,IF(HLOOKUP(AH$2,Monitoring_eng!$A$1:$DB$79,Results!$C15,FALSE)=$M15,$R15,IF(HLOOKUP(AH$2,Monitoring_eng!$A$1:$DB$79,Results!$C15,FALSE)=$O15,$S15,"CHYBA")))))</f>
        <v>0.5</v>
      </c>
      <c r="AI15" s="68">
        <f>IF(ISBLANK(HLOOKUP(AI$2,Monitoring_eng!$A$1:$DB$79,Results!$C15,FALSE)),"",IF(HLOOKUP(AI$2,Monitoring_eng!$A$1:$DB$79,Results!$C15,FALSE)=$I15,$P15,IF(HLOOKUP(AI$2,Monitoring_eng!$A$1:$DB$79,Results!$C15,FALSE)=$K15,$Q15,IF(HLOOKUP(AI$2,Monitoring_eng!$A$1:$DB$79,Results!$C15,FALSE)=$M15,$R15,IF(HLOOKUP(AI$2,Monitoring_eng!$A$1:$DB$79,Results!$C15,FALSE)=$O15,$S15,"CHYBA")))))</f>
        <v>0.5</v>
      </c>
      <c r="AJ15" s="68">
        <f>IF(ISBLANK(HLOOKUP(AJ$2,Monitoring_eng!$A$1:$DB$79,Results!$C15,FALSE)),"",IF(HLOOKUP(AJ$2,Monitoring_eng!$A$1:$DB$79,Results!$C15,FALSE)=$I15,$P15,IF(HLOOKUP(AJ$2,Monitoring_eng!$A$1:$DB$79,Results!$C15,FALSE)=$K15,$Q15,IF(HLOOKUP(AJ$2,Monitoring_eng!$A$1:$DB$79,Results!$C15,FALSE)=$M15,$R15,IF(HLOOKUP(AJ$2,Monitoring_eng!$A$1:$DB$79,Results!$C15,FALSE)=$O15,$S15,"CHYBA")))))</f>
        <v>0.5</v>
      </c>
      <c r="AK15" s="68">
        <f>IF(ISBLANK(HLOOKUP(AK$2,Monitoring_eng!$A$1:$DB$79,Results!$C15,FALSE)),"",IF(HLOOKUP(AK$2,Monitoring_eng!$A$1:$DB$79,Results!$C15,FALSE)=$I15,$P15,IF(HLOOKUP(AK$2,Monitoring_eng!$A$1:$DB$79,Results!$C15,FALSE)=$K15,$Q15,IF(HLOOKUP(AK$2,Monitoring_eng!$A$1:$DB$79,Results!$C15,FALSE)=$M15,$R15,IF(HLOOKUP(AK$2,Monitoring_eng!$A$1:$DB$79,Results!$C15,FALSE)=$O15,$S15,"CHYBA")))))</f>
        <v>1</v>
      </c>
      <c r="AL15" s="68">
        <f>IF(ISBLANK(HLOOKUP(AL$2,Monitoring_eng!$A$1:$DB$79,Results!$C15,FALSE)),"",IF(HLOOKUP(AL$2,Monitoring_eng!$A$1:$DB$79,Results!$C15,FALSE)=$I15,$P15,IF(HLOOKUP(AL$2,Monitoring_eng!$A$1:$DB$79,Results!$C15,FALSE)=$K15,$Q15,IF(HLOOKUP(AL$2,Monitoring_eng!$A$1:$DB$79,Results!$C15,FALSE)=$M15,$R15,IF(HLOOKUP(AL$2,Monitoring_eng!$A$1:$DB$79,Results!$C15,FALSE)=$O15,$S15,"CHYBA")))))</f>
        <v>1</v>
      </c>
      <c r="AM15" s="68">
        <f>IF(ISBLANK(HLOOKUP(AM$2,Monitoring_eng!$A$1:$DB$79,Results!$C15,FALSE)),"",IF(HLOOKUP(AM$2,Monitoring_eng!$A$1:$DB$79,Results!$C15,FALSE)=$I15,$P15,IF(HLOOKUP(AM$2,Monitoring_eng!$A$1:$DB$79,Results!$C15,FALSE)=$K15,$Q15,IF(HLOOKUP(AM$2,Monitoring_eng!$A$1:$DB$79,Results!$C15,FALSE)=$M15,$R15,IF(HLOOKUP(AM$2,Monitoring_eng!$A$1:$DB$79,Results!$C15,FALSE)=$O15,$S15,"CHYBA")))))</f>
        <v>1</v>
      </c>
      <c r="AN15" s="68">
        <f>IF(ISBLANK(HLOOKUP(AN$2,Monitoring_eng!$A$1:$DB$79,Results!$C15,FALSE)),"",IF(HLOOKUP(AN$2,Monitoring_eng!$A$1:$DB$79,Results!$C15,FALSE)=$I15,$P15,IF(HLOOKUP(AN$2,Monitoring_eng!$A$1:$DB$79,Results!$C15,FALSE)=$K15,$Q15,IF(HLOOKUP(AN$2,Monitoring_eng!$A$1:$DB$79,Results!$C15,FALSE)=$M15,$R15,IF(HLOOKUP(AN$2,Monitoring_eng!$A$1:$DB$79,Results!$C15,FALSE)=$O15,$S15,"CHYBA")))))</f>
        <v>0.5</v>
      </c>
      <c r="AO15" s="68">
        <f>IF(ISBLANK(HLOOKUP(AO$2,Monitoring_eng!$A$1:$DB$79,Results!$C15,FALSE)),"",IF(HLOOKUP(AO$2,Monitoring_eng!$A$1:$DB$79,Results!$C15,FALSE)=$I15,$P15,IF(HLOOKUP(AO$2,Monitoring_eng!$A$1:$DB$79,Results!$C15,FALSE)=$K15,$Q15,IF(HLOOKUP(AO$2,Monitoring_eng!$A$1:$DB$79,Results!$C15,FALSE)=$M15,$R15,IF(HLOOKUP(AO$2,Monitoring_eng!$A$1:$DB$79,Results!$C15,FALSE)=$O15,$S15,"CHYBA")))))</f>
        <v>0.5</v>
      </c>
      <c r="AP15" s="68">
        <f>IF(ISBLANK(HLOOKUP(AP$2,Monitoring_eng!$A$1:$DB$79,Results!$C15,FALSE)),"",IF(HLOOKUP(AP$2,Monitoring_eng!$A$1:$DB$79,Results!$C15,FALSE)=$I15,$P15,IF(HLOOKUP(AP$2,Monitoring_eng!$A$1:$DB$79,Results!$C15,FALSE)=$K15,$Q15,IF(HLOOKUP(AP$2,Monitoring_eng!$A$1:$DB$79,Results!$C15,FALSE)=$M15,$R15,IF(HLOOKUP(AP$2,Monitoring_eng!$A$1:$DB$79,Results!$C15,FALSE)=$O15,$S15,"CHYBA")))))</f>
        <v>1</v>
      </c>
      <c r="AQ15" s="68">
        <f>IF(ISBLANK(HLOOKUP(AQ$2,Monitoring_eng!$A$1:$DB$79,Results!$C15,FALSE)),"",IF(HLOOKUP(AQ$2,Monitoring_eng!$A$1:$DB$79,Results!$C15,FALSE)=$I15,$P15,IF(HLOOKUP(AQ$2,Monitoring_eng!$A$1:$DB$79,Results!$C15,FALSE)=$K15,$Q15,IF(HLOOKUP(AQ$2,Monitoring_eng!$A$1:$DB$79,Results!$C15,FALSE)=$M15,$R15,IF(HLOOKUP(AQ$2,Monitoring_eng!$A$1:$DB$79,Results!$C15,FALSE)=$O15,$S15,"CHYBA")))))</f>
        <v>0.5</v>
      </c>
      <c r="AR15" s="68">
        <f>IF(ISBLANK(HLOOKUP(AR$2,Monitoring_eng!$A$1:$DB$79,Results!$C15,FALSE)),"",IF(HLOOKUP(AR$2,Monitoring_eng!$A$1:$DB$79,Results!$C15,FALSE)=$I15,$P15,IF(HLOOKUP(AR$2,Monitoring_eng!$A$1:$DB$79,Results!$C15,FALSE)=$K15,$Q15,IF(HLOOKUP(AR$2,Monitoring_eng!$A$1:$DB$79,Results!$C15,FALSE)=$M15,$R15,IF(HLOOKUP(AR$2,Monitoring_eng!$A$1:$DB$79,Results!$C15,FALSE)=$O15,$S15,"CHYBA")))))</f>
        <v>1</v>
      </c>
      <c r="AS15" s="68">
        <f>IF(ISBLANK(HLOOKUP(AS$2,Monitoring_eng!$A$1:$DB$79,Results!$C15,FALSE)),"",IF(HLOOKUP(AS$2,Monitoring_eng!$A$1:$DB$79,Results!$C15,FALSE)=$I15,$P15,IF(HLOOKUP(AS$2,Monitoring_eng!$A$1:$DB$79,Results!$C15,FALSE)=$K15,$Q15,IF(HLOOKUP(AS$2,Monitoring_eng!$A$1:$DB$79,Results!$C15,FALSE)=$M15,$R15,IF(HLOOKUP(AS$2,Monitoring_eng!$A$1:$DB$79,Results!$C15,FALSE)=$O15,$S15,"CHYBA")))))</f>
        <v>1</v>
      </c>
      <c r="AT15" s="68">
        <f>IF(ISBLANK(HLOOKUP(AT$2,Monitoring_eng!$A$1:$DB$79,Results!$C15,FALSE)),"",IF(HLOOKUP(AT$2,Monitoring_eng!$A$1:$DB$79,Results!$C15,FALSE)=$I15,$P15,IF(HLOOKUP(AT$2,Monitoring_eng!$A$1:$DB$79,Results!$C15,FALSE)=$K15,$Q15,IF(HLOOKUP(AT$2,Monitoring_eng!$A$1:$DB$79,Results!$C15,FALSE)=$M15,$R15,IF(HLOOKUP(AT$2,Monitoring_eng!$A$1:$DB$79,Results!$C15,FALSE)=$O15,$S15,"CHYBA")))))</f>
        <v>0.5</v>
      </c>
      <c r="AU15" s="68">
        <f>IF(ISBLANK(HLOOKUP(AU$2,Monitoring_eng!$A$1:$DB$79,Results!$C15,FALSE)),"",IF(HLOOKUP(AU$2,Monitoring_eng!$A$1:$DB$79,Results!$C15,FALSE)=$I15,$P15,IF(HLOOKUP(AU$2,Monitoring_eng!$A$1:$DB$79,Results!$C15,FALSE)=$K15,$Q15,IF(HLOOKUP(AU$2,Monitoring_eng!$A$1:$DB$79,Results!$C15,FALSE)=$M15,$R15,IF(HLOOKUP(AU$2,Monitoring_eng!$A$1:$DB$79,Results!$C15,FALSE)=$O15,$S15,"CHYBA")))))</f>
        <v>1</v>
      </c>
      <c r="AV15" s="68">
        <f>IF(ISBLANK(HLOOKUP(AV$2,Monitoring_eng!$A$1:$DB$79,Results!$C15,FALSE)),"",IF(HLOOKUP(AV$2,Monitoring_eng!$A$1:$DB$79,Results!$C15,FALSE)=$I15,$P15,IF(HLOOKUP(AV$2,Monitoring_eng!$A$1:$DB$79,Results!$C15,FALSE)=$K15,$Q15,IF(HLOOKUP(AV$2,Monitoring_eng!$A$1:$DB$79,Results!$C15,FALSE)=$M15,$R15,IF(HLOOKUP(AV$2,Monitoring_eng!$A$1:$DB$79,Results!$C15,FALSE)=$O15,$S15,"CHYBA")))))</f>
        <v>0.5</v>
      </c>
      <c r="AW15" s="68">
        <f>IF(ISBLANK(HLOOKUP(AW$2,Monitoring_eng!$A$1:$DB$79,Results!$C15,FALSE)),"",IF(HLOOKUP(AW$2,Monitoring_eng!$A$1:$DB$79,Results!$C15,FALSE)=$I15,$P15,IF(HLOOKUP(AW$2,Monitoring_eng!$A$1:$DB$79,Results!$C15,FALSE)=$K15,$Q15,IF(HLOOKUP(AW$2,Monitoring_eng!$A$1:$DB$79,Results!$C15,FALSE)=$M15,$R15,IF(HLOOKUP(AW$2,Monitoring_eng!$A$1:$DB$79,Results!$C15,FALSE)=$O15,$S15,"CHYBA")))))</f>
        <v>1</v>
      </c>
      <c r="AX15" s="68">
        <f>IF(ISBLANK(HLOOKUP(AX$2,Monitoring_eng!$A$1:$DB$79,Results!$C15,FALSE)),"",IF(HLOOKUP(AX$2,Monitoring_eng!$A$1:$DB$79,Results!$C15,FALSE)=$I15,$P15,IF(HLOOKUP(AX$2,Monitoring_eng!$A$1:$DB$79,Results!$C15,FALSE)=$K15,$Q15,IF(HLOOKUP(AX$2,Monitoring_eng!$A$1:$DB$79,Results!$C15,FALSE)=$M15,$R15,IF(HLOOKUP(AX$2,Monitoring_eng!$A$1:$DB$79,Results!$C15,FALSE)=$O15,$S15,"CHYBA")))))</f>
        <v>0.5</v>
      </c>
      <c r="AY15" s="68">
        <f>IF(ISBLANK(HLOOKUP(AY$2,Monitoring_eng!$A$1:$DB$79,Results!$C15,FALSE)),"",IF(HLOOKUP(AY$2,Monitoring_eng!$A$1:$DB$79,Results!$C15,FALSE)=$I15,$P15,IF(HLOOKUP(AY$2,Monitoring_eng!$A$1:$DB$79,Results!$C15,FALSE)=$K15,$Q15,IF(HLOOKUP(AY$2,Monitoring_eng!$A$1:$DB$79,Results!$C15,FALSE)=$M15,$R15,IF(HLOOKUP(AY$2,Monitoring_eng!$A$1:$DB$79,Results!$C15,FALSE)=$O15,$S15,"CHYBA")))))</f>
        <v>0</v>
      </c>
      <c r="AZ15" s="68">
        <f>IF(ISBLANK(HLOOKUP(AZ$2,Monitoring_eng!$A$1:$DB$79,Results!$C15,FALSE)),"",IF(HLOOKUP(AZ$2,Monitoring_eng!$A$1:$DB$79,Results!$C15,FALSE)=$I15,$P15,IF(HLOOKUP(AZ$2,Monitoring_eng!$A$1:$DB$79,Results!$C15,FALSE)=$K15,$Q15,IF(HLOOKUP(AZ$2,Monitoring_eng!$A$1:$DB$79,Results!$C15,FALSE)=$M15,$R15,IF(HLOOKUP(AZ$2,Monitoring_eng!$A$1:$DB$79,Results!$C15,FALSE)=$O15,$S15,"CHYBA")))))</f>
        <v>1</v>
      </c>
      <c r="BA15" s="68">
        <f>IF(ISBLANK(HLOOKUP(BA$2,Monitoring_eng!$A$1:$DB$79,Results!$C15,FALSE)),"",IF(HLOOKUP(BA$2,Monitoring_eng!$A$1:$DB$79,Results!$C15,FALSE)=$I15,$P15,IF(HLOOKUP(BA$2,Monitoring_eng!$A$1:$DB$79,Results!$C15,FALSE)=$K15,$Q15,IF(HLOOKUP(BA$2,Monitoring_eng!$A$1:$DB$79,Results!$C15,FALSE)=$M15,$R15,IF(HLOOKUP(BA$2,Monitoring_eng!$A$1:$DB$79,Results!$C15,FALSE)=$O15,$S15,"CHYBA")))))</f>
        <v>1</v>
      </c>
      <c r="BB15" s="68">
        <f>IF(ISBLANK(HLOOKUP(BB$2,Monitoring_eng!$A$1:$DB$79,Results!$C15,FALSE)),"",IF(HLOOKUP(BB$2,Monitoring_eng!$A$1:$DB$79,Results!$C15,FALSE)=$I15,$P15,IF(HLOOKUP(BB$2,Monitoring_eng!$A$1:$DB$79,Results!$C15,FALSE)=$K15,$Q15,IF(HLOOKUP(BB$2,Monitoring_eng!$A$1:$DB$79,Results!$C15,FALSE)=$M15,$R15,IF(HLOOKUP(BB$2,Monitoring_eng!$A$1:$DB$79,Results!$C15,FALSE)=$O15,$S15,"CHYBA")))))</f>
        <v>0.5</v>
      </c>
      <c r="BC15" s="68">
        <f>IF(ISBLANK(HLOOKUP(BC$2,Monitoring_eng!$A$1:$DB$79,Results!$C15,FALSE)),"",IF(HLOOKUP(BC$2,Monitoring_eng!$A$1:$DB$79,Results!$C15,FALSE)=$I15,$P15,IF(HLOOKUP(BC$2,Monitoring_eng!$A$1:$DB$79,Results!$C15,FALSE)=$K15,$Q15,IF(HLOOKUP(BC$2,Monitoring_eng!$A$1:$DB$79,Results!$C15,FALSE)=$M15,$R15,IF(HLOOKUP(BC$2,Monitoring_eng!$A$1:$DB$79,Results!$C15,FALSE)=$O15,$S15,"CHYBA")))))</f>
        <v>0.5</v>
      </c>
      <c r="BD15" s="68">
        <f>IF(ISBLANK(HLOOKUP(BD$2,Monitoring_eng!$A$1:$DB$79,Results!$C15,FALSE)),"",IF(HLOOKUP(BD$2,Monitoring_eng!$A$1:$DB$79,Results!$C15,FALSE)=$I15,$P15,IF(HLOOKUP(BD$2,Monitoring_eng!$A$1:$DB$79,Results!$C15,FALSE)=$K15,$Q15,IF(HLOOKUP(BD$2,Monitoring_eng!$A$1:$DB$79,Results!$C15,FALSE)=$M15,$R15,IF(HLOOKUP(BD$2,Monitoring_eng!$A$1:$DB$79,Results!$C15,FALSE)=$O15,$S15,"CHYBA")))))</f>
        <v>1</v>
      </c>
      <c r="BE15" s="68">
        <f>IF(ISBLANK(HLOOKUP(BE$2,Monitoring_eng!$A$1:$DB$79,Results!$C15,FALSE)),"",IF(HLOOKUP(BE$2,Monitoring_eng!$A$1:$DB$79,Results!$C15,FALSE)=$I15,$P15,IF(HLOOKUP(BE$2,Monitoring_eng!$A$1:$DB$79,Results!$C15,FALSE)=$K15,$Q15,IF(HLOOKUP(BE$2,Monitoring_eng!$A$1:$DB$79,Results!$C15,FALSE)=$M15,$R15,IF(HLOOKUP(BE$2,Monitoring_eng!$A$1:$DB$79,Results!$C15,FALSE)=$O15,$S15,"CHYBA")))))</f>
        <v>0.5</v>
      </c>
      <c r="BF15" s="68">
        <f>IF(ISBLANK(HLOOKUP(BF$2,Monitoring_eng!$A$1:$DB$79,Results!$C15,FALSE)),"",IF(HLOOKUP(BF$2,Monitoring_eng!$A$1:$DB$79,Results!$C15,FALSE)=$I15,$P15,IF(HLOOKUP(BF$2,Monitoring_eng!$A$1:$DB$79,Results!$C15,FALSE)=$K15,$Q15,IF(HLOOKUP(BF$2,Monitoring_eng!$A$1:$DB$79,Results!$C15,FALSE)=$M15,$R15,IF(HLOOKUP(BF$2,Monitoring_eng!$A$1:$DB$79,Results!$C15,FALSE)=$O15,$S15,"CHYBA")))))</f>
        <v>0.5</v>
      </c>
      <c r="BG15" s="68">
        <f>IF(ISBLANK(HLOOKUP(BG$2,Monitoring_eng!$A$1:$DB$79,Results!$C15,FALSE)),"",IF(HLOOKUP(BG$2,Monitoring_eng!$A$1:$DB$79,Results!$C15,FALSE)=$I15,$P15,IF(HLOOKUP(BG$2,Monitoring_eng!$A$1:$DB$79,Results!$C15,FALSE)=$K15,$Q15,IF(HLOOKUP(BG$2,Monitoring_eng!$A$1:$DB$79,Results!$C15,FALSE)=$M15,$R15,IF(HLOOKUP(BG$2,Monitoring_eng!$A$1:$DB$79,Results!$C15,FALSE)=$O15,$S15,"CHYBA")))))</f>
        <v>0.5</v>
      </c>
      <c r="BH15" s="68">
        <f>IF(ISBLANK(HLOOKUP(BH$2,Monitoring_eng!$A$1:$DB$79,Results!$C15,FALSE)),"",IF(HLOOKUP(BH$2,Monitoring_eng!$A$1:$DB$79,Results!$C15,FALSE)=$I15,$P15,IF(HLOOKUP(BH$2,Monitoring_eng!$A$1:$DB$79,Results!$C15,FALSE)=$K15,$Q15,IF(HLOOKUP(BH$2,Monitoring_eng!$A$1:$DB$79,Results!$C15,FALSE)=$M15,$R15,IF(HLOOKUP(BH$2,Monitoring_eng!$A$1:$DB$79,Results!$C15,FALSE)=$O15,$S15,"CHYBA")))))</f>
        <v>1</v>
      </c>
      <c r="BI15" s="68">
        <f>IF(ISBLANK(HLOOKUP(BI$2,Monitoring_eng!$A$1:$DB$79,Results!$C15,FALSE)),"",IF(HLOOKUP(BI$2,Monitoring_eng!$A$1:$DB$79,Results!$C15,FALSE)=$I15,$P15,IF(HLOOKUP(BI$2,Monitoring_eng!$A$1:$DB$79,Results!$C15,FALSE)=$K15,$Q15,IF(HLOOKUP(BI$2,Monitoring_eng!$A$1:$DB$79,Results!$C15,FALSE)=$M15,$R15,IF(HLOOKUP(BI$2,Monitoring_eng!$A$1:$DB$79,Results!$C15,FALSE)=$O15,$S15,"CHYBA")))))</f>
        <v>1</v>
      </c>
      <c r="BJ15" s="68">
        <f>IF(ISBLANK(HLOOKUP(BJ$2,Monitoring_eng!$A$1:$DB$79,Results!$C15,FALSE)),"",IF(HLOOKUP(BJ$2,Monitoring_eng!$A$1:$DB$79,Results!$C15,FALSE)=$I15,$P15,IF(HLOOKUP(BJ$2,Monitoring_eng!$A$1:$DB$79,Results!$C15,FALSE)=$K15,$Q15,IF(HLOOKUP(BJ$2,Monitoring_eng!$A$1:$DB$79,Results!$C15,FALSE)=$M15,$R15,IF(HLOOKUP(BJ$2,Monitoring_eng!$A$1:$DB$79,Results!$C15,FALSE)=$O15,$S15,"CHYBA")))))</f>
        <v>1</v>
      </c>
      <c r="BK15" s="68">
        <f>IF(ISBLANK(HLOOKUP(BK$2,Monitoring_eng!$A$1:$DB$79,Results!$C15,FALSE)),"",IF(HLOOKUP(BK$2,Monitoring_eng!$A$1:$DB$79,Results!$C15,FALSE)=$I15,$P15,IF(HLOOKUP(BK$2,Monitoring_eng!$A$1:$DB$79,Results!$C15,FALSE)=$K15,$Q15,IF(HLOOKUP(BK$2,Monitoring_eng!$A$1:$DB$79,Results!$C15,FALSE)=$M15,$R15,IF(HLOOKUP(BK$2,Monitoring_eng!$A$1:$DB$79,Results!$C15,FALSE)=$O15,$S15,"CHYBA")))))</f>
        <v>1</v>
      </c>
      <c r="BL15" s="68">
        <f>IF(ISBLANK(HLOOKUP(BL$2,Monitoring_eng!$A$1:$DB$79,Results!$C15,FALSE)),"",IF(HLOOKUP(BL$2,Monitoring_eng!$A$1:$DB$79,Results!$C15,FALSE)=$I15,$P15,IF(HLOOKUP(BL$2,Monitoring_eng!$A$1:$DB$79,Results!$C15,FALSE)=$K15,$Q15,IF(HLOOKUP(BL$2,Monitoring_eng!$A$1:$DB$79,Results!$C15,FALSE)=$M15,$R15,IF(HLOOKUP(BL$2,Monitoring_eng!$A$1:$DB$79,Results!$C15,FALSE)=$O15,$S15,"CHYBA")))))</f>
        <v>0.5</v>
      </c>
      <c r="BM15" s="68">
        <f>IF(ISBLANK(HLOOKUP(BM$2,Monitoring_eng!$A$1:$DB$79,Results!$C15,FALSE)),"",IF(HLOOKUP(BM$2,Monitoring_eng!$A$1:$DB$79,Results!$C15,FALSE)=$I15,$P15,IF(HLOOKUP(BM$2,Monitoring_eng!$A$1:$DB$79,Results!$C15,FALSE)=$K15,$Q15,IF(HLOOKUP(BM$2,Monitoring_eng!$A$1:$DB$79,Results!$C15,FALSE)=$M15,$R15,IF(HLOOKUP(BM$2,Monitoring_eng!$A$1:$DB$79,Results!$C15,FALSE)=$O15,$S15,"CHYBA")))))</f>
        <v>1</v>
      </c>
      <c r="BN15" s="68">
        <f>IF(ISBLANK(HLOOKUP(BN$2,Monitoring_eng!$A$1:$DB$79,Results!$C15,FALSE)),"",IF(HLOOKUP(BN$2,Monitoring_eng!$A$1:$DB$79,Results!$C15,FALSE)=$I15,$P15,IF(HLOOKUP(BN$2,Monitoring_eng!$A$1:$DB$79,Results!$C15,FALSE)=$K15,$Q15,IF(HLOOKUP(BN$2,Monitoring_eng!$A$1:$DB$79,Results!$C15,FALSE)=$M15,$R15,IF(HLOOKUP(BN$2,Monitoring_eng!$A$1:$DB$79,Results!$C15,FALSE)=$O15,$S15,"CHYBA")))))</f>
        <v>1</v>
      </c>
      <c r="BO15" s="68">
        <f>IF(ISBLANK(HLOOKUP(BO$2,Monitoring_eng!$A$1:$DB$79,Results!$C15,FALSE)),"",IF(HLOOKUP(BO$2,Monitoring_eng!$A$1:$DB$79,Results!$C15,FALSE)=$I15,$P15,IF(HLOOKUP(BO$2,Monitoring_eng!$A$1:$DB$79,Results!$C15,FALSE)=$K15,$Q15,IF(HLOOKUP(BO$2,Monitoring_eng!$A$1:$DB$79,Results!$C15,FALSE)=$M15,$R15,IF(HLOOKUP(BO$2,Monitoring_eng!$A$1:$DB$79,Results!$C15,FALSE)=$O15,$S15,"CHYBA")))))</f>
        <v>1</v>
      </c>
      <c r="BP15" s="68">
        <f>IF(ISBLANK(HLOOKUP(BP$2,Monitoring_eng!$A$1:$DB$79,Results!$C15,FALSE)),"",IF(HLOOKUP(BP$2,Monitoring_eng!$A$1:$DB$79,Results!$C15,FALSE)=$I15,$P15,IF(HLOOKUP(BP$2,Monitoring_eng!$A$1:$DB$79,Results!$C15,FALSE)=$K15,$Q15,IF(HLOOKUP(BP$2,Monitoring_eng!$A$1:$DB$79,Results!$C15,FALSE)=$M15,$R15,IF(HLOOKUP(BP$2,Monitoring_eng!$A$1:$DB$79,Results!$C15,FALSE)=$O15,$S15,"CHYBA")))))</f>
        <v>0.5</v>
      </c>
      <c r="BQ15" s="68">
        <f>IF(ISBLANK(HLOOKUP(BQ$2,Monitoring_eng!$A$1:$DB$79,Results!$C15,FALSE)),"",IF(HLOOKUP(BQ$2,Monitoring_eng!$A$1:$DB$79,Results!$C15,FALSE)=$I15,$P15,IF(HLOOKUP(BQ$2,Monitoring_eng!$A$1:$DB$79,Results!$C15,FALSE)=$K15,$Q15,IF(HLOOKUP(BQ$2,Monitoring_eng!$A$1:$DB$79,Results!$C15,FALSE)=$M15,$R15,IF(HLOOKUP(BQ$2,Monitoring_eng!$A$1:$DB$79,Results!$C15,FALSE)=$O15,$S15,"CHYBA")))))</f>
        <v>1</v>
      </c>
    </row>
    <row r="16" spans="1:69" x14ac:dyDescent="0.25">
      <c r="A16" s="45" t="s">
        <v>2441</v>
      </c>
      <c r="B16" s="45" t="s">
        <v>317</v>
      </c>
      <c r="C16" s="45">
        <v>15</v>
      </c>
      <c r="D16" s="46" t="s">
        <v>93</v>
      </c>
      <c r="E16" s="46" t="s">
        <v>107</v>
      </c>
      <c r="F16" s="46" t="s">
        <v>2</v>
      </c>
      <c r="G16" s="45">
        <v>0.5</v>
      </c>
      <c r="H16" s="45" t="s">
        <v>484</v>
      </c>
      <c r="I16" s="45" t="s">
        <v>1749</v>
      </c>
      <c r="J16" s="45" t="s">
        <v>485</v>
      </c>
      <c r="K16" s="67" t="s">
        <v>1750</v>
      </c>
      <c r="L16" s="45" t="s">
        <v>486</v>
      </c>
      <c r="M16" s="45" t="s">
        <v>1752</v>
      </c>
      <c r="N16" s="45" t="s">
        <v>2116</v>
      </c>
      <c r="O16" s="45" t="s">
        <v>2116</v>
      </c>
      <c r="P16" s="45">
        <f t="shared" si="0"/>
        <v>0.5</v>
      </c>
      <c r="Q16" s="45">
        <v>0</v>
      </c>
      <c r="R16" s="45">
        <f t="shared" si="1"/>
        <v>0.25</v>
      </c>
      <c r="S16" s="45" t="s">
        <v>2116</v>
      </c>
      <c r="T16" s="68">
        <f>IF(ISBLANK(HLOOKUP(T$2,Monitoring_eng!$A$1:$DB$79,Results!$C16,FALSE)),"",IF(HLOOKUP(T$2,Monitoring_eng!$A$1:$DB$79,Results!$C16,FALSE)=$I16,$P16,IF(HLOOKUP(T$2,Monitoring_eng!$A$1:$DB$79,Results!$C16,FALSE)=$K16,$Q16,IF(HLOOKUP(T$2,Monitoring_eng!$A$1:$DB$79,Results!$C16,FALSE)=$M16,$R16,IF(HLOOKUP(T$2,Monitoring_eng!$A$1:$DB$79,Results!$C16,FALSE)=$O16,$S16,"CHYBA")))))</f>
        <v>0</v>
      </c>
      <c r="U16" s="68">
        <f>IF(ISBLANK(HLOOKUP(U$2,Monitoring_eng!$A$1:$DB$79,Results!$C16,FALSE)),"",IF(HLOOKUP(U$2,Monitoring_eng!$A$1:$DB$79,Results!$C16,FALSE)=$I16,$P16,IF(HLOOKUP(U$2,Monitoring_eng!$A$1:$DB$79,Results!$C16,FALSE)=$K16,$Q16,IF(HLOOKUP(U$2,Monitoring_eng!$A$1:$DB$79,Results!$C16,FALSE)=$M16,$R16,IF(HLOOKUP(U$2,Monitoring_eng!$A$1:$DB$79,Results!$C16,FALSE)=$O16,$S16,"CHYBA")))))</f>
        <v>0.25</v>
      </c>
      <c r="V16" s="68">
        <f>IF(ISBLANK(HLOOKUP(V$2,Monitoring_eng!$A$1:$DB$79,Results!$C16,FALSE)),"",IF(HLOOKUP(V$2,Monitoring_eng!$A$1:$DB$79,Results!$C16,FALSE)=$I16,$P16,IF(HLOOKUP(V$2,Monitoring_eng!$A$1:$DB$79,Results!$C16,FALSE)=$K16,$Q16,IF(HLOOKUP(V$2,Monitoring_eng!$A$1:$DB$79,Results!$C16,FALSE)=$M16,$R16,IF(HLOOKUP(V$2,Monitoring_eng!$A$1:$DB$79,Results!$C16,FALSE)=$O16,$S16,"CHYBA")))))</f>
        <v>0.5</v>
      </c>
      <c r="W16" s="68">
        <f>IF(ISBLANK(HLOOKUP(W$2,Monitoring_eng!$A$1:$DB$79,Results!$C16,FALSE)),"",IF(HLOOKUP(W$2,Monitoring_eng!$A$1:$DB$79,Results!$C16,FALSE)=$I16,$P16,IF(HLOOKUP(W$2,Monitoring_eng!$A$1:$DB$79,Results!$C16,FALSE)=$K16,$Q16,IF(HLOOKUP(W$2,Monitoring_eng!$A$1:$DB$79,Results!$C16,FALSE)=$M16,$R16,IF(HLOOKUP(W$2,Monitoring_eng!$A$1:$DB$79,Results!$C16,FALSE)=$O16,$S16,"CHYBA")))))</f>
        <v>0.5</v>
      </c>
      <c r="X16" s="68">
        <f>IF(ISBLANK(HLOOKUP(X$2,Monitoring_eng!$A$1:$DB$79,Results!$C16,FALSE)),"",IF(HLOOKUP(X$2,Monitoring_eng!$A$1:$DB$79,Results!$C16,FALSE)=$I16,$P16,IF(HLOOKUP(X$2,Monitoring_eng!$A$1:$DB$79,Results!$C16,FALSE)=$K16,$Q16,IF(HLOOKUP(X$2,Monitoring_eng!$A$1:$DB$79,Results!$C16,FALSE)=$M16,$R16,IF(HLOOKUP(X$2,Monitoring_eng!$A$1:$DB$79,Results!$C16,FALSE)=$O16,$S16,"CHYBA")))))</f>
        <v>0.25</v>
      </c>
      <c r="Y16" s="68">
        <f>IF(ISBLANK(HLOOKUP(Y$2,Monitoring_eng!$A$1:$DB$79,Results!$C16,FALSE)),"",IF(HLOOKUP(Y$2,Monitoring_eng!$A$1:$DB$79,Results!$C16,FALSE)=$I16,$P16,IF(HLOOKUP(Y$2,Monitoring_eng!$A$1:$DB$79,Results!$C16,FALSE)=$K16,$Q16,IF(HLOOKUP(Y$2,Monitoring_eng!$A$1:$DB$79,Results!$C16,FALSE)=$M16,$R16,IF(HLOOKUP(Y$2,Monitoring_eng!$A$1:$DB$79,Results!$C16,FALSE)=$O16,$S16,"CHYBA")))))</f>
        <v>0.25</v>
      </c>
      <c r="Z16" s="68">
        <f>IF(ISBLANK(HLOOKUP(Z$2,Monitoring_eng!$A$1:$DB$79,Results!$C16,FALSE)),"",IF(HLOOKUP(Z$2,Monitoring_eng!$A$1:$DB$79,Results!$C16,FALSE)=$I16,$P16,IF(HLOOKUP(Z$2,Monitoring_eng!$A$1:$DB$79,Results!$C16,FALSE)=$K16,$Q16,IF(HLOOKUP(Z$2,Monitoring_eng!$A$1:$DB$79,Results!$C16,FALSE)=$M16,$R16,IF(HLOOKUP(Z$2,Monitoring_eng!$A$1:$DB$79,Results!$C16,FALSE)=$O16,$S16,"CHYBA")))))</f>
        <v>0.25</v>
      </c>
      <c r="AA16" s="68">
        <f>IF(ISBLANK(HLOOKUP(AA$2,Monitoring_eng!$A$1:$DB$79,Results!$C16,FALSE)),"",IF(HLOOKUP(AA$2,Monitoring_eng!$A$1:$DB$79,Results!$C16,FALSE)=$I16,$P16,IF(HLOOKUP(AA$2,Monitoring_eng!$A$1:$DB$79,Results!$C16,FALSE)=$K16,$Q16,IF(HLOOKUP(AA$2,Monitoring_eng!$A$1:$DB$79,Results!$C16,FALSE)=$M16,$R16,IF(HLOOKUP(AA$2,Monitoring_eng!$A$1:$DB$79,Results!$C16,FALSE)=$O16,$S16,"CHYBA")))))</f>
        <v>0.5</v>
      </c>
      <c r="AB16" s="68">
        <f>IF(ISBLANK(HLOOKUP(AB$2,Monitoring_eng!$A$1:$DB$79,Results!$C16,FALSE)),"",IF(HLOOKUP(AB$2,Monitoring_eng!$A$1:$DB$79,Results!$C16,FALSE)=$I16,$P16,IF(HLOOKUP(AB$2,Monitoring_eng!$A$1:$DB$79,Results!$C16,FALSE)=$K16,$Q16,IF(HLOOKUP(AB$2,Monitoring_eng!$A$1:$DB$79,Results!$C16,FALSE)=$M16,$R16,IF(HLOOKUP(AB$2,Monitoring_eng!$A$1:$DB$79,Results!$C16,FALSE)=$O16,$S16,"CHYBA")))))</f>
        <v>0.25</v>
      </c>
      <c r="AC16" s="68">
        <f>IF(ISBLANK(HLOOKUP(AC$2,Monitoring_eng!$A$1:$DB$79,Results!$C16,FALSE)),"",IF(HLOOKUP(AC$2,Monitoring_eng!$A$1:$DB$79,Results!$C16,FALSE)=$I16,$P16,IF(HLOOKUP(AC$2,Monitoring_eng!$A$1:$DB$79,Results!$C16,FALSE)=$K16,$Q16,IF(HLOOKUP(AC$2,Monitoring_eng!$A$1:$DB$79,Results!$C16,FALSE)=$M16,$R16,IF(HLOOKUP(AC$2,Monitoring_eng!$A$1:$DB$79,Results!$C16,FALSE)=$O16,$S16,"CHYBA")))))</f>
        <v>0.5</v>
      </c>
      <c r="AD16" s="68">
        <f>IF(ISBLANK(HLOOKUP(AD$2,Monitoring_eng!$A$1:$DB$79,Results!$C16,FALSE)),"",IF(HLOOKUP(AD$2,Monitoring_eng!$A$1:$DB$79,Results!$C16,FALSE)=$I16,$P16,IF(HLOOKUP(AD$2,Monitoring_eng!$A$1:$DB$79,Results!$C16,FALSE)=$K16,$Q16,IF(HLOOKUP(AD$2,Monitoring_eng!$A$1:$DB$79,Results!$C16,FALSE)=$M16,$R16,IF(HLOOKUP(AD$2,Monitoring_eng!$A$1:$DB$79,Results!$C16,FALSE)=$O16,$S16,"CHYBA")))))</f>
        <v>0.5</v>
      </c>
      <c r="AE16" s="68">
        <f>IF(ISBLANK(HLOOKUP(AE$2,Monitoring_eng!$A$1:$DB$79,Results!$C16,FALSE)),"",IF(HLOOKUP(AE$2,Monitoring_eng!$A$1:$DB$79,Results!$C16,FALSE)=$I16,$P16,IF(HLOOKUP(AE$2,Monitoring_eng!$A$1:$DB$79,Results!$C16,FALSE)=$K16,$Q16,IF(HLOOKUP(AE$2,Monitoring_eng!$A$1:$DB$79,Results!$C16,FALSE)=$M16,$R16,IF(HLOOKUP(AE$2,Monitoring_eng!$A$1:$DB$79,Results!$C16,FALSE)=$O16,$S16,"CHYBA")))))</f>
        <v>0.25</v>
      </c>
      <c r="AF16" s="68">
        <f>IF(ISBLANK(HLOOKUP(AF$2,Monitoring_eng!$A$1:$DB$79,Results!$C16,FALSE)),"",IF(HLOOKUP(AF$2,Monitoring_eng!$A$1:$DB$79,Results!$C16,FALSE)=$I16,$P16,IF(HLOOKUP(AF$2,Monitoring_eng!$A$1:$DB$79,Results!$C16,FALSE)=$K16,$Q16,IF(HLOOKUP(AF$2,Monitoring_eng!$A$1:$DB$79,Results!$C16,FALSE)=$M16,$R16,IF(HLOOKUP(AF$2,Monitoring_eng!$A$1:$DB$79,Results!$C16,FALSE)=$O16,$S16,"CHYBA")))))</f>
        <v>0</v>
      </c>
      <c r="AG16" s="68">
        <f>IF(ISBLANK(HLOOKUP(AG$2,Monitoring_eng!$A$1:$DB$79,Results!$C16,FALSE)),"",IF(HLOOKUP(AG$2,Monitoring_eng!$A$1:$DB$79,Results!$C16,FALSE)=$I16,$P16,IF(HLOOKUP(AG$2,Monitoring_eng!$A$1:$DB$79,Results!$C16,FALSE)=$K16,$Q16,IF(HLOOKUP(AG$2,Monitoring_eng!$A$1:$DB$79,Results!$C16,FALSE)=$M16,$R16,IF(HLOOKUP(AG$2,Monitoring_eng!$A$1:$DB$79,Results!$C16,FALSE)=$O16,$S16,"CHYBA")))))</f>
        <v>0.25</v>
      </c>
      <c r="AH16" s="68">
        <f>IF(ISBLANK(HLOOKUP(AH$2,Monitoring_eng!$A$1:$DB$79,Results!$C16,FALSE)),"",IF(HLOOKUP(AH$2,Monitoring_eng!$A$1:$DB$79,Results!$C16,FALSE)=$I16,$P16,IF(HLOOKUP(AH$2,Monitoring_eng!$A$1:$DB$79,Results!$C16,FALSE)=$K16,$Q16,IF(HLOOKUP(AH$2,Monitoring_eng!$A$1:$DB$79,Results!$C16,FALSE)=$M16,$R16,IF(HLOOKUP(AH$2,Monitoring_eng!$A$1:$DB$79,Results!$C16,FALSE)=$O16,$S16,"CHYBA")))))</f>
        <v>0.5</v>
      </c>
      <c r="AI16" s="68">
        <f>IF(ISBLANK(HLOOKUP(AI$2,Monitoring_eng!$A$1:$DB$79,Results!$C16,FALSE)),"",IF(HLOOKUP(AI$2,Monitoring_eng!$A$1:$DB$79,Results!$C16,FALSE)=$I16,$P16,IF(HLOOKUP(AI$2,Monitoring_eng!$A$1:$DB$79,Results!$C16,FALSE)=$K16,$Q16,IF(HLOOKUP(AI$2,Monitoring_eng!$A$1:$DB$79,Results!$C16,FALSE)=$M16,$R16,IF(HLOOKUP(AI$2,Monitoring_eng!$A$1:$DB$79,Results!$C16,FALSE)=$O16,$S16,"CHYBA")))))</f>
        <v>0</v>
      </c>
      <c r="AJ16" s="68">
        <f>IF(ISBLANK(HLOOKUP(AJ$2,Monitoring_eng!$A$1:$DB$79,Results!$C16,FALSE)),"",IF(HLOOKUP(AJ$2,Monitoring_eng!$A$1:$DB$79,Results!$C16,FALSE)=$I16,$P16,IF(HLOOKUP(AJ$2,Monitoring_eng!$A$1:$DB$79,Results!$C16,FALSE)=$K16,$Q16,IF(HLOOKUP(AJ$2,Monitoring_eng!$A$1:$DB$79,Results!$C16,FALSE)=$M16,$R16,IF(HLOOKUP(AJ$2,Monitoring_eng!$A$1:$DB$79,Results!$C16,FALSE)=$O16,$S16,"CHYBA")))))</f>
        <v>0.25</v>
      </c>
      <c r="AK16" s="68">
        <f>IF(ISBLANK(HLOOKUP(AK$2,Monitoring_eng!$A$1:$DB$79,Results!$C16,FALSE)),"",IF(HLOOKUP(AK$2,Monitoring_eng!$A$1:$DB$79,Results!$C16,FALSE)=$I16,$P16,IF(HLOOKUP(AK$2,Monitoring_eng!$A$1:$DB$79,Results!$C16,FALSE)=$K16,$Q16,IF(HLOOKUP(AK$2,Monitoring_eng!$A$1:$DB$79,Results!$C16,FALSE)=$M16,$R16,IF(HLOOKUP(AK$2,Monitoring_eng!$A$1:$DB$79,Results!$C16,FALSE)=$O16,$S16,"CHYBA")))))</f>
        <v>0.5</v>
      </c>
      <c r="AL16" s="68">
        <f>IF(ISBLANK(HLOOKUP(AL$2,Monitoring_eng!$A$1:$DB$79,Results!$C16,FALSE)),"",IF(HLOOKUP(AL$2,Monitoring_eng!$A$1:$DB$79,Results!$C16,FALSE)=$I16,$P16,IF(HLOOKUP(AL$2,Monitoring_eng!$A$1:$DB$79,Results!$C16,FALSE)=$K16,$Q16,IF(HLOOKUP(AL$2,Monitoring_eng!$A$1:$DB$79,Results!$C16,FALSE)=$M16,$R16,IF(HLOOKUP(AL$2,Monitoring_eng!$A$1:$DB$79,Results!$C16,FALSE)=$O16,$S16,"CHYBA")))))</f>
        <v>0.5</v>
      </c>
      <c r="AM16" s="68">
        <f>IF(ISBLANK(HLOOKUP(AM$2,Monitoring_eng!$A$1:$DB$79,Results!$C16,FALSE)),"",IF(HLOOKUP(AM$2,Monitoring_eng!$A$1:$DB$79,Results!$C16,FALSE)=$I16,$P16,IF(HLOOKUP(AM$2,Monitoring_eng!$A$1:$DB$79,Results!$C16,FALSE)=$K16,$Q16,IF(HLOOKUP(AM$2,Monitoring_eng!$A$1:$DB$79,Results!$C16,FALSE)=$M16,$R16,IF(HLOOKUP(AM$2,Monitoring_eng!$A$1:$DB$79,Results!$C16,FALSE)=$O16,$S16,"CHYBA")))))</f>
        <v>0.5</v>
      </c>
      <c r="AN16" s="68">
        <f>IF(ISBLANK(HLOOKUP(AN$2,Monitoring_eng!$A$1:$DB$79,Results!$C16,FALSE)),"",IF(HLOOKUP(AN$2,Monitoring_eng!$A$1:$DB$79,Results!$C16,FALSE)=$I16,$P16,IF(HLOOKUP(AN$2,Monitoring_eng!$A$1:$DB$79,Results!$C16,FALSE)=$K16,$Q16,IF(HLOOKUP(AN$2,Monitoring_eng!$A$1:$DB$79,Results!$C16,FALSE)=$M16,$R16,IF(HLOOKUP(AN$2,Monitoring_eng!$A$1:$DB$79,Results!$C16,FALSE)=$O16,$S16,"CHYBA")))))</f>
        <v>0.25</v>
      </c>
      <c r="AO16" s="68">
        <f>IF(ISBLANK(HLOOKUP(AO$2,Monitoring_eng!$A$1:$DB$79,Results!$C16,FALSE)),"",IF(HLOOKUP(AO$2,Monitoring_eng!$A$1:$DB$79,Results!$C16,FALSE)=$I16,$P16,IF(HLOOKUP(AO$2,Monitoring_eng!$A$1:$DB$79,Results!$C16,FALSE)=$K16,$Q16,IF(HLOOKUP(AO$2,Monitoring_eng!$A$1:$DB$79,Results!$C16,FALSE)=$M16,$R16,IF(HLOOKUP(AO$2,Monitoring_eng!$A$1:$DB$79,Results!$C16,FALSE)=$O16,$S16,"CHYBA")))))</f>
        <v>0.5</v>
      </c>
      <c r="AP16" s="68">
        <f>IF(ISBLANK(HLOOKUP(AP$2,Monitoring_eng!$A$1:$DB$79,Results!$C16,FALSE)),"",IF(HLOOKUP(AP$2,Monitoring_eng!$A$1:$DB$79,Results!$C16,FALSE)=$I16,$P16,IF(HLOOKUP(AP$2,Monitoring_eng!$A$1:$DB$79,Results!$C16,FALSE)=$K16,$Q16,IF(HLOOKUP(AP$2,Monitoring_eng!$A$1:$DB$79,Results!$C16,FALSE)=$M16,$R16,IF(HLOOKUP(AP$2,Monitoring_eng!$A$1:$DB$79,Results!$C16,FALSE)=$O16,$S16,"CHYBA")))))</f>
        <v>0.25</v>
      </c>
      <c r="AQ16" s="68">
        <f>IF(ISBLANK(HLOOKUP(AQ$2,Monitoring_eng!$A$1:$DB$79,Results!$C16,FALSE)),"",IF(HLOOKUP(AQ$2,Monitoring_eng!$A$1:$DB$79,Results!$C16,FALSE)=$I16,$P16,IF(HLOOKUP(AQ$2,Monitoring_eng!$A$1:$DB$79,Results!$C16,FALSE)=$K16,$Q16,IF(HLOOKUP(AQ$2,Monitoring_eng!$A$1:$DB$79,Results!$C16,FALSE)=$M16,$R16,IF(HLOOKUP(AQ$2,Monitoring_eng!$A$1:$DB$79,Results!$C16,FALSE)=$O16,$S16,"CHYBA")))))</f>
        <v>0.25</v>
      </c>
      <c r="AR16" s="68">
        <f>IF(ISBLANK(HLOOKUP(AR$2,Monitoring_eng!$A$1:$DB$79,Results!$C16,FALSE)),"",IF(HLOOKUP(AR$2,Monitoring_eng!$A$1:$DB$79,Results!$C16,FALSE)=$I16,$P16,IF(HLOOKUP(AR$2,Monitoring_eng!$A$1:$DB$79,Results!$C16,FALSE)=$K16,$Q16,IF(HLOOKUP(AR$2,Monitoring_eng!$A$1:$DB$79,Results!$C16,FALSE)=$M16,$R16,IF(HLOOKUP(AR$2,Monitoring_eng!$A$1:$DB$79,Results!$C16,FALSE)=$O16,$S16,"CHYBA")))))</f>
        <v>0.5</v>
      </c>
      <c r="AS16" s="68">
        <f>IF(ISBLANK(HLOOKUP(AS$2,Monitoring_eng!$A$1:$DB$79,Results!$C16,FALSE)),"",IF(HLOOKUP(AS$2,Monitoring_eng!$A$1:$DB$79,Results!$C16,FALSE)=$I16,$P16,IF(HLOOKUP(AS$2,Monitoring_eng!$A$1:$DB$79,Results!$C16,FALSE)=$K16,$Q16,IF(HLOOKUP(AS$2,Monitoring_eng!$A$1:$DB$79,Results!$C16,FALSE)=$M16,$R16,IF(HLOOKUP(AS$2,Monitoring_eng!$A$1:$DB$79,Results!$C16,FALSE)=$O16,$S16,"CHYBA")))))</f>
        <v>0.5</v>
      </c>
      <c r="AT16" s="68">
        <f>IF(ISBLANK(HLOOKUP(AT$2,Monitoring_eng!$A$1:$DB$79,Results!$C16,FALSE)),"",IF(HLOOKUP(AT$2,Monitoring_eng!$A$1:$DB$79,Results!$C16,FALSE)=$I16,$P16,IF(HLOOKUP(AT$2,Monitoring_eng!$A$1:$DB$79,Results!$C16,FALSE)=$K16,$Q16,IF(HLOOKUP(AT$2,Monitoring_eng!$A$1:$DB$79,Results!$C16,FALSE)=$M16,$R16,IF(HLOOKUP(AT$2,Monitoring_eng!$A$1:$DB$79,Results!$C16,FALSE)=$O16,$S16,"CHYBA")))))</f>
        <v>0</v>
      </c>
      <c r="AU16" s="68">
        <f>IF(ISBLANK(HLOOKUP(AU$2,Monitoring_eng!$A$1:$DB$79,Results!$C16,FALSE)),"",IF(HLOOKUP(AU$2,Monitoring_eng!$A$1:$DB$79,Results!$C16,FALSE)=$I16,$P16,IF(HLOOKUP(AU$2,Monitoring_eng!$A$1:$DB$79,Results!$C16,FALSE)=$K16,$Q16,IF(HLOOKUP(AU$2,Monitoring_eng!$A$1:$DB$79,Results!$C16,FALSE)=$M16,$R16,IF(HLOOKUP(AU$2,Monitoring_eng!$A$1:$DB$79,Results!$C16,FALSE)=$O16,$S16,"CHYBA")))))</f>
        <v>0.5</v>
      </c>
      <c r="AV16" s="68">
        <f>IF(ISBLANK(HLOOKUP(AV$2,Monitoring_eng!$A$1:$DB$79,Results!$C16,FALSE)),"",IF(HLOOKUP(AV$2,Monitoring_eng!$A$1:$DB$79,Results!$C16,FALSE)=$I16,$P16,IF(HLOOKUP(AV$2,Monitoring_eng!$A$1:$DB$79,Results!$C16,FALSE)=$K16,$Q16,IF(HLOOKUP(AV$2,Monitoring_eng!$A$1:$DB$79,Results!$C16,FALSE)=$M16,$R16,IF(HLOOKUP(AV$2,Monitoring_eng!$A$1:$DB$79,Results!$C16,FALSE)=$O16,$S16,"CHYBA")))))</f>
        <v>0.5</v>
      </c>
      <c r="AW16" s="68">
        <f>IF(ISBLANK(HLOOKUP(AW$2,Monitoring_eng!$A$1:$DB$79,Results!$C16,FALSE)),"",IF(HLOOKUP(AW$2,Monitoring_eng!$A$1:$DB$79,Results!$C16,FALSE)=$I16,$P16,IF(HLOOKUP(AW$2,Monitoring_eng!$A$1:$DB$79,Results!$C16,FALSE)=$K16,$Q16,IF(HLOOKUP(AW$2,Monitoring_eng!$A$1:$DB$79,Results!$C16,FALSE)=$M16,$R16,IF(HLOOKUP(AW$2,Monitoring_eng!$A$1:$DB$79,Results!$C16,FALSE)=$O16,$S16,"CHYBA")))))</f>
        <v>0.5</v>
      </c>
      <c r="AX16" s="68">
        <f>IF(ISBLANK(HLOOKUP(AX$2,Monitoring_eng!$A$1:$DB$79,Results!$C16,FALSE)),"",IF(HLOOKUP(AX$2,Monitoring_eng!$A$1:$DB$79,Results!$C16,FALSE)=$I16,$P16,IF(HLOOKUP(AX$2,Monitoring_eng!$A$1:$DB$79,Results!$C16,FALSE)=$K16,$Q16,IF(HLOOKUP(AX$2,Monitoring_eng!$A$1:$DB$79,Results!$C16,FALSE)=$M16,$R16,IF(HLOOKUP(AX$2,Monitoring_eng!$A$1:$DB$79,Results!$C16,FALSE)=$O16,$S16,"CHYBA")))))</f>
        <v>0.5</v>
      </c>
      <c r="AY16" s="68">
        <f>IF(ISBLANK(HLOOKUP(AY$2,Monitoring_eng!$A$1:$DB$79,Results!$C16,FALSE)),"",IF(HLOOKUP(AY$2,Monitoring_eng!$A$1:$DB$79,Results!$C16,FALSE)=$I16,$P16,IF(HLOOKUP(AY$2,Monitoring_eng!$A$1:$DB$79,Results!$C16,FALSE)=$K16,$Q16,IF(HLOOKUP(AY$2,Monitoring_eng!$A$1:$DB$79,Results!$C16,FALSE)=$M16,$R16,IF(HLOOKUP(AY$2,Monitoring_eng!$A$1:$DB$79,Results!$C16,FALSE)=$O16,$S16,"CHYBA")))))</f>
        <v>0.25</v>
      </c>
      <c r="AZ16" s="68">
        <f>IF(ISBLANK(HLOOKUP(AZ$2,Monitoring_eng!$A$1:$DB$79,Results!$C16,FALSE)),"",IF(HLOOKUP(AZ$2,Monitoring_eng!$A$1:$DB$79,Results!$C16,FALSE)=$I16,$P16,IF(HLOOKUP(AZ$2,Monitoring_eng!$A$1:$DB$79,Results!$C16,FALSE)=$K16,$Q16,IF(HLOOKUP(AZ$2,Monitoring_eng!$A$1:$DB$79,Results!$C16,FALSE)=$M16,$R16,IF(HLOOKUP(AZ$2,Monitoring_eng!$A$1:$DB$79,Results!$C16,FALSE)=$O16,$S16,"CHYBA")))))</f>
        <v>0.25</v>
      </c>
      <c r="BA16" s="68">
        <f>IF(ISBLANK(HLOOKUP(BA$2,Monitoring_eng!$A$1:$DB$79,Results!$C16,FALSE)),"",IF(HLOOKUP(BA$2,Monitoring_eng!$A$1:$DB$79,Results!$C16,FALSE)=$I16,$P16,IF(HLOOKUP(BA$2,Monitoring_eng!$A$1:$DB$79,Results!$C16,FALSE)=$K16,$Q16,IF(HLOOKUP(BA$2,Monitoring_eng!$A$1:$DB$79,Results!$C16,FALSE)=$M16,$R16,IF(HLOOKUP(BA$2,Monitoring_eng!$A$1:$DB$79,Results!$C16,FALSE)=$O16,$S16,"CHYBA")))))</f>
        <v>0.25</v>
      </c>
      <c r="BB16" s="68">
        <f>IF(ISBLANK(HLOOKUP(BB$2,Monitoring_eng!$A$1:$DB$79,Results!$C16,FALSE)),"",IF(HLOOKUP(BB$2,Monitoring_eng!$A$1:$DB$79,Results!$C16,FALSE)=$I16,$P16,IF(HLOOKUP(BB$2,Monitoring_eng!$A$1:$DB$79,Results!$C16,FALSE)=$K16,$Q16,IF(HLOOKUP(BB$2,Monitoring_eng!$A$1:$DB$79,Results!$C16,FALSE)=$M16,$R16,IF(HLOOKUP(BB$2,Monitoring_eng!$A$1:$DB$79,Results!$C16,FALSE)=$O16,$S16,"CHYBA")))))</f>
        <v>0.25</v>
      </c>
      <c r="BC16" s="68">
        <f>IF(ISBLANK(HLOOKUP(BC$2,Monitoring_eng!$A$1:$DB$79,Results!$C16,FALSE)),"",IF(HLOOKUP(BC$2,Monitoring_eng!$A$1:$DB$79,Results!$C16,FALSE)=$I16,$P16,IF(HLOOKUP(BC$2,Monitoring_eng!$A$1:$DB$79,Results!$C16,FALSE)=$K16,$Q16,IF(HLOOKUP(BC$2,Monitoring_eng!$A$1:$DB$79,Results!$C16,FALSE)=$M16,$R16,IF(HLOOKUP(BC$2,Monitoring_eng!$A$1:$DB$79,Results!$C16,FALSE)=$O16,$S16,"CHYBA")))))</f>
        <v>0.25</v>
      </c>
      <c r="BD16" s="68">
        <f>IF(ISBLANK(HLOOKUP(BD$2,Monitoring_eng!$A$1:$DB$79,Results!$C16,FALSE)),"",IF(HLOOKUP(BD$2,Monitoring_eng!$A$1:$DB$79,Results!$C16,FALSE)=$I16,$P16,IF(HLOOKUP(BD$2,Monitoring_eng!$A$1:$DB$79,Results!$C16,FALSE)=$K16,$Q16,IF(HLOOKUP(BD$2,Monitoring_eng!$A$1:$DB$79,Results!$C16,FALSE)=$M16,$R16,IF(HLOOKUP(BD$2,Monitoring_eng!$A$1:$DB$79,Results!$C16,FALSE)=$O16,$S16,"CHYBA")))))</f>
        <v>0.5</v>
      </c>
      <c r="BE16" s="68">
        <f>IF(ISBLANK(HLOOKUP(BE$2,Monitoring_eng!$A$1:$DB$79,Results!$C16,FALSE)),"",IF(HLOOKUP(BE$2,Monitoring_eng!$A$1:$DB$79,Results!$C16,FALSE)=$I16,$P16,IF(HLOOKUP(BE$2,Monitoring_eng!$A$1:$DB$79,Results!$C16,FALSE)=$K16,$Q16,IF(HLOOKUP(BE$2,Monitoring_eng!$A$1:$DB$79,Results!$C16,FALSE)=$M16,$R16,IF(HLOOKUP(BE$2,Monitoring_eng!$A$1:$DB$79,Results!$C16,FALSE)=$O16,$S16,"CHYBA")))))</f>
        <v>0</v>
      </c>
      <c r="BF16" s="68">
        <f>IF(ISBLANK(HLOOKUP(BF$2,Monitoring_eng!$A$1:$DB$79,Results!$C16,FALSE)),"",IF(HLOOKUP(BF$2,Monitoring_eng!$A$1:$DB$79,Results!$C16,FALSE)=$I16,$P16,IF(HLOOKUP(BF$2,Monitoring_eng!$A$1:$DB$79,Results!$C16,FALSE)=$K16,$Q16,IF(HLOOKUP(BF$2,Monitoring_eng!$A$1:$DB$79,Results!$C16,FALSE)=$M16,$R16,IF(HLOOKUP(BF$2,Monitoring_eng!$A$1:$DB$79,Results!$C16,FALSE)=$O16,$S16,"CHYBA")))))</f>
        <v>0</v>
      </c>
      <c r="BG16" s="68">
        <f>IF(ISBLANK(HLOOKUP(BG$2,Monitoring_eng!$A$1:$DB$79,Results!$C16,FALSE)),"",IF(HLOOKUP(BG$2,Monitoring_eng!$A$1:$DB$79,Results!$C16,FALSE)=$I16,$P16,IF(HLOOKUP(BG$2,Monitoring_eng!$A$1:$DB$79,Results!$C16,FALSE)=$K16,$Q16,IF(HLOOKUP(BG$2,Monitoring_eng!$A$1:$DB$79,Results!$C16,FALSE)=$M16,$R16,IF(HLOOKUP(BG$2,Monitoring_eng!$A$1:$DB$79,Results!$C16,FALSE)=$O16,$S16,"CHYBA")))))</f>
        <v>0.5</v>
      </c>
      <c r="BH16" s="68">
        <f>IF(ISBLANK(HLOOKUP(BH$2,Monitoring_eng!$A$1:$DB$79,Results!$C16,FALSE)),"",IF(HLOOKUP(BH$2,Monitoring_eng!$A$1:$DB$79,Results!$C16,FALSE)=$I16,$P16,IF(HLOOKUP(BH$2,Monitoring_eng!$A$1:$DB$79,Results!$C16,FALSE)=$K16,$Q16,IF(HLOOKUP(BH$2,Monitoring_eng!$A$1:$DB$79,Results!$C16,FALSE)=$M16,$R16,IF(HLOOKUP(BH$2,Monitoring_eng!$A$1:$DB$79,Results!$C16,FALSE)=$O16,$S16,"CHYBA")))))</f>
        <v>0.25</v>
      </c>
      <c r="BI16" s="68">
        <f>IF(ISBLANK(HLOOKUP(BI$2,Monitoring_eng!$A$1:$DB$79,Results!$C16,FALSE)),"",IF(HLOOKUP(BI$2,Monitoring_eng!$A$1:$DB$79,Results!$C16,FALSE)=$I16,$P16,IF(HLOOKUP(BI$2,Monitoring_eng!$A$1:$DB$79,Results!$C16,FALSE)=$K16,$Q16,IF(HLOOKUP(BI$2,Monitoring_eng!$A$1:$DB$79,Results!$C16,FALSE)=$M16,$R16,IF(HLOOKUP(BI$2,Monitoring_eng!$A$1:$DB$79,Results!$C16,FALSE)=$O16,$S16,"CHYBA")))))</f>
        <v>0.25</v>
      </c>
      <c r="BJ16" s="68">
        <f>IF(ISBLANK(HLOOKUP(BJ$2,Monitoring_eng!$A$1:$DB$79,Results!$C16,FALSE)),"",IF(HLOOKUP(BJ$2,Monitoring_eng!$A$1:$DB$79,Results!$C16,FALSE)=$I16,$P16,IF(HLOOKUP(BJ$2,Monitoring_eng!$A$1:$DB$79,Results!$C16,FALSE)=$K16,$Q16,IF(HLOOKUP(BJ$2,Monitoring_eng!$A$1:$DB$79,Results!$C16,FALSE)=$M16,$R16,IF(HLOOKUP(BJ$2,Monitoring_eng!$A$1:$DB$79,Results!$C16,FALSE)=$O16,$S16,"CHYBA")))))</f>
        <v>0.5</v>
      </c>
      <c r="BK16" s="68">
        <f>IF(ISBLANK(HLOOKUP(BK$2,Monitoring_eng!$A$1:$DB$79,Results!$C16,FALSE)),"",IF(HLOOKUP(BK$2,Monitoring_eng!$A$1:$DB$79,Results!$C16,FALSE)=$I16,$P16,IF(HLOOKUP(BK$2,Monitoring_eng!$A$1:$DB$79,Results!$C16,FALSE)=$K16,$Q16,IF(HLOOKUP(BK$2,Monitoring_eng!$A$1:$DB$79,Results!$C16,FALSE)=$M16,$R16,IF(HLOOKUP(BK$2,Monitoring_eng!$A$1:$DB$79,Results!$C16,FALSE)=$O16,$S16,"CHYBA")))))</f>
        <v>0.5</v>
      </c>
      <c r="BL16" s="68">
        <f>IF(ISBLANK(HLOOKUP(BL$2,Monitoring_eng!$A$1:$DB$79,Results!$C16,FALSE)),"",IF(HLOOKUP(BL$2,Monitoring_eng!$A$1:$DB$79,Results!$C16,FALSE)=$I16,$P16,IF(HLOOKUP(BL$2,Monitoring_eng!$A$1:$DB$79,Results!$C16,FALSE)=$K16,$Q16,IF(HLOOKUP(BL$2,Monitoring_eng!$A$1:$DB$79,Results!$C16,FALSE)=$M16,$R16,IF(HLOOKUP(BL$2,Monitoring_eng!$A$1:$DB$79,Results!$C16,FALSE)=$O16,$S16,"CHYBA")))))</f>
        <v>0</v>
      </c>
      <c r="BM16" s="68">
        <f>IF(ISBLANK(HLOOKUP(BM$2,Monitoring_eng!$A$1:$DB$79,Results!$C16,FALSE)),"",IF(HLOOKUP(BM$2,Monitoring_eng!$A$1:$DB$79,Results!$C16,FALSE)=$I16,$P16,IF(HLOOKUP(BM$2,Monitoring_eng!$A$1:$DB$79,Results!$C16,FALSE)=$K16,$Q16,IF(HLOOKUP(BM$2,Monitoring_eng!$A$1:$DB$79,Results!$C16,FALSE)=$M16,$R16,IF(HLOOKUP(BM$2,Monitoring_eng!$A$1:$DB$79,Results!$C16,FALSE)=$O16,$S16,"CHYBA")))))</f>
        <v>0.25</v>
      </c>
      <c r="BN16" s="68">
        <f>IF(ISBLANK(HLOOKUP(BN$2,Monitoring_eng!$A$1:$DB$79,Results!$C16,FALSE)),"",IF(HLOOKUP(BN$2,Monitoring_eng!$A$1:$DB$79,Results!$C16,FALSE)=$I16,$P16,IF(HLOOKUP(BN$2,Monitoring_eng!$A$1:$DB$79,Results!$C16,FALSE)=$K16,$Q16,IF(HLOOKUP(BN$2,Monitoring_eng!$A$1:$DB$79,Results!$C16,FALSE)=$M16,$R16,IF(HLOOKUP(BN$2,Monitoring_eng!$A$1:$DB$79,Results!$C16,FALSE)=$O16,$S16,"CHYBA")))))</f>
        <v>0.5</v>
      </c>
      <c r="BO16" s="68">
        <f>IF(ISBLANK(HLOOKUP(BO$2,Monitoring_eng!$A$1:$DB$79,Results!$C16,FALSE)),"",IF(HLOOKUP(BO$2,Monitoring_eng!$A$1:$DB$79,Results!$C16,FALSE)=$I16,$P16,IF(HLOOKUP(BO$2,Monitoring_eng!$A$1:$DB$79,Results!$C16,FALSE)=$K16,$Q16,IF(HLOOKUP(BO$2,Monitoring_eng!$A$1:$DB$79,Results!$C16,FALSE)=$M16,$R16,IF(HLOOKUP(BO$2,Monitoring_eng!$A$1:$DB$79,Results!$C16,FALSE)=$O16,$S16,"CHYBA")))))</f>
        <v>0.5</v>
      </c>
      <c r="BP16" s="68">
        <f>IF(ISBLANK(HLOOKUP(BP$2,Monitoring_eng!$A$1:$DB$79,Results!$C16,FALSE)),"",IF(HLOOKUP(BP$2,Monitoring_eng!$A$1:$DB$79,Results!$C16,FALSE)=$I16,$P16,IF(HLOOKUP(BP$2,Monitoring_eng!$A$1:$DB$79,Results!$C16,FALSE)=$K16,$Q16,IF(HLOOKUP(BP$2,Monitoring_eng!$A$1:$DB$79,Results!$C16,FALSE)=$M16,$R16,IF(HLOOKUP(BP$2,Monitoring_eng!$A$1:$DB$79,Results!$C16,FALSE)=$O16,$S16,"CHYBA")))))</f>
        <v>0.25</v>
      </c>
      <c r="BQ16" s="68">
        <f>IF(ISBLANK(HLOOKUP(BQ$2,Monitoring_eng!$A$1:$DB$79,Results!$C16,FALSE)),"",IF(HLOOKUP(BQ$2,Monitoring_eng!$A$1:$DB$79,Results!$C16,FALSE)=$I16,$P16,IF(HLOOKUP(BQ$2,Monitoring_eng!$A$1:$DB$79,Results!$C16,FALSE)=$K16,$Q16,IF(HLOOKUP(BQ$2,Monitoring_eng!$A$1:$DB$79,Results!$C16,FALSE)=$M16,$R16,IF(HLOOKUP(BQ$2,Monitoring_eng!$A$1:$DB$79,Results!$C16,FALSE)=$O16,$S16,"CHYBA")))))</f>
        <v>0.5</v>
      </c>
    </row>
    <row r="17" spans="1:69" x14ac:dyDescent="0.25">
      <c r="A17" s="45" t="s">
        <v>2442</v>
      </c>
      <c r="B17" s="45" t="s">
        <v>318</v>
      </c>
      <c r="C17" s="45">
        <v>16</v>
      </c>
      <c r="D17" s="46" t="s">
        <v>94</v>
      </c>
      <c r="E17" s="46" t="s">
        <v>108</v>
      </c>
      <c r="F17" s="46" t="s">
        <v>2</v>
      </c>
      <c r="G17" s="45">
        <v>0.5</v>
      </c>
      <c r="H17" s="45" t="s">
        <v>484</v>
      </c>
      <c r="I17" s="45" t="s">
        <v>1749</v>
      </c>
      <c r="J17" s="45" t="s">
        <v>485</v>
      </c>
      <c r="K17" s="67" t="s">
        <v>1750</v>
      </c>
      <c r="L17" s="45" t="s">
        <v>486</v>
      </c>
      <c r="M17" s="45" t="s">
        <v>1752</v>
      </c>
      <c r="N17" s="45" t="s">
        <v>2116</v>
      </c>
      <c r="O17" s="45" t="s">
        <v>2116</v>
      </c>
      <c r="P17" s="45">
        <f t="shared" si="0"/>
        <v>0.5</v>
      </c>
      <c r="Q17" s="45">
        <v>0</v>
      </c>
      <c r="R17" s="45">
        <f t="shared" si="1"/>
        <v>0.25</v>
      </c>
      <c r="S17" s="45" t="s">
        <v>2116</v>
      </c>
      <c r="T17" s="68">
        <f>IF(ISBLANK(HLOOKUP(T$2,Monitoring_eng!$A$1:$DB$79,Results!$C17,FALSE)),"",IF(HLOOKUP(T$2,Monitoring_eng!$A$1:$DB$79,Results!$C17,FALSE)=$I17,$P17,IF(HLOOKUP(T$2,Monitoring_eng!$A$1:$DB$79,Results!$C17,FALSE)=$K17,$Q17,IF(HLOOKUP(T$2,Monitoring_eng!$A$1:$DB$79,Results!$C17,FALSE)=$M17,$R17,IF(HLOOKUP(T$2,Monitoring_eng!$A$1:$DB$79,Results!$C17,FALSE)=$O17,$S17,"CHYBA")))))</f>
        <v>0.5</v>
      </c>
      <c r="U17" s="68">
        <f>IF(ISBLANK(HLOOKUP(U$2,Monitoring_eng!$A$1:$DB$79,Results!$C17,FALSE)),"",IF(HLOOKUP(U$2,Monitoring_eng!$A$1:$DB$79,Results!$C17,FALSE)=$I17,$P17,IF(HLOOKUP(U$2,Monitoring_eng!$A$1:$DB$79,Results!$C17,FALSE)=$K17,$Q17,IF(HLOOKUP(U$2,Monitoring_eng!$A$1:$DB$79,Results!$C17,FALSE)=$M17,$R17,IF(HLOOKUP(U$2,Monitoring_eng!$A$1:$DB$79,Results!$C17,FALSE)=$O17,$S17,"CHYBA")))))</f>
        <v>0.25</v>
      </c>
      <c r="V17" s="68">
        <f>IF(ISBLANK(HLOOKUP(V$2,Monitoring_eng!$A$1:$DB$79,Results!$C17,FALSE)),"",IF(HLOOKUP(V$2,Monitoring_eng!$A$1:$DB$79,Results!$C17,FALSE)=$I17,$P17,IF(HLOOKUP(V$2,Monitoring_eng!$A$1:$DB$79,Results!$C17,FALSE)=$K17,$Q17,IF(HLOOKUP(V$2,Monitoring_eng!$A$1:$DB$79,Results!$C17,FALSE)=$M17,$R17,IF(HLOOKUP(V$2,Monitoring_eng!$A$1:$DB$79,Results!$C17,FALSE)=$O17,$S17,"CHYBA")))))</f>
        <v>0.5</v>
      </c>
      <c r="W17" s="68">
        <f>IF(ISBLANK(HLOOKUP(W$2,Monitoring_eng!$A$1:$DB$79,Results!$C17,FALSE)),"",IF(HLOOKUP(W$2,Monitoring_eng!$A$1:$DB$79,Results!$C17,FALSE)=$I17,$P17,IF(HLOOKUP(W$2,Monitoring_eng!$A$1:$DB$79,Results!$C17,FALSE)=$K17,$Q17,IF(HLOOKUP(W$2,Monitoring_eng!$A$1:$DB$79,Results!$C17,FALSE)=$M17,$R17,IF(HLOOKUP(W$2,Monitoring_eng!$A$1:$DB$79,Results!$C17,FALSE)=$O17,$S17,"CHYBA")))))</f>
        <v>0.5</v>
      </c>
      <c r="X17" s="68">
        <f>IF(ISBLANK(HLOOKUP(X$2,Monitoring_eng!$A$1:$DB$79,Results!$C17,FALSE)),"",IF(HLOOKUP(X$2,Monitoring_eng!$A$1:$DB$79,Results!$C17,FALSE)=$I17,$P17,IF(HLOOKUP(X$2,Monitoring_eng!$A$1:$DB$79,Results!$C17,FALSE)=$K17,$Q17,IF(HLOOKUP(X$2,Monitoring_eng!$A$1:$DB$79,Results!$C17,FALSE)=$M17,$R17,IF(HLOOKUP(X$2,Monitoring_eng!$A$1:$DB$79,Results!$C17,FALSE)=$O17,$S17,"CHYBA")))))</f>
        <v>0.25</v>
      </c>
      <c r="Y17" s="68">
        <f>IF(ISBLANK(HLOOKUP(Y$2,Monitoring_eng!$A$1:$DB$79,Results!$C17,FALSE)),"",IF(HLOOKUP(Y$2,Monitoring_eng!$A$1:$DB$79,Results!$C17,FALSE)=$I17,$P17,IF(HLOOKUP(Y$2,Monitoring_eng!$A$1:$DB$79,Results!$C17,FALSE)=$K17,$Q17,IF(HLOOKUP(Y$2,Monitoring_eng!$A$1:$DB$79,Results!$C17,FALSE)=$M17,$R17,IF(HLOOKUP(Y$2,Monitoring_eng!$A$1:$DB$79,Results!$C17,FALSE)=$O17,$S17,"CHYBA")))))</f>
        <v>0.25</v>
      </c>
      <c r="Z17" s="68">
        <f>IF(ISBLANK(HLOOKUP(Z$2,Monitoring_eng!$A$1:$DB$79,Results!$C17,FALSE)),"",IF(HLOOKUP(Z$2,Monitoring_eng!$A$1:$DB$79,Results!$C17,FALSE)=$I17,$P17,IF(HLOOKUP(Z$2,Monitoring_eng!$A$1:$DB$79,Results!$C17,FALSE)=$K17,$Q17,IF(HLOOKUP(Z$2,Monitoring_eng!$A$1:$DB$79,Results!$C17,FALSE)=$M17,$R17,IF(HLOOKUP(Z$2,Monitoring_eng!$A$1:$DB$79,Results!$C17,FALSE)=$O17,$S17,"CHYBA")))))</f>
        <v>0</v>
      </c>
      <c r="AA17" s="68">
        <f>IF(ISBLANK(HLOOKUP(AA$2,Monitoring_eng!$A$1:$DB$79,Results!$C17,FALSE)),"",IF(HLOOKUP(AA$2,Monitoring_eng!$A$1:$DB$79,Results!$C17,FALSE)=$I17,$P17,IF(HLOOKUP(AA$2,Monitoring_eng!$A$1:$DB$79,Results!$C17,FALSE)=$K17,$Q17,IF(HLOOKUP(AA$2,Monitoring_eng!$A$1:$DB$79,Results!$C17,FALSE)=$M17,$R17,IF(HLOOKUP(AA$2,Monitoring_eng!$A$1:$DB$79,Results!$C17,FALSE)=$O17,$S17,"CHYBA")))))</f>
        <v>0.5</v>
      </c>
      <c r="AB17" s="68">
        <f>IF(ISBLANK(HLOOKUP(AB$2,Monitoring_eng!$A$1:$DB$79,Results!$C17,FALSE)),"",IF(HLOOKUP(AB$2,Monitoring_eng!$A$1:$DB$79,Results!$C17,FALSE)=$I17,$P17,IF(HLOOKUP(AB$2,Monitoring_eng!$A$1:$DB$79,Results!$C17,FALSE)=$K17,$Q17,IF(HLOOKUP(AB$2,Monitoring_eng!$A$1:$DB$79,Results!$C17,FALSE)=$M17,$R17,IF(HLOOKUP(AB$2,Monitoring_eng!$A$1:$DB$79,Results!$C17,FALSE)=$O17,$S17,"CHYBA")))))</f>
        <v>0.25</v>
      </c>
      <c r="AC17" s="68">
        <f>IF(ISBLANK(HLOOKUP(AC$2,Monitoring_eng!$A$1:$DB$79,Results!$C17,FALSE)),"",IF(HLOOKUP(AC$2,Monitoring_eng!$A$1:$DB$79,Results!$C17,FALSE)=$I17,$P17,IF(HLOOKUP(AC$2,Monitoring_eng!$A$1:$DB$79,Results!$C17,FALSE)=$K17,$Q17,IF(HLOOKUP(AC$2,Monitoring_eng!$A$1:$DB$79,Results!$C17,FALSE)=$M17,$R17,IF(HLOOKUP(AC$2,Monitoring_eng!$A$1:$DB$79,Results!$C17,FALSE)=$O17,$S17,"CHYBA")))))</f>
        <v>0.5</v>
      </c>
      <c r="AD17" s="68">
        <f>IF(ISBLANK(HLOOKUP(AD$2,Monitoring_eng!$A$1:$DB$79,Results!$C17,FALSE)),"",IF(HLOOKUP(AD$2,Monitoring_eng!$A$1:$DB$79,Results!$C17,FALSE)=$I17,$P17,IF(HLOOKUP(AD$2,Monitoring_eng!$A$1:$DB$79,Results!$C17,FALSE)=$K17,$Q17,IF(HLOOKUP(AD$2,Monitoring_eng!$A$1:$DB$79,Results!$C17,FALSE)=$M17,$R17,IF(HLOOKUP(AD$2,Monitoring_eng!$A$1:$DB$79,Results!$C17,FALSE)=$O17,$S17,"CHYBA")))))</f>
        <v>0.5</v>
      </c>
      <c r="AE17" s="68">
        <f>IF(ISBLANK(HLOOKUP(AE$2,Monitoring_eng!$A$1:$DB$79,Results!$C17,FALSE)),"",IF(HLOOKUP(AE$2,Monitoring_eng!$A$1:$DB$79,Results!$C17,FALSE)=$I17,$P17,IF(HLOOKUP(AE$2,Monitoring_eng!$A$1:$DB$79,Results!$C17,FALSE)=$K17,$Q17,IF(HLOOKUP(AE$2,Monitoring_eng!$A$1:$DB$79,Results!$C17,FALSE)=$M17,$R17,IF(HLOOKUP(AE$2,Monitoring_eng!$A$1:$DB$79,Results!$C17,FALSE)=$O17,$S17,"CHYBA")))))</f>
        <v>0.25</v>
      </c>
      <c r="AF17" s="68">
        <f>IF(ISBLANK(HLOOKUP(AF$2,Monitoring_eng!$A$1:$DB$79,Results!$C17,FALSE)),"",IF(HLOOKUP(AF$2,Monitoring_eng!$A$1:$DB$79,Results!$C17,FALSE)=$I17,$P17,IF(HLOOKUP(AF$2,Monitoring_eng!$A$1:$DB$79,Results!$C17,FALSE)=$K17,$Q17,IF(HLOOKUP(AF$2,Monitoring_eng!$A$1:$DB$79,Results!$C17,FALSE)=$M17,$R17,IF(HLOOKUP(AF$2,Monitoring_eng!$A$1:$DB$79,Results!$C17,FALSE)=$O17,$S17,"CHYBA")))))</f>
        <v>0.5</v>
      </c>
      <c r="AG17" s="68">
        <f>IF(ISBLANK(HLOOKUP(AG$2,Monitoring_eng!$A$1:$DB$79,Results!$C17,FALSE)),"",IF(HLOOKUP(AG$2,Monitoring_eng!$A$1:$DB$79,Results!$C17,FALSE)=$I17,$P17,IF(HLOOKUP(AG$2,Monitoring_eng!$A$1:$DB$79,Results!$C17,FALSE)=$K17,$Q17,IF(HLOOKUP(AG$2,Monitoring_eng!$A$1:$DB$79,Results!$C17,FALSE)=$M17,$R17,IF(HLOOKUP(AG$2,Monitoring_eng!$A$1:$DB$79,Results!$C17,FALSE)=$O17,$S17,"CHYBA")))))</f>
        <v>0.25</v>
      </c>
      <c r="AH17" s="68">
        <f>IF(ISBLANK(HLOOKUP(AH$2,Monitoring_eng!$A$1:$DB$79,Results!$C17,FALSE)),"",IF(HLOOKUP(AH$2,Monitoring_eng!$A$1:$DB$79,Results!$C17,FALSE)=$I17,$P17,IF(HLOOKUP(AH$2,Monitoring_eng!$A$1:$DB$79,Results!$C17,FALSE)=$K17,$Q17,IF(HLOOKUP(AH$2,Monitoring_eng!$A$1:$DB$79,Results!$C17,FALSE)=$M17,$R17,IF(HLOOKUP(AH$2,Monitoring_eng!$A$1:$DB$79,Results!$C17,FALSE)=$O17,$S17,"CHYBA")))))</f>
        <v>0.5</v>
      </c>
      <c r="AI17" s="68">
        <f>IF(ISBLANK(HLOOKUP(AI$2,Monitoring_eng!$A$1:$DB$79,Results!$C17,FALSE)),"",IF(HLOOKUP(AI$2,Monitoring_eng!$A$1:$DB$79,Results!$C17,FALSE)=$I17,$P17,IF(HLOOKUP(AI$2,Monitoring_eng!$A$1:$DB$79,Results!$C17,FALSE)=$K17,$Q17,IF(HLOOKUP(AI$2,Monitoring_eng!$A$1:$DB$79,Results!$C17,FALSE)=$M17,$R17,IF(HLOOKUP(AI$2,Monitoring_eng!$A$1:$DB$79,Results!$C17,FALSE)=$O17,$S17,"CHYBA")))))</f>
        <v>0.25</v>
      </c>
      <c r="AJ17" s="68">
        <f>IF(ISBLANK(HLOOKUP(AJ$2,Monitoring_eng!$A$1:$DB$79,Results!$C17,FALSE)),"",IF(HLOOKUP(AJ$2,Monitoring_eng!$A$1:$DB$79,Results!$C17,FALSE)=$I17,$P17,IF(HLOOKUP(AJ$2,Monitoring_eng!$A$1:$DB$79,Results!$C17,FALSE)=$K17,$Q17,IF(HLOOKUP(AJ$2,Monitoring_eng!$A$1:$DB$79,Results!$C17,FALSE)=$M17,$R17,IF(HLOOKUP(AJ$2,Monitoring_eng!$A$1:$DB$79,Results!$C17,FALSE)=$O17,$S17,"CHYBA")))))</f>
        <v>0.25</v>
      </c>
      <c r="AK17" s="68">
        <f>IF(ISBLANK(HLOOKUP(AK$2,Monitoring_eng!$A$1:$DB$79,Results!$C17,FALSE)),"",IF(HLOOKUP(AK$2,Monitoring_eng!$A$1:$DB$79,Results!$C17,FALSE)=$I17,$P17,IF(HLOOKUP(AK$2,Monitoring_eng!$A$1:$DB$79,Results!$C17,FALSE)=$K17,$Q17,IF(HLOOKUP(AK$2,Monitoring_eng!$A$1:$DB$79,Results!$C17,FALSE)=$M17,$R17,IF(HLOOKUP(AK$2,Monitoring_eng!$A$1:$DB$79,Results!$C17,FALSE)=$O17,$S17,"CHYBA")))))</f>
        <v>0.5</v>
      </c>
      <c r="AL17" s="68">
        <f>IF(ISBLANK(HLOOKUP(AL$2,Monitoring_eng!$A$1:$DB$79,Results!$C17,FALSE)),"",IF(HLOOKUP(AL$2,Monitoring_eng!$A$1:$DB$79,Results!$C17,FALSE)=$I17,$P17,IF(HLOOKUP(AL$2,Monitoring_eng!$A$1:$DB$79,Results!$C17,FALSE)=$K17,$Q17,IF(HLOOKUP(AL$2,Monitoring_eng!$A$1:$DB$79,Results!$C17,FALSE)=$M17,$R17,IF(HLOOKUP(AL$2,Monitoring_eng!$A$1:$DB$79,Results!$C17,FALSE)=$O17,$S17,"CHYBA")))))</f>
        <v>0.5</v>
      </c>
      <c r="AM17" s="68">
        <f>IF(ISBLANK(HLOOKUP(AM$2,Monitoring_eng!$A$1:$DB$79,Results!$C17,FALSE)),"",IF(HLOOKUP(AM$2,Monitoring_eng!$A$1:$DB$79,Results!$C17,FALSE)=$I17,$P17,IF(HLOOKUP(AM$2,Monitoring_eng!$A$1:$DB$79,Results!$C17,FALSE)=$K17,$Q17,IF(HLOOKUP(AM$2,Monitoring_eng!$A$1:$DB$79,Results!$C17,FALSE)=$M17,$R17,IF(HLOOKUP(AM$2,Monitoring_eng!$A$1:$DB$79,Results!$C17,FALSE)=$O17,$S17,"CHYBA")))))</f>
        <v>0.5</v>
      </c>
      <c r="AN17" s="68">
        <f>IF(ISBLANK(HLOOKUP(AN$2,Monitoring_eng!$A$1:$DB$79,Results!$C17,FALSE)),"",IF(HLOOKUP(AN$2,Monitoring_eng!$A$1:$DB$79,Results!$C17,FALSE)=$I17,$P17,IF(HLOOKUP(AN$2,Monitoring_eng!$A$1:$DB$79,Results!$C17,FALSE)=$K17,$Q17,IF(HLOOKUP(AN$2,Monitoring_eng!$A$1:$DB$79,Results!$C17,FALSE)=$M17,$R17,IF(HLOOKUP(AN$2,Monitoring_eng!$A$1:$DB$79,Results!$C17,FALSE)=$O17,$S17,"CHYBA")))))</f>
        <v>0.25</v>
      </c>
      <c r="AO17" s="68">
        <f>IF(ISBLANK(HLOOKUP(AO$2,Monitoring_eng!$A$1:$DB$79,Results!$C17,FALSE)),"",IF(HLOOKUP(AO$2,Monitoring_eng!$A$1:$DB$79,Results!$C17,FALSE)=$I17,$P17,IF(HLOOKUP(AO$2,Monitoring_eng!$A$1:$DB$79,Results!$C17,FALSE)=$K17,$Q17,IF(HLOOKUP(AO$2,Monitoring_eng!$A$1:$DB$79,Results!$C17,FALSE)=$M17,$R17,IF(HLOOKUP(AO$2,Monitoring_eng!$A$1:$DB$79,Results!$C17,FALSE)=$O17,$S17,"CHYBA")))))</f>
        <v>0.5</v>
      </c>
      <c r="AP17" s="68">
        <f>IF(ISBLANK(HLOOKUP(AP$2,Monitoring_eng!$A$1:$DB$79,Results!$C17,FALSE)),"",IF(HLOOKUP(AP$2,Monitoring_eng!$A$1:$DB$79,Results!$C17,FALSE)=$I17,$P17,IF(HLOOKUP(AP$2,Monitoring_eng!$A$1:$DB$79,Results!$C17,FALSE)=$K17,$Q17,IF(HLOOKUP(AP$2,Monitoring_eng!$A$1:$DB$79,Results!$C17,FALSE)=$M17,$R17,IF(HLOOKUP(AP$2,Monitoring_eng!$A$1:$DB$79,Results!$C17,FALSE)=$O17,$S17,"CHYBA")))))</f>
        <v>0.25</v>
      </c>
      <c r="AQ17" s="68">
        <f>IF(ISBLANK(HLOOKUP(AQ$2,Monitoring_eng!$A$1:$DB$79,Results!$C17,FALSE)),"",IF(HLOOKUP(AQ$2,Monitoring_eng!$A$1:$DB$79,Results!$C17,FALSE)=$I17,$P17,IF(HLOOKUP(AQ$2,Monitoring_eng!$A$1:$DB$79,Results!$C17,FALSE)=$K17,$Q17,IF(HLOOKUP(AQ$2,Monitoring_eng!$A$1:$DB$79,Results!$C17,FALSE)=$M17,$R17,IF(HLOOKUP(AQ$2,Monitoring_eng!$A$1:$DB$79,Results!$C17,FALSE)=$O17,$S17,"CHYBA")))))</f>
        <v>0.25</v>
      </c>
      <c r="AR17" s="68">
        <f>IF(ISBLANK(HLOOKUP(AR$2,Monitoring_eng!$A$1:$DB$79,Results!$C17,FALSE)),"",IF(HLOOKUP(AR$2,Monitoring_eng!$A$1:$DB$79,Results!$C17,FALSE)=$I17,$P17,IF(HLOOKUP(AR$2,Monitoring_eng!$A$1:$DB$79,Results!$C17,FALSE)=$K17,$Q17,IF(HLOOKUP(AR$2,Monitoring_eng!$A$1:$DB$79,Results!$C17,FALSE)=$M17,$R17,IF(HLOOKUP(AR$2,Monitoring_eng!$A$1:$DB$79,Results!$C17,FALSE)=$O17,$S17,"CHYBA")))))</f>
        <v>0.5</v>
      </c>
      <c r="AS17" s="68">
        <f>IF(ISBLANK(HLOOKUP(AS$2,Monitoring_eng!$A$1:$DB$79,Results!$C17,FALSE)),"",IF(HLOOKUP(AS$2,Monitoring_eng!$A$1:$DB$79,Results!$C17,FALSE)=$I17,$P17,IF(HLOOKUP(AS$2,Monitoring_eng!$A$1:$DB$79,Results!$C17,FALSE)=$K17,$Q17,IF(HLOOKUP(AS$2,Monitoring_eng!$A$1:$DB$79,Results!$C17,FALSE)=$M17,$R17,IF(HLOOKUP(AS$2,Monitoring_eng!$A$1:$DB$79,Results!$C17,FALSE)=$O17,$S17,"CHYBA")))))</f>
        <v>0.5</v>
      </c>
      <c r="AT17" s="68">
        <f>IF(ISBLANK(HLOOKUP(AT$2,Monitoring_eng!$A$1:$DB$79,Results!$C17,FALSE)),"",IF(HLOOKUP(AT$2,Monitoring_eng!$A$1:$DB$79,Results!$C17,FALSE)=$I17,$P17,IF(HLOOKUP(AT$2,Monitoring_eng!$A$1:$DB$79,Results!$C17,FALSE)=$K17,$Q17,IF(HLOOKUP(AT$2,Monitoring_eng!$A$1:$DB$79,Results!$C17,FALSE)=$M17,$R17,IF(HLOOKUP(AT$2,Monitoring_eng!$A$1:$DB$79,Results!$C17,FALSE)=$O17,$S17,"CHYBA")))))</f>
        <v>0.25</v>
      </c>
      <c r="AU17" s="68">
        <f>IF(ISBLANK(HLOOKUP(AU$2,Monitoring_eng!$A$1:$DB$79,Results!$C17,FALSE)),"",IF(HLOOKUP(AU$2,Monitoring_eng!$A$1:$DB$79,Results!$C17,FALSE)=$I17,$P17,IF(HLOOKUP(AU$2,Monitoring_eng!$A$1:$DB$79,Results!$C17,FALSE)=$K17,$Q17,IF(HLOOKUP(AU$2,Monitoring_eng!$A$1:$DB$79,Results!$C17,FALSE)=$M17,$R17,IF(HLOOKUP(AU$2,Monitoring_eng!$A$1:$DB$79,Results!$C17,FALSE)=$O17,$S17,"CHYBA")))))</f>
        <v>0.5</v>
      </c>
      <c r="AV17" s="68">
        <f>IF(ISBLANK(HLOOKUP(AV$2,Monitoring_eng!$A$1:$DB$79,Results!$C17,FALSE)),"",IF(HLOOKUP(AV$2,Monitoring_eng!$A$1:$DB$79,Results!$C17,FALSE)=$I17,$P17,IF(HLOOKUP(AV$2,Monitoring_eng!$A$1:$DB$79,Results!$C17,FALSE)=$K17,$Q17,IF(HLOOKUP(AV$2,Monitoring_eng!$A$1:$DB$79,Results!$C17,FALSE)=$M17,$R17,IF(HLOOKUP(AV$2,Monitoring_eng!$A$1:$DB$79,Results!$C17,FALSE)=$O17,$S17,"CHYBA")))))</f>
        <v>0.5</v>
      </c>
      <c r="AW17" s="68">
        <f>IF(ISBLANK(HLOOKUP(AW$2,Monitoring_eng!$A$1:$DB$79,Results!$C17,FALSE)),"",IF(HLOOKUP(AW$2,Monitoring_eng!$A$1:$DB$79,Results!$C17,FALSE)=$I17,$P17,IF(HLOOKUP(AW$2,Monitoring_eng!$A$1:$DB$79,Results!$C17,FALSE)=$K17,$Q17,IF(HLOOKUP(AW$2,Monitoring_eng!$A$1:$DB$79,Results!$C17,FALSE)=$M17,$R17,IF(HLOOKUP(AW$2,Monitoring_eng!$A$1:$DB$79,Results!$C17,FALSE)=$O17,$S17,"CHYBA")))))</f>
        <v>0.25</v>
      </c>
      <c r="AX17" s="68">
        <f>IF(ISBLANK(HLOOKUP(AX$2,Monitoring_eng!$A$1:$DB$79,Results!$C17,FALSE)),"",IF(HLOOKUP(AX$2,Monitoring_eng!$A$1:$DB$79,Results!$C17,FALSE)=$I17,$P17,IF(HLOOKUP(AX$2,Monitoring_eng!$A$1:$DB$79,Results!$C17,FALSE)=$K17,$Q17,IF(HLOOKUP(AX$2,Monitoring_eng!$A$1:$DB$79,Results!$C17,FALSE)=$M17,$R17,IF(HLOOKUP(AX$2,Monitoring_eng!$A$1:$DB$79,Results!$C17,FALSE)=$O17,$S17,"CHYBA")))))</f>
        <v>0.5</v>
      </c>
      <c r="AY17" s="68">
        <f>IF(ISBLANK(HLOOKUP(AY$2,Monitoring_eng!$A$1:$DB$79,Results!$C17,FALSE)),"",IF(HLOOKUP(AY$2,Monitoring_eng!$A$1:$DB$79,Results!$C17,FALSE)=$I17,$P17,IF(HLOOKUP(AY$2,Monitoring_eng!$A$1:$DB$79,Results!$C17,FALSE)=$K17,$Q17,IF(HLOOKUP(AY$2,Monitoring_eng!$A$1:$DB$79,Results!$C17,FALSE)=$M17,$R17,IF(HLOOKUP(AY$2,Monitoring_eng!$A$1:$DB$79,Results!$C17,FALSE)=$O17,$S17,"CHYBA")))))</f>
        <v>0.5</v>
      </c>
      <c r="AZ17" s="68">
        <f>IF(ISBLANK(HLOOKUP(AZ$2,Monitoring_eng!$A$1:$DB$79,Results!$C17,FALSE)),"",IF(HLOOKUP(AZ$2,Monitoring_eng!$A$1:$DB$79,Results!$C17,FALSE)=$I17,$P17,IF(HLOOKUP(AZ$2,Monitoring_eng!$A$1:$DB$79,Results!$C17,FALSE)=$K17,$Q17,IF(HLOOKUP(AZ$2,Monitoring_eng!$A$1:$DB$79,Results!$C17,FALSE)=$M17,$R17,IF(HLOOKUP(AZ$2,Monitoring_eng!$A$1:$DB$79,Results!$C17,FALSE)=$O17,$S17,"CHYBA")))))</f>
        <v>0.5</v>
      </c>
      <c r="BA17" s="68">
        <f>IF(ISBLANK(HLOOKUP(BA$2,Monitoring_eng!$A$1:$DB$79,Results!$C17,FALSE)),"",IF(HLOOKUP(BA$2,Monitoring_eng!$A$1:$DB$79,Results!$C17,FALSE)=$I17,$P17,IF(HLOOKUP(BA$2,Monitoring_eng!$A$1:$DB$79,Results!$C17,FALSE)=$K17,$Q17,IF(HLOOKUP(BA$2,Monitoring_eng!$A$1:$DB$79,Results!$C17,FALSE)=$M17,$R17,IF(HLOOKUP(BA$2,Monitoring_eng!$A$1:$DB$79,Results!$C17,FALSE)=$O17,$S17,"CHYBA")))))</f>
        <v>0.5</v>
      </c>
      <c r="BB17" s="68">
        <f>IF(ISBLANK(HLOOKUP(BB$2,Monitoring_eng!$A$1:$DB$79,Results!$C17,FALSE)),"",IF(HLOOKUP(BB$2,Monitoring_eng!$A$1:$DB$79,Results!$C17,FALSE)=$I17,$P17,IF(HLOOKUP(BB$2,Monitoring_eng!$A$1:$DB$79,Results!$C17,FALSE)=$K17,$Q17,IF(HLOOKUP(BB$2,Monitoring_eng!$A$1:$DB$79,Results!$C17,FALSE)=$M17,$R17,IF(HLOOKUP(BB$2,Monitoring_eng!$A$1:$DB$79,Results!$C17,FALSE)=$O17,$S17,"CHYBA")))))</f>
        <v>0.25</v>
      </c>
      <c r="BC17" s="68">
        <f>IF(ISBLANK(HLOOKUP(BC$2,Monitoring_eng!$A$1:$DB$79,Results!$C17,FALSE)),"",IF(HLOOKUP(BC$2,Monitoring_eng!$A$1:$DB$79,Results!$C17,FALSE)=$I17,$P17,IF(HLOOKUP(BC$2,Monitoring_eng!$A$1:$DB$79,Results!$C17,FALSE)=$K17,$Q17,IF(HLOOKUP(BC$2,Monitoring_eng!$A$1:$DB$79,Results!$C17,FALSE)=$M17,$R17,IF(HLOOKUP(BC$2,Monitoring_eng!$A$1:$DB$79,Results!$C17,FALSE)=$O17,$S17,"CHYBA")))))</f>
        <v>0.5</v>
      </c>
      <c r="BD17" s="68">
        <f>IF(ISBLANK(HLOOKUP(BD$2,Monitoring_eng!$A$1:$DB$79,Results!$C17,FALSE)),"",IF(HLOOKUP(BD$2,Monitoring_eng!$A$1:$DB$79,Results!$C17,FALSE)=$I17,$P17,IF(HLOOKUP(BD$2,Monitoring_eng!$A$1:$DB$79,Results!$C17,FALSE)=$K17,$Q17,IF(HLOOKUP(BD$2,Monitoring_eng!$A$1:$DB$79,Results!$C17,FALSE)=$M17,$R17,IF(HLOOKUP(BD$2,Monitoring_eng!$A$1:$DB$79,Results!$C17,FALSE)=$O17,$S17,"CHYBA")))))</f>
        <v>0.5</v>
      </c>
      <c r="BE17" s="68">
        <f>IF(ISBLANK(HLOOKUP(BE$2,Monitoring_eng!$A$1:$DB$79,Results!$C17,FALSE)),"",IF(HLOOKUP(BE$2,Monitoring_eng!$A$1:$DB$79,Results!$C17,FALSE)=$I17,$P17,IF(HLOOKUP(BE$2,Monitoring_eng!$A$1:$DB$79,Results!$C17,FALSE)=$K17,$Q17,IF(HLOOKUP(BE$2,Monitoring_eng!$A$1:$DB$79,Results!$C17,FALSE)=$M17,$R17,IF(HLOOKUP(BE$2,Monitoring_eng!$A$1:$DB$79,Results!$C17,FALSE)=$O17,$S17,"CHYBA")))))</f>
        <v>0.5</v>
      </c>
      <c r="BF17" s="68">
        <f>IF(ISBLANK(HLOOKUP(BF$2,Monitoring_eng!$A$1:$DB$79,Results!$C17,FALSE)),"",IF(HLOOKUP(BF$2,Monitoring_eng!$A$1:$DB$79,Results!$C17,FALSE)=$I17,$P17,IF(HLOOKUP(BF$2,Monitoring_eng!$A$1:$DB$79,Results!$C17,FALSE)=$K17,$Q17,IF(HLOOKUP(BF$2,Monitoring_eng!$A$1:$DB$79,Results!$C17,FALSE)=$M17,$R17,IF(HLOOKUP(BF$2,Monitoring_eng!$A$1:$DB$79,Results!$C17,FALSE)=$O17,$S17,"CHYBA")))))</f>
        <v>0.5</v>
      </c>
      <c r="BG17" s="68">
        <f>IF(ISBLANK(HLOOKUP(BG$2,Monitoring_eng!$A$1:$DB$79,Results!$C17,FALSE)),"",IF(HLOOKUP(BG$2,Monitoring_eng!$A$1:$DB$79,Results!$C17,FALSE)=$I17,$P17,IF(HLOOKUP(BG$2,Monitoring_eng!$A$1:$DB$79,Results!$C17,FALSE)=$K17,$Q17,IF(HLOOKUP(BG$2,Monitoring_eng!$A$1:$DB$79,Results!$C17,FALSE)=$M17,$R17,IF(HLOOKUP(BG$2,Monitoring_eng!$A$1:$DB$79,Results!$C17,FALSE)=$O17,$S17,"CHYBA")))))</f>
        <v>0.25</v>
      </c>
      <c r="BH17" s="68">
        <f>IF(ISBLANK(HLOOKUP(BH$2,Monitoring_eng!$A$1:$DB$79,Results!$C17,FALSE)),"",IF(HLOOKUP(BH$2,Monitoring_eng!$A$1:$DB$79,Results!$C17,FALSE)=$I17,$P17,IF(HLOOKUP(BH$2,Monitoring_eng!$A$1:$DB$79,Results!$C17,FALSE)=$K17,$Q17,IF(HLOOKUP(BH$2,Monitoring_eng!$A$1:$DB$79,Results!$C17,FALSE)=$M17,$R17,IF(HLOOKUP(BH$2,Monitoring_eng!$A$1:$DB$79,Results!$C17,FALSE)=$O17,$S17,"CHYBA")))))</f>
        <v>0.5</v>
      </c>
      <c r="BI17" s="68">
        <f>IF(ISBLANK(HLOOKUP(BI$2,Monitoring_eng!$A$1:$DB$79,Results!$C17,FALSE)),"",IF(HLOOKUP(BI$2,Monitoring_eng!$A$1:$DB$79,Results!$C17,FALSE)=$I17,$P17,IF(HLOOKUP(BI$2,Monitoring_eng!$A$1:$DB$79,Results!$C17,FALSE)=$K17,$Q17,IF(HLOOKUP(BI$2,Monitoring_eng!$A$1:$DB$79,Results!$C17,FALSE)=$M17,$R17,IF(HLOOKUP(BI$2,Monitoring_eng!$A$1:$DB$79,Results!$C17,FALSE)=$O17,$S17,"CHYBA")))))</f>
        <v>0.5</v>
      </c>
      <c r="BJ17" s="68">
        <f>IF(ISBLANK(HLOOKUP(BJ$2,Monitoring_eng!$A$1:$DB$79,Results!$C17,FALSE)),"",IF(HLOOKUP(BJ$2,Monitoring_eng!$A$1:$DB$79,Results!$C17,FALSE)=$I17,$P17,IF(HLOOKUP(BJ$2,Monitoring_eng!$A$1:$DB$79,Results!$C17,FALSE)=$K17,$Q17,IF(HLOOKUP(BJ$2,Monitoring_eng!$A$1:$DB$79,Results!$C17,FALSE)=$M17,$R17,IF(HLOOKUP(BJ$2,Monitoring_eng!$A$1:$DB$79,Results!$C17,FALSE)=$O17,$S17,"CHYBA")))))</f>
        <v>0.5</v>
      </c>
      <c r="BK17" s="68">
        <f>IF(ISBLANK(HLOOKUP(BK$2,Monitoring_eng!$A$1:$DB$79,Results!$C17,FALSE)),"",IF(HLOOKUP(BK$2,Monitoring_eng!$A$1:$DB$79,Results!$C17,FALSE)=$I17,$P17,IF(HLOOKUP(BK$2,Monitoring_eng!$A$1:$DB$79,Results!$C17,FALSE)=$K17,$Q17,IF(HLOOKUP(BK$2,Monitoring_eng!$A$1:$DB$79,Results!$C17,FALSE)=$M17,$R17,IF(HLOOKUP(BK$2,Monitoring_eng!$A$1:$DB$79,Results!$C17,FALSE)=$O17,$S17,"CHYBA")))))</f>
        <v>0.25</v>
      </c>
      <c r="BL17" s="68">
        <f>IF(ISBLANK(HLOOKUP(BL$2,Monitoring_eng!$A$1:$DB$79,Results!$C17,FALSE)),"",IF(HLOOKUP(BL$2,Monitoring_eng!$A$1:$DB$79,Results!$C17,FALSE)=$I17,$P17,IF(HLOOKUP(BL$2,Monitoring_eng!$A$1:$DB$79,Results!$C17,FALSE)=$K17,$Q17,IF(HLOOKUP(BL$2,Monitoring_eng!$A$1:$DB$79,Results!$C17,FALSE)=$M17,$R17,IF(HLOOKUP(BL$2,Monitoring_eng!$A$1:$DB$79,Results!$C17,FALSE)=$O17,$S17,"CHYBA")))))</f>
        <v>0.25</v>
      </c>
      <c r="BM17" s="68">
        <f>IF(ISBLANK(HLOOKUP(BM$2,Monitoring_eng!$A$1:$DB$79,Results!$C17,FALSE)),"",IF(HLOOKUP(BM$2,Monitoring_eng!$A$1:$DB$79,Results!$C17,FALSE)=$I17,$P17,IF(HLOOKUP(BM$2,Monitoring_eng!$A$1:$DB$79,Results!$C17,FALSE)=$K17,$Q17,IF(HLOOKUP(BM$2,Monitoring_eng!$A$1:$DB$79,Results!$C17,FALSE)=$M17,$R17,IF(HLOOKUP(BM$2,Monitoring_eng!$A$1:$DB$79,Results!$C17,FALSE)=$O17,$S17,"CHYBA")))))</f>
        <v>0.25</v>
      </c>
      <c r="BN17" s="68">
        <f>IF(ISBLANK(HLOOKUP(BN$2,Monitoring_eng!$A$1:$DB$79,Results!$C17,FALSE)),"",IF(HLOOKUP(BN$2,Monitoring_eng!$A$1:$DB$79,Results!$C17,FALSE)=$I17,$P17,IF(HLOOKUP(BN$2,Monitoring_eng!$A$1:$DB$79,Results!$C17,FALSE)=$K17,$Q17,IF(HLOOKUP(BN$2,Monitoring_eng!$A$1:$DB$79,Results!$C17,FALSE)=$M17,$R17,IF(HLOOKUP(BN$2,Monitoring_eng!$A$1:$DB$79,Results!$C17,FALSE)=$O17,$S17,"CHYBA")))))</f>
        <v>0</v>
      </c>
      <c r="BO17" s="68">
        <f>IF(ISBLANK(HLOOKUP(BO$2,Monitoring_eng!$A$1:$DB$79,Results!$C17,FALSE)),"",IF(HLOOKUP(BO$2,Monitoring_eng!$A$1:$DB$79,Results!$C17,FALSE)=$I17,$P17,IF(HLOOKUP(BO$2,Monitoring_eng!$A$1:$DB$79,Results!$C17,FALSE)=$K17,$Q17,IF(HLOOKUP(BO$2,Monitoring_eng!$A$1:$DB$79,Results!$C17,FALSE)=$M17,$R17,IF(HLOOKUP(BO$2,Monitoring_eng!$A$1:$DB$79,Results!$C17,FALSE)=$O17,$S17,"CHYBA")))))</f>
        <v>0.5</v>
      </c>
      <c r="BP17" s="68">
        <f>IF(ISBLANK(HLOOKUP(BP$2,Monitoring_eng!$A$1:$DB$79,Results!$C17,FALSE)),"",IF(HLOOKUP(BP$2,Monitoring_eng!$A$1:$DB$79,Results!$C17,FALSE)=$I17,$P17,IF(HLOOKUP(BP$2,Monitoring_eng!$A$1:$DB$79,Results!$C17,FALSE)=$K17,$Q17,IF(HLOOKUP(BP$2,Monitoring_eng!$A$1:$DB$79,Results!$C17,FALSE)=$M17,$R17,IF(HLOOKUP(BP$2,Monitoring_eng!$A$1:$DB$79,Results!$C17,FALSE)=$O17,$S17,"CHYBA")))))</f>
        <v>0.5</v>
      </c>
      <c r="BQ17" s="68">
        <f>IF(ISBLANK(HLOOKUP(BQ$2,Monitoring_eng!$A$1:$DB$79,Results!$C17,FALSE)),"",IF(HLOOKUP(BQ$2,Monitoring_eng!$A$1:$DB$79,Results!$C17,FALSE)=$I17,$P17,IF(HLOOKUP(BQ$2,Monitoring_eng!$A$1:$DB$79,Results!$C17,FALSE)=$K17,$Q17,IF(HLOOKUP(BQ$2,Monitoring_eng!$A$1:$DB$79,Results!$C17,FALSE)=$M17,$R17,IF(HLOOKUP(BQ$2,Monitoring_eng!$A$1:$DB$79,Results!$C17,FALSE)=$O17,$S17,"CHYBA")))))</f>
        <v>0.25</v>
      </c>
    </row>
    <row r="18" spans="1:69" x14ac:dyDescent="0.25">
      <c r="A18" s="45" t="s">
        <v>2443</v>
      </c>
      <c r="B18" s="45" t="s">
        <v>319</v>
      </c>
      <c r="C18" s="45">
        <v>17</v>
      </c>
      <c r="D18" s="46" t="s">
        <v>95</v>
      </c>
      <c r="E18" s="46" t="s">
        <v>109</v>
      </c>
      <c r="F18" s="46" t="s">
        <v>2</v>
      </c>
      <c r="G18" s="45">
        <v>0.5</v>
      </c>
      <c r="H18" s="45" t="s">
        <v>484</v>
      </c>
      <c r="I18" s="45" t="s">
        <v>1749</v>
      </c>
      <c r="J18" s="45" t="s">
        <v>485</v>
      </c>
      <c r="K18" s="67" t="s">
        <v>1750</v>
      </c>
      <c r="L18" s="45" t="s">
        <v>486</v>
      </c>
      <c r="M18" s="45" t="s">
        <v>1752</v>
      </c>
      <c r="N18" s="45" t="s">
        <v>2116</v>
      </c>
      <c r="O18" s="45" t="s">
        <v>2116</v>
      </c>
      <c r="P18" s="45">
        <f t="shared" si="0"/>
        <v>0.5</v>
      </c>
      <c r="Q18" s="45">
        <v>0</v>
      </c>
      <c r="R18" s="45">
        <f t="shared" si="1"/>
        <v>0.25</v>
      </c>
      <c r="S18" s="45" t="s">
        <v>2116</v>
      </c>
      <c r="T18" s="68">
        <f>IF(ISBLANK(HLOOKUP(T$2,Monitoring_eng!$A$1:$DB$79,Results!$C18,FALSE)),"",IF(HLOOKUP(T$2,Monitoring_eng!$A$1:$DB$79,Results!$C18,FALSE)=$I18,$P18,IF(HLOOKUP(T$2,Monitoring_eng!$A$1:$DB$79,Results!$C18,FALSE)=$K18,$Q18,IF(HLOOKUP(T$2,Monitoring_eng!$A$1:$DB$79,Results!$C18,FALSE)=$M18,$R18,IF(HLOOKUP(T$2,Monitoring_eng!$A$1:$DB$79,Results!$C18,FALSE)=$O18,$S18,"CHYBA")))))</f>
        <v>0.5</v>
      </c>
      <c r="U18" s="68">
        <f>IF(ISBLANK(HLOOKUP(U$2,Monitoring_eng!$A$1:$DB$79,Results!$C18,FALSE)),"",IF(HLOOKUP(U$2,Monitoring_eng!$A$1:$DB$79,Results!$C18,FALSE)=$I18,$P18,IF(HLOOKUP(U$2,Monitoring_eng!$A$1:$DB$79,Results!$C18,FALSE)=$K18,$Q18,IF(HLOOKUP(U$2,Monitoring_eng!$A$1:$DB$79,Results!$C18,FALSE)=$M18,$R18,IF(HLOOKUP(U$2,Monitoring_eng!$A$1:$DB$79,Results!$C18,FALSE)=$O18,$S18,"CHYBA")))))</f>
        <v>0</v>
      </c>
      <c r="V18" s="68">
        <f>IF(ISBLANK(HLOOKUP(V$2,Monitoring_eng!$A$1:$DB$79,Results!$C18,FALSE)),"",IF(HLOOKUP(V$2,Monitoring_eng!$A$1:$DB$79,Results!$C18,FALSE)=$I18,$P18,IF(HLOOKUP(V$2,Monitoring_eng!$A$1:$DB$79,Results!$C18,FALSE)=$K18,$Q18,IF(HLOOKUP(V$2,Monitoring_eng!$A$1:$DB$79,Results!$C18,FALSE)=$M18,$R18,IF(HLOOKUP(V$2,Monitoring_eng!$A$1:$DB$79,Results!$C18,FALSE)=$O18,$S18,"CHYBA")))))</f>
        <v>0</v>
      </c>
      <c r="W18" s="68">
        <f>IF(ISBLANK(HLOOKUP(W$2,Monitoring_eng!$A$1:$DB$79,Results!$C18,FALSE)),"",IF(HLOOKUP(W$2,Monitoring_eng!$A$1:$DB$79,Results!$C18,FALSE)=$I18,$P18,IF(HLOOKUP(W$2,Monitoring_eng!$A$1:$DB$79,Results!$C18,FALSE)=$K18,$Q18,IF(HLOOKUP(W$2,Monitoring_eng!$A$1:$DB$79,Results!$C18,FALSE)=$M18,$R18,IF(HLOOKUP(W$2,Monitoring_eng!$A$1:$DB$79,Results!$C18,FALSE)=$O18,$S18,"CHYBA")))))</f>
        <v>0</v>
      </c>
      <c r="X18" s="68">
        <f>IF(ISBLANK(HLOOKUP(X$2,Monitoring_eng!$A$1:$DB$79,Results!$C18,FALSE)),"",IF(HLOOKUP(X$2,Monitoring_eng!$A$1:$DB$79,Results!$C18,FALSE)=$I18,$P18,IF(HLOOKUP(X$2,Monitoring_eng!$A$1:$DB$79,Results!$C18,FALSE)=$K18,$Q18,IF(HLOOKUP(X$2,Monitoring_eng!$A$1:$DB$79,Results!$C18,FALSE)=$M18,$R18,IF(HLOOKUP(X$2,Monitoring_eng!$A$1:$DB$79,Results!$C18,FALSE)=$O18,$S18,"CHYBA")))))</f>
        <v>0</v>
      </c>
      <c r="Y18" s="68">
        <f>IF(ISBLANK(HLOOKUP(Y$2,Monitoring_eng!$A$1:$DB$79,Results!$C18,FALSE)),"",IF(HLOOKUP(Y$2,Monitoring_eng!$A$1:$DB$79,Results!$C18,FALSE)=$I18,$P18,IF(HLOOKUP(Y$2,Monitoring_eng!$A$1:$DB$79,Results!$C18,FALSE)=$K18,$Q18,IF(HLOOKUP(Y$2,Monitoring_eng!$A$1:$DB$79,Results!$C18,FALSE)=$M18,$R18,IF(HLOOKUP(Y$2,Monitoring_eng!$A$1:$DB$79,Results!$C18,FALSE)=$O18,$S18,"CHYBA")))))</f>
        <v>0.25</v>
      </c>
      <c r="Z18" s="68">
        <f>IF(ISBLANK(HLOOKUP(Z$2,Monitoring_eng!$A$1:$DB$79,Results!$C18,FALSE)),"",IF(HLOOKUP(Z$2,Monitoring_eng!$A$1:$DB$79,Results!$C18,FALSE)=$I18,$P18,IF(HLOOKUP(Z$2,Monitoring_eng!$A$1:$DB$79,Results!$C18,FALSE)=$K18,$Q18,IF(HLOOKUP(Z$2,Monitoring_eng!$A$1:$DB$79,Results!$C18,FALSE)=$M18,$R18,IF(HLOOKUP(Z$2,Monitoring_eng!$A$1:$DB$79,Results!$C18,FALSE)=$O18,$S18,"CHYBA")))))</f>
        <v>0.25</v>
      </c>
      <c r="AA18" s="68">
        <f>IF(ISBLANK(HLOOKUP(AA$2,Monitoring_eng!$A$1:$DB$79,Results!$C18,FALSE)),"",IF(HLOOKUP(AA$2,Monitoring_eng!$A$1:$DB$79,Results!$C18,FALSE)=$I18,$P18,IF(HLOOKUP(AA$2,Monitoring_eng!$A$1:$DB$79,Results!$C18,FALSE)=$K18,$Q18,IF(HLOOKUP(AA$2,Monitoring_eng!$A$1:$DB$79,Results!$C18,FALSE)=$M18,$R18,IF(HLOOKUP(AA$2,Monitoring_eng!$A$1:$DB$79,Results!$C18,FALSE)=$O18,$S18,"CHYBA")))))</f>
        <v>0.5</v>
      </c>
      <c r="AB18" s="68">
        <f>IF(ISBLANK(HLOOKUP(AB$2,Monitoring_eng!$A$1:$DB$79,Results!$C18,FALSE)),"",IF(HLOOKUP(AB$2,Monitoring_eng!$A$1:$DB$79,Results!$C18,FALSE)=$I18,$P18,IF(HLOOKUP(AB$2,Monitoring_eng!$A$1:$DB$79,Results!$C18,FALSE)=$K18,$Q18,IF(HLOOKUP(AB$2,Monitoring_eng!$A$1:$DB$79,Results!$C18,FALSE)=$M18,$R18,IF(HLOOKUP(AB$2,Monitoring_eng!$A$1:$DB$79,Results!$C18,FALSE)=$O18,$S18,"CHYBA")))))</f>
        <v>0.25</v>
      </c>
      <c r="AC18" s="68">
        <f>IF(ISBLANK(HLOOKUP(AC$2,Monitoring_eng!$A$1:$DB$79,Results!$C18,FALSE)),"",IF(HLOOKUP(AC$2,Monitoring_eng!$A$1:$DB$79,Results!$C18,FALSE)=$I18,$P18,IF(HLOOKUP(AC$2,Monitoring_eng!$A$1:$DB$79,Results!$C18,FALSE)=$K18,$Q18,IF(HLOOKUP(AC$2,Monitoring_eng!$A$1:$DB$79,Results!$C18,FALSE)=$M18,$R18,IF(HLOOKUP(AC$2,Monitoring_eng!$A$1:$DB$79,Results!$C18,FALSE)=$O18,$S18,"CHYBA")))))</f>
        <v>0.25</v>
      </c>
      <c r="AD18" s="68">
        <f>IF(ISBLANK(HLOOKUP(AD$2,Monitoring_eng!$A$1:$DB$79,Results!$C18,FALSE)),"",IF(HLOOKUP(AD$2,Monitoring_eng!$A$1:$DB$79,Results!$C18,FALSE)=$I18,$P18,IF(HLOOKUP(AD$2,Monitoring_eng!$A$1:$DB$79,Results!$C18,FALSE)=$K18,$Q18,IF(HLOOKUP(AD$2,Monitoring_eng!$A$1:$DB$79,Results!$C18,FALSE)=$M18,$R18,IF(HLOOKUP(AD$2,Monitoring_eng!$A$1:$DB$79,Results!$C18,FALSE)=$O18,$S18,"CHYBA")))))</f>
        <v>0.25</v>
      </c>
      <c r="AE18" s="68">
        <f>IF(ISBLANK(HLOOKUP(AE$2,Monitoring_eng!$A$1:$DB$79,Results!$C18,FALSE)),"",IF(HLOOKUP(AE$2,Monitoring_eng!$A$1:$DB$79,Results!$C18,FALSE)=$I18,$P18,IF(HLOOKUP(AE$2,Monitoring_eng!$A$1:$DB$79,Results!$C18,FALSE)=$K18,$Q18,IF(HLOOKUP(AE$2,Monitoring_eng!$A$1:$DB$79,Results!$C18,FALSE)=$M18,$R18,IF(HLOOKUP(AE$2,Monitoring_eng!$A$1:$DB$79,Results!$C18,FALSE)=$O18,$S18,"CHYBA")))))</f>
        <v>0.25</v>
      </c>
      <c r="AF18" s="68">
        <f>IF(ISBLANK(HLOOKUP(AF$2,Monitoring_eng!$A$1:$DB$79,Results!$C18,FALSE)),"",IF(HLOOKUP(AF$2,Monitoring_eng!$A$1:$DB$79,Results!$C18,FALSE)=$I18,$P18,IF(HLOOKUP(AF$2,Monitoring_eng!$A$1:$DB$79,Results!$C18,FALSE)=$K18,$Q18,IF(HLOOKUP(AF$2,Monitoring_eng!$A$1:$DB$79,Results!$C18,FALSE)=$M18,$R18,IF(HLOOKUP(AF$2,Monitoring_eng!$A$1:$DB$79,Results!$C18,FALSE)=$O18,$S18,"CHYBA")))))</f>
        <v>0</v>
      </c>
      <c r="AG18" s="68">
        <f>IF(ISBLANK(HLOOKUP(AG$2,Monitoring_eng!$A$1:$DB$79,Results!$C18,FALSE)),"",IF(HLOOKUP(AG$2,Monitoring_eng!$A$1:$DB$79,Results!$C18,FALSE)=$I18,$P18,IF(HLOOKUP(AG$2,Monitoring_eng!$A$1:$DB$79,Results!$C18,FALSE)=$K18,$Q18,IF(HLOOKUP(AG$2,Monitoring_eng!$A$1:$DB$79,Results!$C18,FALSE)=$M18,$R18,IF(HLOOKUP(AG$2,Monitoring_eng!$A$1:$DB$79,Results!$C18,FALSE)=$O18,$S18,"CHYBA")))))</f>
        <v>0.25</v>
      </c>
      <c r="AH18" s="68">
        <f>IF(ISBLANK(HLOOKUP(AH$2,Monitoring_eng!$A$1:$DB$79,Results!$C18,FALSE)),"",IF(HLOOKUP(AH$2,Monitoring_eng!$A$1:$DB$79,Results!$C18,FALSE)=$I18,$P18,IF(HLOOKUP(AH$2,Monitoring_eng!$A$1:$DB$79,Results!$C18,FALSE)=$K18,$Q18,IF(HLOOKUP(AH$2,Monitoring_eng!$A$1:$DB$79,Results!$C18,FALSE)=$M18,$R18,IF(HLOOKUP(AH$2,Monitoring_eng!$A$1:$DB$79,Results!$C18,FALSE)=$O18,$S18,"CHYBA")))))</f>
        <v>0.5</v>
      </c>
      <c r="AI18" s="68">
        <f>IF(ISBLANK(HLOOKUP(AI$2,Monitoring_eng!$A$1:$DB$79,Results!$C18,FALSE)),"",IF(HLOOKUP(AI$2,Monitoring_eng!$A$1:$DB$79,Results!$C18,FALSE)=$I18,$P18,IF(HLOOKUP(AI$2,Monitoring_eng!$A$1:$DB$79,Results!$C18,FALSE)=$K18,$Q18,IF(HLOOKUP(AI$2,Monitoring_eng!$A$1:$DB$79,Results!$C18,FALSE)=$M18,$R18,IF(HLOOKUP(AI$2,Monitoring_eng!$A$1:$DB$79,Results!$C18,FALSE)=$O18,$S18,"CHYBA")))))</f>
        <v>0.5</v>
      </c>
      <c r="AJ18" s="68">
        <f>IF(ISBLANK(HLOOKUP(AJ$2,Monitoring_eng!$A$1:$DB$79,Results!$C18,FALSE)),"",IF(HLOOKUP(AJ$2,Monitoring_eng!$A$1:$DB$79,Results!$C18,FALSE)=$I18,$P18,IF(HLOOKUP(AJ$2,Monitoring_eng!$A$1:$DB$79,Results!$C18,FALSE)=$K18,$Q18,IF(HLOOKUP(AJ$2,Monitoring_eng!$A$1:$DB$79,Results!$C18,FALSE)=$M18,$R18,IF(HLOOKUP(AJ$2,Monitoring_eng!$A$1:$DB$79,Results!$C18,FALSE)=$O18,$S18,"CHYBA")))))</f>
        <v>0.25</v>
      </c>
      <c r="AK18" s="68">
        <f>IF(ISBLANK(HLOOKUP(AK$2,Monitoring_eng!$A$1:$DB$79,Results!$C18,FALSE)),"",IF(HLOOKUP(AK$2,Monitoring_eng!$A$1:$DB$79,Results!$C18,FALSE)=$I18,$P18,IF(HLOOKUP(AK$2,Monitoring_eng!$A$1:$DB$79,Results!$C18,FALSE)=$K18,$Q18,IF(HLOOKUP(AK$2,Monitoring_eng!$A$1:$DB$79,Results!$C18,FALSE)=$M18,$R18,IF(HLOOKUP(AK$2,Monitoring_eng!$A$1:$DB$79,Results!$C18,FALSE)=$O18,$S18,"CHYBA")))))</f>
        <v>0.5</v>
      </c>
      <c r="AL18" s="68">
        <f>IF(ISBLANK(HLOOKUP(AL$2,Monitoring_eng!$A$1:$DB$79,Results!$C18,FALSE)),"",IF(HLOOKUP(AL$2,Monitoring_eng!$A$1:$DB$79,Results!$C18,FALSE)=$I18,$P18,IF(HLOOKUP(AL$2,Monitoring_eng!$A$1:$DB$79,Results!$C18,FALSE)=$K18,$Q18,IF(HLOOKUP(AL$2,Monitoring_eng!$A$1:$DB$79,Results!$C18,FALSE)=$M18,$R18,IF(HLOOKUP(AL$2,Monitoring_eng!$A$1:$DB$79,Results!$C18,FALSE)=$O18,$S18,"CHYBA")))))</f>
        <v>0.5</v>
      </c>
      <c r="AM18" s="68">
        <f>IF(ISBLANK(HLOOKUP(AM$2,Monitoring_eng!$A$1:$DB$79,Results!$C18,FALSE)),"",IF(HLOOKUP(AM$2,Monitoring_eng!$A$1:$DB$79,Results!$C18,FALSE)=$I18,$P18,IF(HLOOKUP(AM$2,Monitoring_eng!$A$1:$DB$79,Results!$C18,FALSE)=$K18,$Q18,IF(HLOOKUP(AM$2,Monitoring_eng!$A$1:$DB$79,Results!$C18,FALSE)=$M18,$R18,IF(HLOOKUP(AM$2,Monitoring_eng!$A$1:$DB$79,Results!$C18,FALSE)=$O18,$S18,"CHYBA")))))</f>
        <v>0.25</v>
      </c>
      <c r="AN18" s="68">
        <f>IF(ISBLANK(HLOOKUP(AN$2,Monitoring_eng!$A$1:$DB$79,Results!$C18,FALSE)),"",IF(HLOOKUP(AN$2,Monitoring_eng!$A$1:$DB$79,Results!$C18,FALSE)=$I18,$P18,IF(HLOOKUP(AN$2,Monitoring_eng!$A$1:$DB$79,Results!$C18,FALSE)=$K18,$Q18,IF(HLOOKUP(AN$2,Monitoring_eng!$A$1:$DB$79,Results!$C18,FALSE)=$M18,$R18,IF(HLOOKUP(AN$2,Monitoring_eng!$A$1:$DB$79,Results!$C18,FALSE)=$O18,$S18,"CHYBA")))))</f>
        <v>0.5</v>
      </c>
      <c r="AO18" s="68">
        <f>IF(ISBLANK(HLOOKUP(AO$2,Monitoring_eng!$A$1:$DB$79,Results!$C18,FALSE)),"",IF(HLOOKUP(AO$2,Monitoring_eng!$A$1:$DB$79,Results!$C18,FALSE)=$I18,$P18,IF(HLOOKUP(AO$2,Monitoring_eng!$A$1:$DB$79,Results!$C18,FALSE)=$K18,$Q18,IF(HLOOKUP(AO$2,Monitoring_eng!$A$1:$DB$79,Results!$C18,FALSE)=$M18,$R18,IF(HLOOKUP(AO$2,Monitoring_eng!$A$1:$DB$79,Results!$C18,FALSE)=$O18,$S18,"CHYBA")))))</f>
        <v>0.5</v>
      </c>
      <c r="AP18" s="68">
        <f>IF(ISBLANK(HLOOKUP(AP$2,Monitoring_eng!$A$1:$DB$79,Results!$C18,FALSE)),"",IF(HLOOKUP(AP$2,Monitoring_eng!$A$1:$DB$79,Results!$C18,FALSE)=$I18,$P18,IF(HLOOKUP(AP$2,Monitoring_eng!$A$1:$DB$79,Results!$C18,FALSE)=$K18,$Q18,IF(HLOOKUP(AP$2,Monitoring_eng!$A$1:$DB$79,Results!$C18,FALSE)=$M18,$R18,IF(HLOOKUP(AP$2,Monitoring_eng!$A$1:$DB$79,Results!$C18,FALSE)=$O18,$S18,"CHYBA")))))</f>
        <v>0.25</v>
      </c>
      <c r="AQ18" s="68">
        <f>IF(ISBLANK(HLOOKUP(AQ$2,Monitoring_eng!$A$1:$DB$79,Results!$C18,FALSE)),"",IF(HLOOKUP(AQ$2,Monitoring_eng!$A$1:$DB$79,Results!$C18,FALSE)=$I18,$P18,IF(HLOOKUP(AQ$2,Monitoring_eng!$A$1:$DB$79,Results!$C18,FALSE)=$K18,$Q18,IF(HLOOKUP(AQ$2,Monitoring_eng!$A$1:$DB$79,Results!$C18,FALSE)=$M18,$R18,IF(HLOOKUP(AQ$2,Monitoring_eng!$A$1:$DB$79,Results!$C18,FALSE)=$O18,$S18,"CHYBA")))))</f>
        <v>0.25</v>
      </c>
      <c r="AR18" s="68">
        <f>IF(ISBLANK(HLOOKUP(AR$2,Monitoring_eng!$A$1:$DB$79,Results!$C18,FALSE)),"",IF(HLOOKUP(AR$2,Monitoring_eng!$A$1:$DB$79,Results!$C18,FALSE)=$I18,$P18,IF(HLOOKUP(AR$2,Monitoring_eng!$A$1:$DB$79,Results!$C18,FALSE)=$K18,$Q18,IF(HLOOKUP(AR$2,Monitoring_eng!$A$1:$DB$79,Results!$C18,FALSE)=$M18,$R18,IF(HLOOKUP(AR$2,Monitoring_eng!$A$1:$DB$79,Results!$C18,FALSE)=$O18,$S18,"CHYBA")))))</f>
        <v>0.5</v>
      </c>
      <c r="AS18" s="68">
        <f>IF(ISBLANK(HLOOKUP(AS$2,Monitoring_eng!$A$1:$DB$79,Results!$C18,FALSE)),"",IF(HLOOKUP(AS$2,Monitoring_eng!$A$1:$DB$79,Results!$C18,FALSE)=$I18,$P18,IF(HLOOKUP(AS$2,Monitoring_eng!$A$1:$DB$79,Results!$C18,FALSE)=$K18,$Q18,IF(HLOOKUP(AS$2,Monitoring_eng!$A$1:$DB$79,Results!$C18,FALSE)=$M18,$R18,IF(HLOOKUP(AS$2,Monitoring_eng!$A$1:$DB$79,Results!$C18,FALSE)=$O18,$S18,"CHYBA")))))</f>
        <v>0.5</v>
      </c>
      <c r="AT18" s="68">
        <f>IF(ISBLANK(HLOOKUP(AT$2,Monitoring_eng!$A$1:$DB$79,Results!$C18,FALSE)),"",IF(HLOOKUP(AT$2,Monitoring_eng!$A$1:$DB$79,Results!$C18,FALSE)=$I18,$P18,IF(HLOOKUP(AT$2,Monitoring_eng!$A$1:$DB$79,Results!$C18,FALSE)=$K18,$Q18,IF(HLOOKUP(AT$2,Monitoring_eng!$A$1:$DB$79,Results!$C18,FALSE)=$M18,$R18,IF(HLOOKUP(AT$2,Monitoring_eng!$A$1:$DB$79,Results!$C18,FALSE)=$O18,$S18,"CHYBA")))))</f>
        <v>0.5</v>
      </c>
      <c r="AU18" s="68">
        <f>IF(ISBLANK(HLOOKUP(AU$2,Monitoring_eng!$A$1:$DB$79,Results!$C18,FALSE)),"",IF(HLOOKUP(AU$2,Monitoring_eng!$A$1:$DB$79,Results!$C18,FALSE)=$I18,$P18,IF(HLOOKUP(AU$2,Monitoring_eng!$A$1:$DB$79,Results!$C18,FALSE)=$K18,$Q18,IF(HLOOKUP(AU$2,Monitoring_eng!$A$1:$DB$79,Results!$C18,FALSE)=$M18,$R18,IF(HLOOKUP(AU$2,Monitoring_eng!$A$1:$DB$79,Results!$C18,FALSE)=$O18,$S18,"CHYBA")))))</f>
        <v>0.5</v>
      </c>
      <c r="AV18" s="68">
        <f>IF(ISBLANK(HLOOKUP(AV$2,Monitoring_eng!$A$1:$DB$79,Results!$C18,FALSE)),"",IF(HLOOKUP(AV$2,Monitoring_eng!$A$1:$DB$79,Results!$C18,FALSE)=$I18,$P18,IF(HLOOKUP(AV$2,Monitoring_eng!$A$1:$DB$79,Results!$C18,FALSE)=$K18,$Q18,IF(HLOOKUP(AV$2,Monitoring_eng!$A$1:$DB$79,Results!$C18,FALSE)=$M18,$R18,IF(HLOOKUP(AV$2,Monitoring_eng!$A$1:$DB$79,Results!$C18,FALSE)=$O18,$S18,"CHYBA")))))</f>
        <v>0.5</v>
      </c>
      <c r="AW18" s="68">
        <f>IF(ISBLANK(HLOOKUP(AW$2,Monitoring_eng!$A$1:$DB$79,Results!$C18,FALSE)),"",IF(HLOOKUP(AW$2,Monitoring_eng!$A$1:$DB$79,Results!$C18,FALSE)=$I18,$P18,IF(HLOOKUP(AW$2,Monitoring_eng!$A$1:$DB$79,Results!$C18,FALSE)=$K18,$Q18,IF(HLOOKUP(AW$2,Monitoring_eng!$A$1:$DB$79,Results!$C18,FALSE)=$M18,$R18,IF(HLOOKUP(AW$2,Monitoring_eng!$A$1:$DB$79,Results!$C18,FALSE)=$O18,$S18,"CHYBA")))))</f>
        <v>0.5</v>
      </c>
      <c r="AX18" s="68">
        <f>IF(ISBLANK(HLOOKUP(AX$2,Monitoring_eng!$A$1:$DB$79,Results!$C18,FALSE)),"",IF(HLOOKUP(AX$2,Monitoring_eng!$A$1:$DB$79,Results!$C18,FALSE)=$I18,$P18,IF(HLOOKUP(AX$2,Monitoring_eng!$A$1:$DB$79,Results!$C18,FALSE)=$K18,$Q18,IF(HLOOKUP(AX$2,Monitoring_eng!$A$1:$DB$79,Results!$C18,FALSE)=$M18,$R18,IF(HLOOKUP(AX$2,Monitoring_eng!$A$1:$DB$79,Results!$C18,FALSE)=$O18,$S18,"CHYBA")))))</f>
        <v>0</v>
      </c>
      <c r="AY18" s="68">
        <f>IF(ISBLANK(HLOOKUP(AY$2,Monitoring_eng!$A$1:$DB$79,Results!$C18,FALSE)),"",IF(HLOOKUP(AY$2,Monitoring_eng!$A$1:$DB$79,Results!$C18,FALSE)=$I18,$P18,IF(HLOOKUP(AY$2,Monitoring_eng!$A$1:$DB$79,Results!$C18,FALSE)=$K18,$Q18,IF(HLOOKUP(AY$2,Monitoring_eng!$A$1:$DB$79,Results!$C18,FALSE)=$M18,$R18,IF(HLOOKUP(AY$2,Monitoring_eng!$A$1:$DB$79,Results!$C18,FALSE)=$O18,$S18,"CHYBA")))))</f>
        <v>0.5</v>
      </c>
      <c r="AZ18" s="68">
        <f>IF(ISBLANK(HLOOKUP(AZ$2,Monitoring_eng!$A$1:$DB$79,Results!$C18,FALSE)),"",IF(HLOOKUP(AZ$2,Monitoring_eng!$A$1:$DB$79,Results!$C18,FALSE)=$I18,$P18,IF(HLOOKUP(AZ$2,Monitoring_eng!$A$1:$DB$79,Results!$C18,FALSE)=$K18,$Q18,IF(HLOOKUP(AZ$2,Monitoring_eng!$A$1:$DB$79,Results!$C18,FALSE)=$M18,$R18,IF(HLOOKUP(AZ$2,Monitoring_eng!$A$1:$DB$79,Results!$C18,FALSE)=$O18,$S18,"CHYBA")))))</f>
        <v>0.5</v>
      </c>
      <c r="BA18" s="68">
        <f>IF(ISBLANK(HLOOKUP(BA$2,Monitoring_eng!$A$1:$DB$79,Results!$C18,FALSE)),"",IF(HLOOKUP(BA$2,Monitoring_eng!$A$1:$DB$79,Results!$C18,FALSE)=$I18,$P18,IF(HLOOKUP(BA$2,Monitoring_eng!$A$1:$DB$79,Results!$C18,FALSE)=$K18,$Q18,IF(HLOOKUP(BA$2,Monitoring_eng!$A$1:$DB$79,Results!$C18,FALSE)=$M18,$R18,IF(HLOOKUP(BA$2,Monitoring_eng!$A$1:$DB$79,Results!$C18,FALSE)=$O18,$S18,"CHYBA")))))</f>
        <v>0.25</v>
      </c>
      <c r="BB18" s="68">
        <f>IF(ISBLANK(HLOOKUP(BB$2,Monitoring_eng!$A$1:$DB$79,Results!$C18,FALSE)),"",IF(HLOOKUP(BB$2,Monitoring_eng!$A$1:$DB$79,Results!$C18,FALSE)=$I18,$P18,IF(HLOOKUP(BB$2,Monitoring_eng!$A$1:$DB$79,Results!$C18,FALSE)=$K18,$Q18,IF(HLOOKUP(BB$2,Monitoring_eng!$A$1:$DB$79,Results!$C18,FALSE)=$M18,$R18,IF(HLOOKUP(BB$2,Monitoring_eng!$A$1:$DB$79,Results!$C18,FALSE)=$O18,$S18,"CHYBA")))))</f>
        <v>0.25</v>
      </c>
      <c r="BC18" s="68">
        <f>IF(ISBLANK(HLOOKUP(BC$2,Monitoring_eng!$A$1:$DB$79,Results!$C18,FALSE)),"",IF(HLOOKUP(BC$2,Monitoring_eng!$A$1:$DB$79,Results!$C18,FALSE)=$I18,$P18,IF(HLOOKUP(BC$2,Monitoring_eng!$A$1:$DB$79,Results!$C18,FALSE)=$K18,$Q18,IF(HLOOKUP(BC$2,Monitoring_eng!$A$1:$DB$79,Results!$C18,FALSE)=$M18,$R18,IF(HLOOKUP(BC$2,Monitoring_eng!$A$1:$DB$79,Results!$C18,FALSE)=$O18,$S18,"CHYBA")))))</f>
        <v>0.5</v>
      </c>
      <c r="BD18" s="68">
        <f>IF(ISBLANK(HLOOKUP(BD$2,Monitoring_eng!$A$1:$DB$79,Results!$C18,FALSE)),"",IF(HLOOKUP(BD$2,Monitoring_eng!$A$1:$DB$79,Results!$C18,FALSE)=$I18,$P18,IF(HLOOKUP(BD$2,Monitoring_eng!$A$1:$DB$79,Results!$C18,FALSE)=$K18,$Q18,IF(HLOOKUP(BD$2,Monitoring_eng!$A$1:$DB$79,Results!$C18,FALSE)=$M18,$R18,IF(HLOOKUP(BD$2,Monitoring_eng!$A$1:$DB$79,Results!$C18,FALSE)=$O18,$S18,"CHYBA")))))</f>
        <v>0.5</v>
      </c>
      <c r="BE18" s="68">
        <f>IF(ISBLANK(HLOOKUP(BE$2,Monitoring_eng!$A$1:$DB$79,Results!$C18,FALSE)),"",IF(HLOOKUP(BE$2,Monitoring_eng!$A$1:$DB$79,Results!$C18,FALSE)=$I18,$P18,IF(HLOOKUP(BE$2,Monitoring_eng!$A$1:$DB$79,Results!$C18,FALSE)=$K18,$Q18,IF(HLOOKUP(BE$2,Monitoring_eng!$A$1:$DB$79,Results!$C18,FALSE)=$M18,$R18,IF(HLOOKUP(BE$2,Monitoring_eng!$A$1:$DB$79,Results!$C18,FALSE)=$O18,$S18,"CHYBA")))))</f>
        <v>0.5</v>
      </c>
      <c r="BF18" s="68">
        <f>IF(ISBLANK(HLOOKUP(BF$2,Monitoring_eng!$A$1:$DB$79,Results!$C18,FALSE)),"",IF(HLOOKUP(BF$2,Monitoring_eng!$A$1:$DB$79,Results!$C18,FALSE)=$I18,$P18,IF(HLOOKUP(BF$2,Monitoring_eng!$A$1:$DB$79,Results!$C18,FALSE)=$K18,$Q18,IF(HLOOKUP(BF$2,Monitoring_eng!$A$1:$DB$79,Results!$C18,FALSE)=$M18,$R18,IF(HLOOKUP(BF$2,Monitoring_eng!$A$1:$DB$79,Results!$C18,FALSE)=$O18,$S18,"CHYBA")))))</f>
        <v>0.25</v>
      </c>
      <c r="BG18" s="68">
        <f>IF(ISBLANK(HLOOKUP(BG$2,Monitoring_eng!$A$1:$DB$79,Results!$C18,FALSE)),"",IF(HLOOKUP(BG$2,Monitoring_eng!$A$1:$DB$79,Results!$C18,FALSE)=$I18,$P18,IF(HLOOKUP(BG$2,Monitoring_eng!$A$1:$DB$79,Results!$C18,FALSE)=$K18,$Q18,IF(HLOOKUP(BG$2,Monitoring_eng!$A$1:$DB$79,Results!$C18,FALSE)=$M18,$R18,IF(HLOOKUP(BG$2,Monitoring_eng!$A$1:$DB$79,Results!$C18,FALSE)=$O18,$S18,"CHYBA")))))</f>
        <v>0.5</v>
      </c>
      <c r="BH18" s="68">
        <f>IF(ISBLANK(HLOOKUP(BH$2,Monitoring_eng!$A$1:$DB$79,Results!$C18,FALSE)),"",IF(HLOOKUP(BH$2,Monitoring_eng!$A$1:$DB$79,Results!$C18,FALSE)=$I18,$P18,IF(HLOOKUP(BH$2,Monitoring_eng!$A$1:$DB$79,Results!$C18,FALSE)=$K18,$Q18,IF(HLOOKUP(BH$2,Monitoring_eng!$A$1:$DB$79,Results!$C18,FALSE)=$M18,$R18,IF(HLOOKUP(BH$2,Monitoring_eng!$A$1:$DB$79,Results!$C18,FALSE)=$O18,$S18,"CHYBA")))))</f>
        <v>0.5</v>
      </c>
      <c r="BI18" s="68">
        <f>IF(ISBLANK(HLOOKUP(BI$2,Monitoring_eng!$A$1:$DB$79,Results!$C18,FALSE)),"",IF(HLOOKUP(BI$2,Monitoring_eng!$A$1:$DB$79,Results!$C18,FALSE)=$I18,$P18,IF(HLOOKUP(BI$2,Monitoring_eng!$A$1:$DB$79,Results!$C18,FALSE)=$K18,$Q18,IF(HLOOKUP(BI$2,Monitoring_eng!$A$1:$DB$79,Results!$C18,FALSE)=$M18,$R18,IF(HLOOKUP(BI$2,Monitoring_eng!$A$1:$DB$79,Results!$C18,FALSE)=$O18,$S18,"CHYBA")))))</f>
        <v>0</v>
      </c>
      <c r="BJ18" s="68">
        <f>IF(ISBLANK(HLOOKUP(BJ$2,Monitoring_eng!$A$1:$DB$79,Results!$C18,FALSE)),"",IF(HLOOKUP(BJ$2,Monitoring_eng!$A$1:$DB$79,Results!$C18,FALSE)=$I18,$P18,IF(HLOOKUP(BJ$2,Monitoring_eng!$A$1:$DB$79,Results!$C18,FALSE)=$K18,$Q18,IF(HLOOKUP(BJ$2,Monitoring_eng!$A$1:$DB$79,Results!$C18,FALSE)=$M18,$R18,IF(HLOOKUP(BJ$2,Monitoring_eng!$A$1:$DB$79,Results!$C18,FALSE)=$O18,$S18,"CHYBA")))))</f>
        <v>0.5</v>
      </c>
      <c r="BK18" s="68">
        <f>IF(ISBLANK(HLOOKUP(BK$2,Monitoring_eng!$A$1:$DB$79,Results!$C18,FALSE)),"",IF(HLOOKUP(BK$2,Monitoring_eng!$A$1:$DB$79,Results!$C18,FALSE)=$I18,$P18,IF(HLOOKUP(BK$2,Monitoring_eng!$A$1:$DB$79,Results!$C18,FALSE)=$K18,$Q18,IF(HLOOKUP(BK$2,Monitoring_eng!$A$1:$DB$79,Results!$C18,FALSE)=$M18,$R18,IF(HLOOKUP(BK$2,Monitoring_eng!$A$1:$DB$79,Results!$C18,FALSE)=$O18,$S18,"CHYBA")))))</f>
        <v>0</v>
      </c>
      <c r="BL18" s="68">
        <f>IF(ISBLANK(HLOOKUP(BL$2,Monitoring_eng!$A$1:$DB$79,Results!$C18,FALSE)),"",IF(HLOOKUP(BL$2,Monitoring_eng!$A$1:$DB$79,Results!$C18,FALSE)=$I18,$P18,IF(HLOOKUP(BL$2,Monitoring_eng!$A$1:$DB$79,Results!$C18,FALSE)=$K18,$Q18,IF(HLOOKUP(BL$2,Monitoring_eng!$A$1:$DB$79,Results!$C18,FALSE)=$M18,$R18,IF(HLOOKUP(BL$2,Monitoring_eng!$A$1:$DB$79,Results!$C18,FALSE)=$O18,$S18,"CHYBA")))))</f>
        <v>0.25</v>
      </c>
      <c r="BM18" s="68">
        <f>IF(ISBLANK(HLOOKUP(BM$2,Monitoring_eng!$A$1:$DB$79,Results!$C18,FALSE)),"",IF(HLOOKUP(BM$2,Monitoring_eng!$A$1:$DB$79,Results!$C18,FALSE)=$I18,$P18,IF(HLOOKUP(BM$2,Monitoring_eng!$A$1:$DB$79,Results!$C18,FALSE)=$K18,$Q18,IF(HLOOKUP(BM$2,Monitoring_eng!$A$1:$DB$79,Results!$C18,FALSE)=$M18,$R18,IF(HLOOKUP(BM$2,Monitoring_eng!$A$1:$DB$79,Results!$C18,FALSE)=$O18,$S18,"CHYBA")))))</f>
        <v>0.5</v>
      </c>
      <c r="BN18" s="68">
        <f>IF(ISBLANK(HLOOKUP(BN$2,Monitoring_eng!$A$1:$DB$79,Results!$C18,FALSE)),"",IF(HLOOKUP(BN$2,Monitoring_eng!$A$1:$DB$79,Results!$C18,FALSE)=$I18,$P18,IF(HLOOKUP(BN$2,Monitoring_eng!$A$1:$DB$79,Results!$C18,FALSE)=$K18,$Q18,IF(HLOOKUP(BN$2,Monitoring_eng!$A$1:$DB$79,Results!$C18,FALSE)=$M18,$R18,IF(HLOOKUP(BN$2,Monitoring_eng!$A$1:$DB$79,Results!$C18,FALSE)=$O18,$S18,"CHYBA")))))</f>
        <v>0.25</v>
      </c>
      <c r="BO18" s="68">
        <f>IF(ISBLANK(HLOOKUP(BO$2,Monitoring_eng!$A$1:$DB$79,Results!$C18,FALSE)),"",IF(HLOOKUP(BO$2,Monitoring_eng!$A$1:$DB$79,Results!$C18,FALSE)=$I18,$P18,IF(HLOOKUP(BO$2,Monitoring_eng!$A$1:$DB$79,Results!$C18,FALSE)=$K18,$Q18,IF(HLOOKUP(BO$2,Monitoring_eng!$A$1:$DB$79,Results!$C18,FALSE)=$M18,$R18,IF(HLOOKUP(BO$2,Monitoring_eng!$A$1:$DB$79,Results!$C18,FALSE)=$O18,$S18,"CHYBA")))))</f>
        <v>0.5</v>
      </c>
      <c r="BP18" s="68">
        <f>IF(ISBLANK(HLOOKUP(BP$2,Monitoring_eng!$A$1:$DB$79,Results!$C18,FALSE)),"",IF(HLOOKUP(BP$2,Monitoring_eng!$A$1:$DB$79,Results!$C18,FALSE)=$I18,$P18,IF(HLOOKUP(BP$2,Monitoring_eng!$A$1:$DB$79,Results!$C18,FALSE)=$K18,$Q18,IF(HLOOKUP(BP$2,Monitoring_eng!$A$1:$DB$79,Results!$C18,FALSE)=$M18,$R18,IF(HLOOKUP(BP$2,Monitoring_eng!$A$1:$DB$79,Results!$C18,FALSE)=$O18,$S18,"CHYBA")))))</f>
        <v>0.25</v>
      </c>
      <c r="BQ18" s="68">
        <f>IF(ISBLANK(HLOOKUP(BQ$2,Monitoring_eng!$A$1:$DB$79,Results!$C18,FALSE)),"",IF(HLOOKUP(BQ$2,Monitoring_eng!$A$1:$DB$79,Results!$C18,FALSE)=$I18,$P18,IF(HLOOKUP(BQ$2,Monitoring_eng!$A$1:$DB$79,Results!$C18,FALSE)=$K18,$Q18,IF(HLOOKUP(BQ$2,Monitoring_eng!$A$1:$DB$79,Results!$C18,FALSE)=$M18,$R18,IF(HLOOKUP(BQ$2,Monitoring_eng!$A$1:$DB$79,Results!$C18,FALSE)=$O18,$S18,"CHYBA")))))</f>
        <v>0.5</v>
      </c>
    </row>
    <row r="19" spans="1:69" x14ac:dyDescent="0.25">
      <c r="A19" s="45" t="s">
        <v>2444</v>
      </c>
      <c r="B19" s="45" t="s">
        <v>320</v>
      </c>
      <c r="C19" s="45">
        <v>18</v>
      </c>
      <c r="D19" s="46" t="s">
        <v>96</v>
      </c>
      <c r="E19" s="46" t="s">
        <v>110</v>
      </c>
      <c r="F19" s="46" t="s">
        <v>2</v>
      </c>
      <c r="G19" s="45">
        <v>1</v>
      </c>
      <c r="H19" s="45" t="s">
        <v>484</v>
      </c>
      <c r="I19" s="45" t="s">
        <v>1749</v>
      </c>
      <c r="J19" s="45" t="s">
        <v>485</v>
      </c>
      <c r="K19" s="67" t="s">
        <v>1750</v>
      </c>
      <c r="L19" s="45" t="s">
        <v>486</v>
      </c>
      <c r="M19" s="45" t="s">
        <v>1752</v>
      </c>
      <c r="N19" s="45" t="s">
        <v>2116</v>
      </c>
      <c r="O19" s="45" t="s">
        <v>2116</v>
      </c>
      <c r="P19" s="45">
        <f t="shared" si="0"/>
        <v>1</v>
      </c>
      <c r="Q19" s="45">
        <v>0</v>
      </c>
      <c r="R19" s="45">
        <f t="shared" si="1"/>
        <v>0.5</v>
      </c>
      <c r="S19" s="45" t="s">
        <v>2116</v>
      </c>
      <c r="T19" s="68">
        <f>IF(ISBLANK(HLOOKUP(T$2,Monitoring_eng!$A$1:$DB$79,Results!$C19,FALSE)),"",IF(HLOOKUP(T$2,Monitoring_eng!$A$1:$DB$79,Results!$C19,FALSE)=$I19,$P19,IF(HLOOKUP(T$2,Monitoring_eng!$A$1:$DB$79,Results!$C19,FALSE)=$K19,$Q19,IF(HLOOKUP(T$2,Monitoring_eng!$A$1:$DB$79,Results!$C19,FALSE)=$M19,$R19,IF(HLOOKUP(T$2,Monitoring_eng!$A$1:$DB$79,Results!$C19,FALSE)=$O19,$S19,"CHYBA")))))</f>
        <v>1</v>
      </c>
      <c r="U19" s="68">
        <f>IF(ISBLANK(HLOOKUP(U$2,Monitoring_eng!$A$1:$DB$79,Results!$C19,FALSE)),"",IF(HLOOKUP(U$2,Monitoring_eng!$A$1:$DB$79,Results!$C19,FALSE)=$I19,$P19,IF(HLOOKUP(U$2,Monitoring_eng!$A$1:$DB$79,Results!$C19,FALSE)=$K19,$Q19,IF(HLOOKUP(U$2,Monitoring_eng!$A$1:$DB$79,Results!$C19,FALSE)=$M19,$R19,IF(HLOOKUP(U$2,Monitoring_eng!$A$1:$DB$79,Results!$C19,FALSE)=$O19,$S19,"CHYBA")))))</f>
        <v>0.5</v>
      </c>
      <c r="V19" s="68">
        <f>IF(ISBLANK(HLOOKUP(V$2,Monitoring_eng!$A$1:$DB$79,Results!$C19,FALSE)),"",IF(HLOOKUP(V$2,Monitoring_eng!$A$1:$DB$79,Results!$C19,FALSE)=$I19,$P19,IF(HLOOKUP(V$2,Monitoring_eng!$A$1:$DB$79,Results!$C19,FALSE)=$K19,$Q19,IF(HLOOKUP(V$2,Monitoring_eng!$A$1:$DB$79,Results!$C19,FALSE)=$M19,$R19,IF(HLOOKUP(V$2,Monitoring_eng!$A$1:$DB$79,Results!$C19,FALSE)=$O19,$S19,"CHYBA")))))</f>
        <v>1</v>
      </c>
      <c r="W19" s="68">
        <f>IF(ISBLANK(HLOOKUP(W$2,Monitoring_eng!$A$1:$DB$79,Results!$C19,FALSE)),"",IF(HLOOKUP(W$2,Monitoring_eng!$A$1:$DB$79,Results!$C19,FALSE)=$I19,$P19,IF(HLOOKUP(W$2,Monitoring_eng!$A$1:$DB$79,Results!$C19,FALSE)=$K19,$Q19,IF(HLOOKUP(W$2,Monitoring_eng!$A$1:$DB$79,Results!$C19,FALSE)=$M19,$R19,IF(HLOOKUP(W$2,Monitoring_eng!$A$1:$DB$79,Results!$C19,FALSE)=$O19,$S19,"CHYBA")))))</f>
        <v>1</v>
      </c>
      <c r="X19" s="68">
        <f>IF(ISBLANK(HLOOKUP(X$2,Monitoring_eng!$A$1:$DB$79,Results!$C19,FALSE)),"",IF(HLOOKUP(X$2,Monitoring_eng!$A$1:$DB$79,Results!$C19,FALSE)=$I19,$P19,IF(HLOOKUP(X$2,Monitoring_eng!$A$1:$DB$79,Results!$C19,FALSE)=$K19,$Q19,IF(HLOOKUP(X$2,Monitoring_eng!$A$1:$DB$79,Results!$C19,FALSE)=$M19,$R19,IF(HLOOKUP(X$2,Monitoring_eng!$A$1:$DB$79,Results!$C19,FALSE)=$O19,$S19,"CHYBA")))))</f>
        <v>0.5</v>
      </c>
      <c r="Y19" s="68">
        <f>IF(ISBLANK(HLOOKUP(Y$2,Monitoring_eng!$A$1:$DB$79,Results!$C19,FALSE)),"",IF(HLOOKUP(Y$2,Monitoring_eng!$A$1:$DB$79,Results!$C19,FALSE)=$I19,$P19,IF(HLOOKUP(Y$2,Monitoring_eng!$A$1:$DB$79,Results!$C19,FALSE)=$K19,$Q19,IF(HLOOKUP(Y$2,Monitoring_eng!$A$1:$DB$79,Results!$C19,FALSE)=$M19,$R19,IF(HLOOKUP(Y$2,Monitoring_eng!$A$1:$DB$79,Results!$C19,FALSE)=$O19,$S19,"CHYBA")))))</f>
        <v>1</v>
      </c>
      <c r="Z19" s="68">
        <f>IF(ISBLANK(HLOOKUP(Z$2,Monitoring_eng!$A$1:$DB$79,Results!$C19,FALSE)),"",IF(HLOOKUP(Z$2,Monitoring_eng!$A$1:$DB$79,Results!$C19,FALSE)=$I19,$P19,IF(HLOOKUP(Z$2,Monitoring_eng!$A$1:$DB$79,Results!$C19,FALSE)=$K19,$Q19,IF(HLOOKUP(Z$2,Monitoring_eng!$A$1:$DB$79,Results!$C19,FALSE)=$M19,$R19,IF(HLOOKUP(Z$2,Monitoring_eng!$A$1:$DB$79,Results!$C19,FALSE)=$O19,$S19,"CHYBA")))))</f>
        <v>1</v>
      </c>
      <c r="AA19" s="68">
        <f>IF(ISBLANK(HLOOKUP(AA$2,Monitoring_eng!$A$1:$DB$79,Results!$C19,FALSE)),"",IF(HLOOKUP(AA$2,Monitoring_eng!$A$1:$DB$79,Results!$C19,FALSE)=$I19,$P19,IF(HLOOKUP(AA$2,Monitoring_eng!$A$1:$DB$79,Results!$C19,FALSE)=$K19,$Q19,IF(HLOOKUP(AA$2,Monitoring_eng!$A$1:$DB$79,Results!$C19,FALSE)=$M19,$R19,IF(HLOOKUP(AA$2,Monitoring_eng!$A$1:$DB$79,Results!$C19,FALSE)=$O19,$S19,"CHYBA")))))</f>
        <v>1</v>
      </c>
      <c r="AB19" s="68">
        <f>IF(ISBLANK(HLOOKUP(AB$2,Monitoring_eng!$A$1:$DB$79,Results!$C19,FALSE)),"",IF(HLOOKUP(AB$2,Monitoring_eng!$A$1:$DB$79,Results!$C19,FALSE)=$I19,$P19,IF(HLOOKUP(AB$2,Monitoring_eng!$A$1:$DB$79,Results!$C19,FALSE)=$K19,$Q19,IF(HLOOKUP(AB$2,Monitoring_eng!$A$1:$DB$79,Results!$C19,FALSE)=$M19,$R19,IF(HLOOKUP(AB$2,Monitoring_eng!$A$1:$DB$79,Results!$C19,FALSE)=$O19,$S19,"CHYBA")))))</f>
        <v>1</v>
      </c>
      <c r="AC19" s="68">
        <f>IF(ISBLANK(HLOOKUP(AC$2,Monitoring_eng!$A$1:$DB$79,Results!$C19,FALSE)),"",IF(HLOOKUP(AC$2,Monitoring_eng!$A$1:$DB$79,Results!$C19,FALSE)=$I19,$P19,IF(HLOOKUP(AC$2,Monitoring_eng!$A$1:$DB$79,Results!$C19,FALSE)=$K19,$Q19,IF(HLOOKUP(AC$2,Monitoring_eng!$A$1:$DB$79,Results!$C19,FALSE)=$M19,$R19,IF(HLOOKUP(AC$2,Monitoring_eng!$A$1:$DB$79,Results!$C19,FALSE)=$O19,$S19,"CHYBA")))))</f>
        <v>0.5</v>
      </c>
      <c r="AD19" s="68">
        <f>IF(ISBLANK(HLOOKUP(AD$2,Monitoring_eng!$A$1:$DB$79,Results!$C19,FALSE)),"",IF(HLOOKUP(AD$2,Monitoring_eng!$A$1:$DB$79,Results!$C19,FALSE)=$I19,$P19,IF(HLOOKUP(AD$2,Monitoring_eng!$A$1:$DB$79,Results!$C19,FALSE)=$K19,$Q19,IF(HLOOKUP(AD$2,Monitoring_eng!$A$1:$DB$79,Results!$C19,FALSE)=$M19,$R19,IF(HLOOKUP(AD$2,Monitoring_eng!$A$1:$DB$79,Results!$C19,FALSE)=$O19,$S19,"CHYBA")))))</f>
        <v>1</v>
      </c>
      <c r="AE19" s="68">
        <f>IF(ISBLANK(HLOOKUP(AE$2,Monitoring_eng!$A$1:$DB$79,Results!$C19,FALSE)),"",IF(HLOOKUP(AE$2,Monitoring_eng!$A$1:$DB$79,Results!$C19,FALSE)=$I19,$P19,IF(HLOOKUP(AE$2,Monitoring_eng!$A$1:$DB$79,Results!$C19,FALSE)=$K19,$Q19,IF(HLOOKUP(AE$2,Monitoring_eng!$A$1:$DB$79,Results!$C19,FALSE)=$M19,$R19,IF(HLOOKUP(AE$2,Monitoring_eng!$A$1:$DB$79,Results!$C19,FALSE)=$O19,$S19,"CHYBA")))))</f>
        <v>0.5</v>
      </c>
      <c r="AF19" s="68">
        <f>IF(ISBLANK(HLOOKUP(AF$2,Monitoring_eng!$A$1:$DB$79,Results!$C19,FALSE)),"",IF(HLOOKUP(AF$2,Monitoring_eng!$A$1:$DB$79,Results!$C19,FALSE)=$I19,$P19,IF(HLOOKUP(AF$2,Monitoring_eng!$A$1:$DB$79,Results!$C19,FALSE)=$K19,$Q19,IF(HLOOKUP(AF$2,Monitoring_eng!$A$1:$DB$79,Results!$C19,FALSE)=$M19,$R19,IF(HLOOKUP(AF$2,Monitoring_eng!$A$1:$DB$79,Results!$C19,FALSE)=$O19,$S19,"CHYBA")))))</f>
        <v>0.5</v>
      </c>
      <c r="AG19" s="68">
        <f>IF(ISBLANK(HLOOKUP(AG$2,Monitoring_eng!$A$1:$DB$79,Results!$C19,FALSE)),"",IF(HLOOKUP(AG$2,Monitoring_eng!$A$1:$DB$79,Results!$C19,FALSE)=$I19,$P19,IF(HLOOKUP(AG$2,Monitoring_eng!$A$1:$DB$79,Results!$C19,FALSE)=$K19,$Q19,IF(HLOOKUP(AG$2,Monitoring_eng!$A$1:$DB$79,Results!$C19,FALSE)=$M19,$R19,IF(HLOOKUP(AG$2,Monitoring_eng!$A$1:$DB$79,Results!$C19,FALSE)=$O19,$S19,"CHYBA")))))</f>
        <v>1</v>
      </c>
      <c r="AH19" s="68">
        <f>IF(ISBLANK(HLOOKUP(AH$2,Monitoring_eng!$A$1:$DB$79,Results!$C19,FALSE)),"",IF(HLOOKUP(AH$2,Monitoring_eng!$A$1:$DB$79,Results!$C19,FALSE)=$I19,$P19,IF(HLOOKUP(AH$2,Monitoring_eng!$A$1:$DB$79,Results!$C19,FALSE)=$K19,$Q19,IF(HLOOKUP(AH$2,Monitoring_eng!$A$1:$DB$79,Results!$C19,FALSE)=$M19,$R19,IF(HLOOKUP(AH$2,Monitoring_eng!$A$1:$DB$79,Results!$C19,FALSE)=$O19,$S19,"CHYBA")))))</f>
        <v>1</v>
      </c>
      <c r="AI19" s="68">
        <f>IF(ISBLANK(HLOOKUP(AI$2,Monitoring_eng!$A$1:$DB$79,Results!$C19,FALSE)),"",IF(HLOOKUP(AI$2,Monitoring_eng!$A$1:$DB$79,Results!$C19,FALSE)=$I19,$P19,IF(HLOOKUP(AI$2,Monitoring_eng!$A$1:$DB$79,Results!$C19,FALSE)=$K19,$Q19,IF(HLOOKUP(AI$2,Monitoring_eng!$A$1:$DB$79,Results!$C19,FALSE)=$M19,$R19,IF(HLOOKUP(AI$2,Monitoring_eng!$A$1:$DB$79,Results!$C19,FALSE)=$O19,$S19,"CHYBA")))))</f>
        <v>0.5</v>
      </c>
      <c r="AJ19" s="68">
        <f>IF(ISBLANK(HLOOKUP(AJ$2,Monitoring_eng!$A$1:$DB$79,Results!$C19,FALSE)),"",IF(HLOOKUP(AJ$2,Monitoring_eng!$A$1:$DB$79,Results!$C19,FALSE)=$I19,$P19,IF(HLOOKUP(AJ$2,Monitoring_eng!$A$1:$DB$79,Results!$C19,FALSE)=$K19,$Q19,IF(HLOOKUP(AJ$2,Monitoring_eng!$A$1:$DB$79,Results!$C19,FALSE)=$M19,$R19,IF(HLOOKUP(AJ$2,Monitoring_eng!$A$1:$DB$79,Results!$C19,FALSE)=$O19,$S19,"CHYBA")))))</f>
        <v>0.5</v>
      </c>
      <c r="AK19" s="68">
        <f>IF(ISBLANK(HLOOKUP(AK$2,Monitoring_eng!$A$1:$DB$79,Results!$C19,FALSE)),"",IF(HLOOKUP(AK$2,Monitoring_eng!$A$1:$DB$79,Results!$C19,FALSE)=$I19,$P19,IF(HLOOKUP(AK$2,Monitoring_eng!$A$1:$DB$79,Results!$C19,FALSE)=$K19,$Q19,IF(HLOOKUP(AK$2,Monitoring_eng!$A$1:$DB$79,Results!$C19,FALSE)=$M19,$R19,IF(HLOOKUP(AK$2,Monitoring_eng!$A$1:$DB$79,Results!$C19,FALSE)=$O19,$S19,"CHYBA")))))</f>
        <v>0</v>
      </c>
      <c r="AL19" s="68">
        <f>IF(ISBLANK(HLOOKUP(AL$2,Monitoring_eng!$A$1:$DB$79,Results!$C19,FALSE)),"",IF(HLOOKUP(AL$2,Monitoring_eng!$A$1:$DB$79,Results!$C19,FALSE)=$I19,$P19,IF(HLOOKUP(AL$2,Monitoring_eng!$A$1:$DB$79,Results!$C19,FALSE)=$K19,$Q19,IF(HLOOKUP(AL$2,Monitoring_eng!$A$1:$DB$79,Results!$C19,FALSE)=$M19,$R19,IF(HLOOKUP(AL$2,Monitoring_eng!$A$1:$DB$79,Results!$C19,FALSE)=$O19,$S19,"CHYBA")))))</f>
        <v>1</v>
      </c>
      <c r="AM19" s="68">
        <f>IF(ISBLANK(HLOOKUP(AM$2,Monitoring_eng!$A$1:$DB$79,Results!$C19,FALSE)),"",IF(HLOOKUP(AM$2,Monitoring_eng!$A$1:$DB$79,Results!$C19,FALSE)=$I19,$P19,IF(HLOOKUP(AM$2,Monitoring_eng!$A$1:$DB$79,Results!$C19,FALSE)=$K19,$Q19,IF(HLOOKUP(AM$2,Monitoring_eng!$A$1:$DB$79,Results!$C19,FALSE)=$M19,$R19,IF(HLOOKUP(AM$2,Monitoring_eng!$A$1:$DB$79,Results!$C19,FALSE)=$O19,$S19,"CHYBA")))))</f>
        <v>1</v>
      </c>
      <c r="AN19" s="68">
        <f>IF(ISBLANK(HLOOKUP(AN$2,Monitoring_eng!$A$1:$DB$79,Results!$C19,FALSE)),"",IF(HLOOKUP(AN$2,Monitoring_eng!$A$1:$DB$79,Results!$C19,FALSE)=$I19,$P19,IF(HLOOKUP(AN$2,Monitoring_eng!$A$1:$DB$79,Results!$C19,FALSE)=$K19,$Q19,IF(HLOOKUP(AN$2,Monitoring_eng!$A$1:$DB$79,Results!$C19,FALSE)=$M19,$R19,IF(HLOOKUP(AN$2,Monitoring_eng!$A$1:$DB$79,Results!$C19,FALSE)=$O19,$S19,"CHYBA")))))</f>
        <v>0.5</v>
      </c>
      <c r="AO19" s="68">
        <f>IF(ISBLANK(HLOOKUP(AO$2,Monitoring_eng!$A$1:$DB$79,Results!$C19,FALSE)),"",IF(HLOOKUP(AO$2,Monitoring_eng!$A$1:$DB$79,Results!$C19,FALSE)=$I19,$P19,IF(HLOOKUP(AO$2,Monitoring_eng!$A$1:$DB$79,Results!$C19,FALSE)=$K19,$Q19,IF(HLOOKUP(AO$2,Monitoring_eng!$A$1:$DB$79,Results!$C19,FALSE)=$M19,$R19,IF(HLOOKUP(AO$2,Monitoring_eng!$A$1:$DB$79,Results!$C19,FALSE)=$O19,$S19,"CHYBA")))))</f>
        <v>1</v>
      </c>
      <c r="AP19" s="68">
        <f>IF(ISBLANK(HLOOKUP(AP$2,Monitoring_eng!$A$1:$DB$79,Results!$C19,FALSE)),"",IF(HLOOKUP(AP$2,Monitoring_eng!$A$1:$DB$79,Results!$C19,FALSE)=$I19,$P19,IF(HLOOKUP(AP$2,Monitoring_eng!$A$1:$DB$79,Results!$C19,FALSE)=$K19,$Q19,IF(HLOOKUP(AP$2,Monitoring_eng!$A$1:$DB$79,Results!$C19,FALSE)=$M19,$R19,IF(HLOOKUP(AP$2,Monitoring_eng!$A$1:$DB$79,Results!$C19,FALSE)=$O19,$S19,"CHYBA")))))</f>
        <v>0.5</v>
      </c>
      <c r="AQ19" s="68">
        <f>IF(ISBLANK(HLOOKUP(AQ$2,Monitoring_eng!$A$1:$DB$79,Results!$C19,FALSE)),"",IF(HLOOKUP(AQ$2,Monitoring_eng!$A$1:$DB$79,Results!$C19,FALSE)=$I19,$P19,IF(HLOOKUP(AQ$2,Monitoring_eng!$A$1:$DB$79,Results!$C19,FALSE)=$K19,$Q19,IF(HLOOKUP(AQ$2,Monitoring_eng!$A$1:$DB$79,Results!$C19,FALSE)=$M19,$R19,IF(HLOOKUP(AQ$2,Monitoring_eng!$A$1:$DB$79,Results!$C19,FALSE)=$O19,$S19,"CHYBA")))))</f>
        <v>1</v>
      </c>
      <c r="AR19" s="68">
        <f>IF(ISBLANK(HLOOKUP(AR$2,Monitoring_eng!$A$1:$DB$79,Results!$C19,FALSE)),"",IF(HLOOKUP(AR$2,Monitoring_eng!$A$1:$DB$79,Results!$C19,FALSE)=$I19,$P19,IF(HLOOKUP(AR$2,Monitoring_eng!$A$1:$DB$79,Results!$C19,FALSE)=$K19,$Q19,IF(HLOOKUP(AR$2,Monitoring_eng!$A$1:$DB$79,Results!$C19,FALSE)=$M19,$R19,IF(HLOOKUP(AR$2,Monitoring_eng!$A$1:$DB$79,Results!$C19,FALSE)=$O19,$S19,"CHYBA")))))</f>
        <v>0.5</v>
      </c>
      <c r="AS19" s="68">
        <f>IF(ISBLANK(HLOOKUP(AS$2,Monitoring_eng!$A$1:$DB$79,Results!$C19,FALSE)),"",IF(HLOOKUP(AS$2,Monitoring_eng!$A$1:$DB$79,Results!$C19,FALSE)=$I19,$P19,IF(HLOOKUP(AS$2,Monitoring_eng!$A$1:$DB$79,Results!$C19,FALSE)=$K19,$Q19,IF(HLOOKUP(AS$2,Monitoring_eng!$A$1:$DB$79,Results!$C19,FALSE)=$M19,$R19,IF(HLOOKUP(AS$2,Monitoring_eng!$A$1:$DB$79,Results!$C19,FALSE)=$O19,$S19,"CHYBA")))))</f>
        <v>1</v>
      </c>
      <c r="AT19" s="68">
        <f>IF(ISBLANK(HLOOKUP(AT$2,Monitoring_eng!$A$1:$DB$79,Results!$C19,FALSE)),"",IF(HLOOKUP(AT$2,Monitoring_eng!$A$1:$DB$79,Results!$C19,FALSE)=$I19,$P19,IF(HLOOKUP(AT$2,Monitoring_eng!$A$1:$DB$79,Results!$C19,FALSE)=$K19,$Q19,IF(HLOOKUP(AT$2,Monitoring_eng!$A$1:$DB$79,Results!$C19,FALSE)=$M19,$R19,IF(HLOOKUP(AT$2,Monitoring_eng!$A$1:$DB$79,Results!$C19,FALSE)=$O19,$S19,"CHYBA")))))</f>
        <v>1</v>
      </c>
      <c r="AU19" s="68">
        <f>IF(ISBLANK(HLOOKUP(AU$2,Monitoring_eng!$A$1:$DB$79,Results!$C19,FALSE)),"",IF(HLOOKUP(AU$2,Monitoring_eng!$A$1:$DB$79,Results!$C19,FALSE)=$I19,$P19,IF(HLOOKUP(AU$2,Monitoring_eng!$A$1:$DB$79,Results!$C19,FALSE)=$K19,$Q19,IF(HLOOKUP(AU$2,Monitoring_eng!$A$1:$DB$79,Results!$C19,FALSE)=$M19,$R19,IF(HLOOKUP(AU$2,Monitoring_eng!$A$1:$DB$79,Results!$C19,FALSE)=$O19,$S19,"CHYBA")))))</f>
        <v>1</v>
      </c>
      <c r="AV19" s="68">
        <f>IF(ISBLANK(HLOOKUP(AV$2,Monitoring_eng!$A$1:$DB$79,Results!$C19,FALSE)),"",IF(HLOOKUP(AV$2,Monitoring_eng!$A$1:$DB$79,Results!$C19,FALSE)=$I19,$P19,IF(HLOOKUP(AV$2,Monitoring_eng!$A$1:$DB$79,Results!$C19,FALSE)=$K19,$Q19,IF(HLOOKUP(AV$2,Monitoring_eng!$A$1:$DB$79,Results!$C19,FALSE)=$M19,$R19,IF(HLOOKUP(AV$2,Monitoring_eng!$A$1:$DB$79,Results!$C19,FALSE)=$O19,$S19,"CHYBA")))))</f>
        <v>1</v>
      </c>
      <c r="AW19" s="68">
        <f>IF(ISBLANK(HLOOKUP(AW$2,Monitoring_eng!$A$1:$DB$79,Results!$C19,FALSE)),"",IF(HLOOKUP(AW$2,Monitoring_eng!$A$1:$DB$79,Results!$C19,FALSE)=$I19,$P19,IF(HLOOKUP(AW$2,Monitoring_eng!$A$1:$DB$79,Results!$C19,FALSE)=$K19,$Q19,IF(HLOOKUP(AW$2,Monitoring_eng!$A$1:$DB$79,Results!$C19,FALSE)=$M19,$R19,IF(HLOOKUP(AW$2,Monitoring_eng!$A$1:$DB$79,Results!$C19,FALSE)=$O19,$S19,"CHYBA")))))</f>
        <v>1</v>
      </c>
      <c r="AX19" s="68">
        <f>IF(ISBLANK(HLOOKUP(AX$2,Monitoring_eng!$A$1:$DB$79,Results!$C19,FALSE)),"",IF(HLOOKUP(AX$2,Monitoring_eng!$A$1:$DB$79,Results!$C19,FALSE)=$I19,$P19,IF(HLOOKUP(AX$2,Monitoring_eng!$A$1:$DB$79,Results!$C19,FALSE)=$K19,$Q19,IF(HLOOKUP(AX$2,Monitoring_eng!$A$1:$DB$79,Results!$C19,FALSE)=$M19,$R19,IF(HLOOKUP(AX$2,Monitoring_eng!$A$1:$DB$79,Results!$C19,FALSE)=$O19,$S19,"CHYBA")))))</f>
        <v>1</v>
      </c>
      <c r="AY19" s="68">
        <f>IF(ISBLANK(HLOOKUP(AY$2,Monitoring_eng!$A$1:$DB$79,Results!$C19,FALSE)),"",IF(HLOOKUP(AY$2,Monitoring_eng!$A$1:$DB$79,Results!$C19,FALSE)=$I19,$P19,IF(HLOOKUP(AY$2,Monitoring_eng!$A$1:$DB$79,Results!$C19,FALSE)=$K19,$Q19,IF(HLOOKUP(AY$2,Monitoring_eng!$A$1:$DB$79,Results!$C19,FALSE)=$M19,$R19,IF(HLOOKUP(AY$2,Monitoring_eng!$A$1:$DB$79,Results!$C19,FALSE)=$O19,$S19,"CHYBA")))))</f>
        <v>0.5</v>
      </c>
      <c r="AZ19" s="68">
        <f>IF(ISBLANK(HLOOKUP(AZ$2,Monitoring_eng!$A$1:$DB$79,Results!$C19,FALSE)),"",IF(HLOOKUP(AZ$2,Monitoring_eng!$A$1:$DB$79,Results!$C19,FALSE)=$I19,$P19,IF(HLOOKUP(AZ$2,Monitoring_eng!$A$1:$DB$79,Results!$C19,FALSE)=$K19,$Q19,IF(HLOOKUP(AZ$2,Monitoring_eng!$A$1:$DB$79,Results!$C19,FALSE)=$M19,$R19,IF(HLOOKUP(AZ$2,Monitoring_eng!$A$1:$DB$79,Results!$C19,FALSE)=$O19,$S19,"CHYBA")))))</f>
        <v>1</v>
      </c>
      <c r="BA19" s="68">
        <f>IF(ISBLANK(HLOOKUP(BA$2,Monitoring_eng!$A$1:$DB$79,Results!$C19,FALSE)),"",IF(HLOOKUP(BA$2,Monitoring_eng!$A$1:$DB$79,Results!$C19,FALSE)=$I19,$P19,IF(HLOOKUP(BA$2,Monitoring_eng!$A$1:$DB$79,Results!$C19,FALSE)=$K19,$Q19,IF(HLOOKUP(BA$2,Monitoring_eng!$A$1:$DB$79,Results!$C19,FALSE)=$M19,$R19,IF(HLOOKUP(BA$2,Monitoring_eng!$A$1:$DB$79,Results!$C19,FALSE)=$O19,$S19,"CHYBA")))))</f>
        <v>1</v>
      </c>
      <c r="BB19" s="68">
        <f>IF(ISBLANK(HLOOKUP(BB$2,Monitoring_eng!$A$1:$DB$79,Results!$C19,FALSE)),"",IF(HLOOKUP(BB$2,Monitoring_eng!$A$1:$DB$79,Results!$C19,FALSE)=$I19,$P19,IF(HLOOKUP(BB$2,Monitoring_eng!$A$1:$DB$79,Results!$C19,FALSE)=$K19,$Q19,IF(HLOOKUP(BB$2,Monitoring_eng!$A$1:$DB$79,Results!$C19,FALSE)=$M19,$R19,IF(HLOOKUP(BB$2,Monitoring_eng!$A$1:$DB$79,Results!$C19,FALSE)=$O19,$S19,"CHYBA")))))</f>
        <v>0.5</v>
      </c>
      <c r="BC19" s="68">
        <f>IF(ISBLANK(HLOOKUP(BC$2,Monitoring_eng!$A$1:$DB$79,Results!$C19,FALSE)),"",IF(HLOOKUP(BC$2,Monitoring_eng!$A$1:$DB$79,Results!$C19,FALSE)=$I19,$P19,IF(HLOOKUP(BC$2,Monitoring_eng!$A$1:$DB$79,Results!$C19,FALSE)=$K19,$Q19,IF(HLOOKUP(BC$2,Monitoring_eng!$A$1:$DB$79,Results!$C19,FALSE)=$M19,$R19,IF(HLOOKUP(BC$2,Monitoring_eng!$A$1:$DB$79,Results!$C19,FALSE)=$O19,$S19,"CHYBA")))))</f>
        <v>1</v>
      </c>
      <c r="BD19" s="68">
        <f>IF(ISBLANK(HLOOKUP(BD$2,Monitoring_eng!$A$1:$DB$79,Results!$C19,FALSE)),"",IF(HLOOKUP(BD$2,Monitoring_eng!$A$1:$DB$79,Results!$C19,FALSE)=$I19,$P19,IF(HLOOKUP(BD$2,Monitoring_eng!$A$1:$DB$79,Results!$C19,FALSE)=$K19,$Q19,IF(HLOOKUP(BD$2,Monitoring_eng!$A$1:$DB$79,Results!$C19,FALSE)=$M19,$R19,IF(HLOOKUP(BD$2,Monitoring_eng!$A$1:$DB$79,Results!$C19,FALSE)=$O19,$S19,"CHYBA")))))</f>
        <v>1</v>
      </c>
      <c r="BE19" s="68">
        <f>IF(ISBLANK(HLOOKUP(BE$2,Monitoring_eng!$A$1:$DB$79,Results!$C19,FALSE)),"",IF(HLOOKUP(BE$2,Monitoring_eng!$A$1:$DB$79,Results!$C19,FALSE)=$I19,$P19,IF(HLOOKUP(BE$2,Monitoring_eng!$A$1:$DB$79,Results!$C19,FALSE)=$K19,$Q19,IF(HLOOKUP(BE$2,Monitoring_eng!$A$1:$DB$79,Results!$C19,FALSE)=$M19,$R19,IF(HLOOKUP(BE$2,Monitoring_eng!$A$1:$DB$79,Results!$C19,FALSE)=$O19,$S19,"CHYBA")))))</f>
        <v>1</v>
      </c>
      <c r="BF19" s="68">
        <f>IF(ISBLANK(HLOOKUP(BF$2,Monitoring_eng!$A$1:$DB$79,Results!$C19,FALSE)),"",IF(HLOOKUP(BF$2,Monitoring_eng!$A$1:$DB$79,Results!$C19,FALSE)=$I19,$P19,IF(HLOOKUP(BF$2,Monitoring_eng!$A$1:$DB$79,Results!$C19,FALSE)=$K19,$Q19,IF(HLOOKUP(BF$2,Monitoring_eng!$A$1:$DB$79,Results!$C19,FALSE)=$M19,$R19,IF(HLOOKUP(BF$2,Monitoring_eng!$A$1:$DB$79,Results!$C19,FALSE)=$O19,$S19,"CHYBA")))))</f>
        <v>1</v>
      </c>
      <c r="BG19" s="68">
        <f>IF(ISBLANK(HLOOKUP(BG$2,Monitoring_eng!$A$1:$DB$79,Results!$C19,FALSE)),"",IF(HLOOKUP(BG$2,Monitoring_eng!$A$1:$DB$79,Results!$C19,FALSE)=$I19,$P19,IF(HLOOKUP(BG$2,Monitoring_eng!$A$1:$DB$79,Results!$C19,FALSE)=$K19,$Q19,IF(HLOOKUP(BG$2,Monitoring_eng!$A$1:$DB$79,Results!$C19,FALSE)=$M19,$R19,IF(HLOOKUP(BG$2,Monitoring_eng!$A$1:$DB$79,Results!$C19,FALSE)=$O19,$S19,"CHYBA")))))</f>
        <v>1</v>
      </c>
      <c r="BH19" s="68">
        <f>IF(ISBLANK(HLOOKUP(BH$2,Monitoring_eng!$A$1:$DB$79,Results!$C19,FALSE)),"",IF(HLOOKUP(BH$2,Monitoring_eng!$A$1:$DB$79,Results!$C19,FALSE)=$I19,$P19,IF(HLOOKUP(BH$2,Monitoring_eng!$A$1:$DB$79,Results!$C19,FALSE)=$K19,$Q19,IF(HLOOKUP(BH$2,Monitoring_eng!$A$1:$DB$79,Results!$C19,FALSE)=$M19,$R19,IF(HLOOKUP(BH$2,Monitoring_eng!$A$1:$DB$79,Results!$C19,FALSE)=$O19,$S19,"CHYBA")))))</f>
        <v>1</v>
      </c>
      <c r="BI19" s="68">
        <f>IF(ISBLANK(HLOOKUP(BI$2,Monitoring_eng!$A$1:$DB$79,Results!$C19,FALSE)),"",IF(HLOOKUP(BI$2,Monitoring_eng!$A$1:$DB$79,Results!$C19,FALSE)=$I19,$P19,IF(HLOOKUP(BI$2,Monitoring_eng!$A$1:$DB$79,Results!$C19,FALSE)=$K19,$Q19,IF(HLOOKUP(BI$2,Monitoring_eng!$A$1:$DB$79,Results!$C19,FALSE)=$M19,$R19,IF(HLOOKUP(BI$2,Monitoring_eng!$A$1:$DB$79,Results!$C19,FALSE)=$O19,$S19,"CHYBA")))))</f>
        <v>1</v>
      </c>
      <c r="BJ19" s="68">
        <f>IF(ISBLANK(HLOOKUP(BJ$2,Monitoring_eng!$A$1:$DB$79,Results!$C19,FALSE)),"",IF(HLOOKUP(BJ$2,Monitoring_eng!$A$1:$DB$79,Results!$C19,FALSE)=$I19,$P19,IF(HLOOKUP(BJ$2,Monitoring_eng!$A$1:$DB$79,Results!$C19,FALSE)=$K19,$Q19,IF(HLOOKUP(BJ$2,Monitoring_eng!$A$1:$DB$79,Results!$C19,FALSE)=$M19,$R19,IF(HLOOKUP(BJ$2,Monitoring_eng!$A$1:$DB$79,Results!$C19,FALSE)=$O19,$S19,"CHYBA")))))</f>
        <v>1</v>
      </c>
      <c r="BK19" s="68">
        <f>IF(ISBLANK(HLOOKUP(BK$2,Monitoring_eng!$A$1:$DB$79,Results!$C19,FALSE)),"",IF(HLOOKUP(BK$2,Monitoring_eng!$A$1:$DB$79,Results!$C19,FALSE)=$I19,$P19,IF(HLOOKUP(BK$2,Monitoring_eng!$A$1:$DB$79,Results!$C19,FALSE)=$K19,$Q19,IF(HLOOKUP(BK$2,Monitoring_eng!$A$1:$DB$79,Results!$C19,FALSE)=$M19,$R19,IF(HLOOKUP(BK$2,Monitoring_eng!$A$1:$DB$79,Results!$C19,FALSE)=$O19,$S19,"CHYBA")))))</f>
        <v>0.5</v>
      </c>
      <c r="BL19" s="68">
        <f>IF(ISBLANK(HLOOKUP(BL$2,Monitoring_eng!$A$1:$DB$79,Results!$C19,FALSE)),"",IF(HLOOKUP(BL$2,Monitoring_eng!$A$1:$DB$79,Results!$C19,FALSE)=$I19,$P19,IF(HLOOKUP(BL$2,Monitoring_eng!$A$1:$DB$79,Results!$C19,FALSE)=$K19,$Q19,IF(HLOOKUP(BL$2,Monitoring_eng!$A$1:$DB$79,Results!$C19,FALSE)=$M19,$R19,IF(HLOOKUP(BL$2,Monitoring_eng!$A$1:$DB$79,Results!$C19,FALSE)=$O19,$S19,"CHYBA")))))</f>
        <v>0.5</v>
      </c>
      <c r="BM19" s="68">
        <f>IF(ISBLANK(HLOOKUP(BM$2,Monitoring_eng!$A$1:$DB$79,Results!$C19,FALSE)),"",IF(HLOOKUP(BM$2,Monitoring_eng!$A$1:$DB$79,Results!$C19,FALSE)=$I19,$P19,IF(HLOOKUP(BM$2,Monitoring_eng!$A$1:$DB$79,Results!$C19,FALSE)=$K19,$Q19,IF(HLOOKUP(BM$2,Monitoring_eng!$A$1:$DB$79,Results!$C19,FALSE)=$M19,$R19,IF(HLOOKUP(BM$2,Monitoring_eng!$A$1:$DB$79,Results!$C19,FALSE)=$O19,$S19,"CHYBA")))))</f>
        <v>1</v>
      </c>
      <c r="BN19" s="68">
        <f>IF(ISBLANK(HLOOKUP(BN$2,Monitoring_eng!$A$1:$DB$79,Results!$C19,FALSE)),"",IF(HLOOKUP(BN$2,Monitoring_eng!$A$1:$DB$79,Results!$C19,FALSE)=$I19,$P19,IF(HLOOKUP(BN$2,Monitoring_eng!$A$1:$DB$79,Results!$C19,FALSE)=$K19,$Q19,IF(HLOOKUP(BN$2,Monitoring_eng!$A$1:$DB$79,Results!$C19,FALSE)=$M19,$R19,IF(HLOOKUP(BN$2,Monitoring_eng!$A$1:$DB$79,Results!$C19,FALSE)=$O19,$S19,"CHYBA")))))</f>
        <v>0.5</v>
      </c>
      <c r="BO19" s="68">
        <f>IF(ISBLANK(HLOOKUP(BO$2,Monitoring_eng!$A$1:$DB$79,Results!$C19,FALSE)),"",IF(HLOOKUP(BO$2,Monitoring_eng!$A$1:$DB$79,Results!$C19,FALSE)=$I19,$P19,IF(HLOOKUP(BO$2,Monitoring_eng!$A$1:$DB$79,Results!$C19,FALSE)=$K19,$Q19,IF(HLOOKUP(BO$2,Monitoring_eng!$A$1:$DB$79,Results!$C19,FALSE)=$M19,$R19,IF(HLOOKUP(BO$2,Monitoring_eng!$A$1:$DB$79,Results!$C19,FALSE)=$O19,$S19,"CHYBA")))))</f>
        <v>1</v>
      </c>
      <c r="BP19" s="68">
        <f>IF(ISBLANK(HLOOKUP(BP$2,Monitoring_eng!$A$1:$DB$79,Results!$C19,FALSE)),"",IF(HLOOKUP(BP$2,Monitoring_eng!$A$1:$DB$79,Results!$C19,FALSE)=$I19,$P19,IF(HLOOKUP(BP$2,Monitoring_eng!$A$1:$DB$79,Results!$C19,FALSE)=$K19,$Q19,IF(HLOOKUP(BP$2,Monitoring_eng!$A$1:$DB$79,Results!$C19,FALSE)=$M19,$R19,IF(HLOOKUP(BP$2,Monitoring_eng!$A$1:$DB$79,Results!$C19,FALSE)=$O19,$S19,"CHYBA")))))</f>
        <v>1</v>
      </c>
      <c r="BQ19" s="68">
        <f>IF(ISBLANK(HLOOKUP(BQ$2,Monitoring_eng!$A$1:$DB$79,Results!$C19,FALSE)),"",IF(HLOOKUP(BQ$2,Monitoring_eng!$A$1:$DB$79,Results!$C19,FALSE)=$I19,$P19,IF(HLOOKUP(BQ$2,Monitoring_eng!$A$1:$DB$79,Results!$C19,FALSE)=$K19,$Q19,IF(HLOOKUP(BQ$2,Monitoring_eng!$A$1:$DB$79,Results!$C19,FALSE)=$M19,$R19,IF(HLOOKUP(BQ$2,Monitoring_eng!$A$1:$DB$79,Results!$C19,FALSE)=$O19,$S19,"CHYBA")))))</f>
        <v>1</v>
      </c>
    </row>
    <row r="20" spans="1:69" x14ac:dyDescent="0.25">
      <c r="A20" s="45" t="s">
        <v>2445</v>
      </c>
      <c r="B20" s="45" t="s">
        <v>321</v>
      </c>
      <c r="C20" s="45">
        <v>19</v>
      </c>
      <c r="D20" s="47" t="s">
        <v>111</v>
      </c>
      <c r="E20" s="47" t="s">
        <v>601</v>
      </c>
      <c r="F20" s="48" t="s">
        <v>16</v>
      </c>
      <c r="G20" s="45">
        <v>1</v>
      </c>
      <c r="H20" s="45" t="s">
        <v>484</v>
      </c>
      <c r="I20" s="45" t="s">
        <v>1749</v>
      </c>
      <c r="J20" s="45" t="s">
        <v>485</v>
      </c>
      <c r="K20" s="67" t="s">
        <v>1750</v>
      </c>
      <c r="L20" s="45" t="s">
        <v>486</v>
      </c>
      <c r="M20" s="45" t="s">
        <v>1752</v>
      </c>
      <c r="N20" s="45" t="s">
        <v>2116</v>
      </c>
      <c r="O20" s="45" t="s">
        <v>2116</v>
      </c>
      <c r="P20" s="45">
        <f t="shared" si="0"/>
        <v>1</v>
      </c>
      <c r="Q20" s="45">
        <v>0</v>
      </c>
      <c r="R20" s="45">
        <f t="shared" si="1"/>
        <v>0.5</v>
      </c>
      <c r="S20" s="45" t="s">
        <v>2116</v>
      </c>
      <c r="T20" s="68">
        <f>IF(ISBLANK(HLOOKUP(T$2,Monitoring_eng!$A$1:$DB$79,Results!$C20,FALSE)),"",IF(HLOOKUP(T$2,Monitoring_eng!$A$1:$DB$79,Results!$C20,FALSE)=$I20,$P20,IF(HLOOKUP(T$2,Monitoring_eng!$A$1:$DB$79,Results!$C20,FALSE)=$K20,$Q20,IF(HLOOKUP(T$2,Monitoring_eng!$A$1:$DB$79,Results!$C20,FALSE)=$M20,$R20,IF(HLOOKUP(T$2,Monitoring_eng!$A$1:$DB$79,Results!$C20,FALSE)=$O20,$S20,"CHYBA")))))</f>
        <v>0</v>
      </c>
      <c r="U20" s="68">
        <f>IF(ISBLANK(HLOOKUP(U$2,Monitoring_eng!$A$1:$DB$79,Results!$C20,FALSE)),"",IF(HLOOKUP(U$2,Monitoring_eng!$A$1:$DB$79,Results!$C20,FALSE)=$I20,$P20,IF(HLOOKUP(U$2,Monitoring_eng!$A$1:$DB$79,Results!$C20,FALSE)=$K20,$Q20,IF(HLOOKUP(U$2,Monitoring_eng!$A$1:$DB$79,Results!$C20,FALSE)=$M20,$R20,IF(HLOOKUP(U$2,Monitoring_eng!$A$1:$DB$79,Results!$C20,FALSE)=$O20,$S20,"CHYBA")))))</f>
        <v>0</v>
      </c>
      <c r="V20" s="68">
        <f>IF(ISBLANK(HLOOKUP(V$2,Monitoring_eng!$A$1:$DB$79,Results!$C20,FALSE)),"",IF(HLOOKUP(V$2,Monitoring_eng!$A$1:$DB$79,Results!$C20,FALSE)=$I20,$P20,IF(HLOOKUP(V$2,Monitoring_eng!$A$1:$DB$79,Results!$C20,FALSE)=$K20,$Q20,IF(HLOOKUP(V$2,Monitoring_eng!$A$1:$DB$79,Results!$C20,FALSE)=$M20,$R20,IF(HLOOKUP(V$2,Monitoring_eng!$A$1:$DB$79,Results!$C20,FALSE)=$O20,$S20,"CHYBA")))))</f>
        <v>1</v>
      </c>
      <c r="W20" s="68">
        <f>IF(ISBLANK(HLOOKUP(W$2,Monitoring_eng!$A$1:$DB$79,Results!$C20,FALSE)),"",IF(HLOOKUP(W$2,Monitoring_eng!$A$1:$DB$79,Results!$C20,FALSE)=$I20,$P20,IF(HLOOKUP(W$2,Monitoring_eng!$A$1:$DB$79,Results!$C20,FALSE)=$K20,$Q20,IF(HLOOKUP(W$2,Monitoring_eng!$A$1:$DB$79,Results!$C20,FALSE)=$M20,$R20,IF(HLOOKUP(W$2,Monitoring_eng!$A$1:$DB$79,Results!$C20,FALSE)=$O20,$S20,"CHYBA")))))</f>
        <v>1</v>
      </c>
      <c r="X20" s="68">
        <f>IF(ISBLANK(HLOOKUP(X$2,Monitoring_eng!$A$1:$DB$79,Results!$C20,FALSE)),"",IF(HLOOKUP(X$2,Monitoring_eng!$A$1:$DB$79,Results!$C20,FALSE)=$I20,$P20,IF(HLOOKUP(X$2,Monitoring_eng!$A$1:$DB$79,Results!$C20,FALSE)=$K20,$Q20,IF(HLOOKUP(X$2,Monitoring_eng!$A$1:$DB$79,Results!$C20,FALSE)=$M20,$R20,IF(HLOOKUP(X$2,Monitoring_eng!$A$1:$DB$79,Results!$C20,FALSE)=$O20,$S20,"CHYBA")))))</f>
        <v>0</v>
      </c>
      <c r="Y20" s="68">
        <f>IF(ISBLANK(HLOOKUP(Y$2,Monitoring_eng!$A$1:$DB$79,Results!$C20,FALSE)),"",IF(HLOOKUP(Y$2,Monitoring_eng!$A$1:$DB$79,Results!$C20,FALSE)=$I20,$P20,IF(HLOOKUP(Y$2,Monitoring_eng!$A$1:$DB$79,Results!$C20,FALSE)=$K20,$Q20,IF(HLOOKUP(Y$2,Monitoring_eng!$A$1:$DB$79,Results!$C20,FALSE)=$M20,$R20,IF(HLOOKUP(Y$2,Monitoring_eng!$A$1:$DB$79,Results!$C20,FALSE)=$O20,$S20,"CHYBA")))))</f>
        <v>1</v>
      </c>
      <c r="Z20" s="68">
        <f>IF(ISBLANK(HLOOKUP(Z$2,Monitoring_eng!$A$1:$DB$79,Results!$C20,FALSE)),"",IF(HLOOKUP(Z$2,Monitoring_eng!$A$1:$DB$79,Results!$C20,FALSE)=$I20,$P20,IF(HLOOKUP(Z$2,Monitoring_eng!$A$1:$DB$79,Results!$C20,FALSE)=$K20,$Q20,IF(HLOOKUP(Z$2,Monitoring_eng!$A$1:$DB$79,Results!$C20,FALSE)=$M20,$R20,IF(HLOOKUP(Z$2,Monitoring_eng!$A$1:$DB$79,Results!$C20,FALSE)=$O20,$S20,"CHYBA")))))</f>
        <v>1</v>
      </c>
      <c r="AA20" s="68">
        <f>IF(ISBLANK(HLOOKUP(AA$2,Monitoring_eng!$A$1:$DB$79,Results!$C20,FALSE)),"",IF(HLOOKUP(AA$2,Monitoring_eng!$A$1:$DB$79,Results!$C20,FALSE)=$I20,$P20,IF(HLOOKUP(AA$2,Monitoring_eng!$A$1:$DB$79,Results!$C20,FALSE)=$K20,$Q20,IF(HLOOKUP(AA$2,Monitoring_eng!$A$1:$DB$79,Results!$C20,FALSE)=$M20,$R20,IF(HLOOKUP(AA$2,Monitoring_eng!$A$1:$DB$79,Results!$C20,FALSE)=$O20,$S20,"CHYBA")))))</f>
        <v>1</v>
      </c>
      <c r="AB20" s="68">
        <f>IF(ISBLANK(HLOOKUP(AB$2,Monitoring_eng!$A$1:$DB$79,Results!$C20,FALSE)),"",IF(HLOOKUP(AB$2,Monitoring_eng!$A$1:$DB$79,Results!$C20,FALSE)=$I20,$P20,IF(HLOOKUP(AB$2,Monitoring_eng!$A$1:$DB$79,Results!$C20,FALSE)=$K20,$Q20,IF(HLOOKUP(AB$2,Monitoring_eng!$A$1:$DB$79,Results!$C20,FALSE)=$M20,$R20,IF(HLOOKUP(AB$2,Monitoring_eng!$A$1:$DB$79,Results!$C20,FALSE)=$O20,$S20,"CHYBA")))))</f>
        <v>1</v>
      </c>
      <c r="AC20" s="68">
        <f>IF(ISBLANK(HLOOKUP(AC$2,Monitoring_eng!$A$1:$DB$79,Results!$C20,FALSE)),"",IF(HLOOKUP(AC$2,Monitoring_eng!$A$1:$DB$79,Results!$C20,FALSE)=$I20,$P20,IF(HLOOKUP(AC$2,Monitoring_eng!$A$1:$DB$79,Results!$C20,FALSE)=$K20,$Q20,IF(HLOOKUP(AC$2,Monitoring_eng!$A$1:$DB$79,Results!$C20,FALSE)=$M20,$R20,IF(HLOOKUP(AC$2,Monitoring_eng!$A$1:$DB$79,Results!$C20,FALSE)=$O20,$S20,"CHYBA")))))</f>
        <v>1</v>
      </c>
      <c r="AD20" s="68">
        <f>IF(ISBLANK(HLOOKUP(AD$2,Monitoring_eng!$A$1:$DB$79,Results!$C20,FALSE)),"",IF(HLOOKUP(AD$2,Monitoring_eng!$A$1:$DB$79,Results!$C20,FALSE)=$I20,$P20,IF(HLOOKUP(AD$2,Monitoring_eng!$A$1:$DB$79,Results!$C20,FALSE)=$K20,$Q20,IF(HLOOKUP(AD$2,Monitoring_eng!$A$1:$DB$79,Results!$C20,FALSE)=$M20,$R20,IF(HLOOKUP(AD$2,Monitoring_eng!$A$1:$DB$79,Results!$C20,FALSE)=$O20,$S20,"CHYBA")))))</f>
        <v>0</v>
      </c>
      <c r="AE20" s="68">
        <f>IF(ISBLANK(HLOOKUP(AE$2,Monitoring_eng!$A$1:$DB$79,Results!$C20,FALSE)),"",IF(HLOOKUP(AE$2,Monitoring_eng!$A$1:$DB$79,Results!$C20,FALSE)=$I20,$P20,IF(HLOOKUP(AE$2,Monitoring_eng!$A$1:$DB$79,Results!$C20,FALSE)=$K20,$Q20,IF(HLOOKUP(AE$2,Monitoring_eng!$A$1:$DB$79,Results!$C20,FALSE)=$M20,$R20,IF(HLOOKUP(AE$2,Monitoring_eng!$A$1:$DB$79,Results!$C20,FALSE)=$O20,$S20,"CHYBA")))))</f>
        <v>0</v>
      </c>
      <c r="AF20" s="68">
        <f>IF(ISBLANK(HLOOKUP(AF$2,Monitoring_eng!$A$1:$DB$79,Results!$C20,FALSE)),"",IF(HLOOKUP(AF$2,Monitoring_eng!$A$1:$DB$79,Results!$C20,FALSE)=$I20,$P20,IF(HLOOKUP(AF$2,Monitoring_eng!$A$1:$DB$79,Results!$C20,FALSE)=$K20,$Q20,IF(HLOOKUP(AF$2,Monitoring_eng!$A$1:$DB$79,Results!$C20,FALSE)=$M20,$R20,IF(HLOOKUP(AF$2,Monitoring_eng!$A$1:$DB$79,Results!$C20,FALSE)=$O20,$S20,"CHYBA")))))</f>
        <v>1</v>
      </c>
      <c r="AG20" s="68">
        <f>IF(ISBLANK(HLOOKUP(AG$2,Monitoring_eng!$A$1:$DB$79,Results!$C20,FALSE)),"",IF(HLOOKUP(AG$2,Monitoring_eng!$A$1:$DB$79,Results!$C20,FALSE)=$I20,$P20,IF(HLOOKUP(AG$2,Monitoring_eng!$A$1:$DB$79,Results!$C20,FALSE)=$K20,$Q20,IF(HLOOKUP(AG$2,Monitoring_eng!$A$1:$DB$79,Results!$C20,FALSE)=$M20,$R20,IF(HLOOKUP(AG$2,Monitoring_eng!$A$1:$DB$79,Results!$C20,FALSE)=$O20,$S20,"CHYBA")))))</f>
        <v>1</v>
      </c>
      <c r="AH20" s="68">
        <f>IF(ISBLANK(HLOOKUP(AH$2,Monitoring_eng!$A$1:$DB$79,Results!$C20,FALSE)),"",IF(HLOOKUP(AH$2,Monitoring_eng!$A$1:$DB$79,Results!$C20,FALSE)=$I20,$P20,IF(HLOOKUP(AH$2,Monitoring_eng!$A$1:$DB$79,Results!$C20,FALSE)=$K20,$Q20,IF(HLOOKUP(AH$2,Monitoring_eng!$A$1:$DB$79,Results!$C20,FALSE)=$M20,$R20,IF(HLOOKUP(AH$2,Monitoring_eng!$A$1:$DB$79,Results!$C20,FALSE)=$O20,$S20,"CHYBA")))))</f>
        <v>0</v>
      </c>
      <c r="AI20" s="68">
        <f>IF(ISBLANK(HLOOKUP(AI$2,Monitoring_eng!$A$1:$DB$79,Results!$C20,FALSE)),"",IF(HLOOKUP(AI$2,Monitoring_eng!$A$1:$DB$79,Results!$C20,FALSE)=$I20,$P20,IF(HLOOKUP(AI$2,Monitoring_eng!$A$1:$DB$79,Results!$C20,FALSE)=$K20,$Q20,IF(HLOOKUP(AI$2,Monitoring_eng!$A$1:$DB$79,Results!$C20,FALSE)=$M20,$R20,IF(HLOOKUP(AI$2,Monitoring_eng!$A$1:$DB$79,Results!$C20,FALSE)=$O20,$S20,"CHYBA")))))</f>
        <v>0</v>
      </c>
      <c r="AJ20" s="68">
        <f>IF(ISBLANK(HLOOKUP(AJ$2,Monitoring_eng!$A$1:$DB$79,Results!$C20,FALSE)),"",IF(HLOOKUP(AJ$2,Monitoring_eng!$A$1:$DB$79,Results!$C20,FALSE)=$I20,$P20,IF(HLOOKUP(AJ$2,Monitoring_eng!$A$1:$DB$79,Results!$C20,FALSE)=$K20,$Q20,IF(HLOOKUP(AJ$2,Monitoring_eng!$A$1:$DB$79,Results!$C20,FALSE)=$M20,$R20,IF(HLOOKUP(AJ$2,Monitoring_eng!$A$1:$DB$79,Results!$C20,FALSE)=$O20,$S20,"CHYBA")))))</f>
        <v>1</v>
      </c>
      <c r="AK20" s="68">
        <f>IF(ISBLANK(HLOOKUP(AK$2,Monitoring_eng!$A$1:$DB$79,Results!$C20,FALSE)),"",IF(HLOOKUP(AK$2,Monitoring_eng!$A$1:$DB$79,Results!$C20,FALSE)=$I20,$P20,IF(HLOOKUP(AK$2,Monitoring_eng!$A$1:$DB$79,Results!$C20,FALSE)=$K20,$Q20,IF(HLOOKUP(AK$2,Monitoring_eng!$A$1:$DB$79,Results!$C20,FALSE)=$M20,$R20,IF(HLOOKUP(AK$2,Monitoring_eng!$A$1:$DB$79,Results!$C20,FALSE)=$O20,$S20,"CHYBA")))))</f>
        <v>0</v>
      </c>
      <c r="AL20" s="68">
        <f>IF(ISBLANK(HLOOKUP(AL$2,Monitoring_eng!$A$1:$DB$79,Results!$C20,FALSE)),"",IF(HLOOKUP(AL$2,Monitoring_eng!$A$1:$DB$79,Results!$C20,FALSE)=$I20,$P20,IF(HLOOKUP(AL$2,Monitoring_eng!$A$1:$DB$79,Results!$C20,FALSE)=$K20,$Q20,IF(HLOOKUP(AL$2,Monitoring_eng!$A$1:$DB$79,Results!$C20,FALSE)=$M20,$R20,IF(HLOOKUP(AL$2,Monitoring_eng!$A$1:$DB$79,Results!$C20,FALSE)=$O20,$S20,"CHYBA")))))</f>
        <v>1</v>
      </c>
      <c r="AM20" s="68">
        <f>IF(ISBLANK(HLOOKUP(AM$2,Monitoring_eng!$A$1:$DB$79,Results!$C20,FALSE)),"",IF(HLOOKUP(AM$2,Monitoring_eng!$A$1:$DB$79,Results!$C20,FALSE)=$I20,$P20,IF(HLOOKUP(AM$2,Monitoring_eng!$A$1:$DB$79,Results!$C20,FALSE)=$K20,$Q20,IF(HLOOKUP(AM$2,Monitoring_eng!$A$1:$DB$79,Results!$C20,FALSE)=$M20,$R20,IF(HLOOKUP(AM$2,Monitoring_eng!$A$1:$DB$79,Results!$C20,FALSE)=$O20,$S20,"CHYBA")))))</f>
        <v>0</v>
      </c>
      <c r="AN20" s="68">
        <f>IF(ISBLANK(HLOOKUP(AN$2,Monitoring_eng!$A$1:$DB$79,Results!$C20,FALSE)),"",IF(HLOOKUP(AN$2,Monitoring_eng!$A$1:$DB$79,Results!$C20,FALSE)=$I20,$P20,IF(HLOOKUP(AN$2,Monitoring_eng!$A$1:$DB$79,Results!$C20,FALSE)=$K20,$Q20,IF(HLOOKUP(AN$2,Monitoring_eng!$A$1:$DB$79,Results!$C20,FALSE)=$M20,$R20,IF(HLOOKUP(AN$2,Monitoring_eng!$A$1:$DB$79,Results!$C20,FALSE)=$O20,$S20,"CHYBA")))))</f>
        <v>1</v>
      </c>
      <c r="AO20" s="68">
        <f>IF(ISBLANK(HLOOKUP(AO$2,Monitoring_eng!$A$1:$DB$79,Results!$C20,FALSE)),"",IF(HLOOKUP(AO$2,Monitoring_eng!$A$1:$DB$79,Results!$C20,FALSE)=$I20,$P20,IF(HLOOKUP(AO$2,Monitoring_eng!$A$1:$DB$79,Results!$C20,FALSE)=$K20,$Q20,IF(HLOOKUP(AO$2,Monitoring_eng!$A$1:$DB$79,Results!$C20,FALSE)=$M20,$R20,IF(HLOOKUP(AO$2,Monitoring_eng!$A$1:$DB$79,Results!$C20,FALSE)=$O20,$S20,"CHYBA")))))</f>
        <v>1</v>
      </c>
      <c r="AP20" s="68">
        <f>IF(ISBLANK(HLOOKUP(AP$2,Monitoring_eng!$A$1:$DB$79,Results!$C20,FALSE)),"",IF(HLOOKUP(AP$2,Monitoring_eng!$A$1:$DB$79,Results!$C20,FALSE)=$I20,$P20,IF(HLOOKUP(AP$2,Monitoring_eng!$A$1:$DB$79,Results!$C20,FALSE)=$K20,$Q20,IF(HLOOKUP(AP$2,Monitoring_eng!$A$1:$DB$79,Results!$C20,FALSE)=$M20,$R20,IF(HLOOKUP(AP$2,Monitoring_eng!$A$1:$DB$79,Results!$C20,FALSE)=$O20,$S20,"CHYBA")))))</f>
        <v>0.5</v>
      </c>
      <c r="AQ20" s="68">
        <f>IF(ISBLANK(HLOOKUP(AQ$2,Monitoring_eng!$A$1:$DB$79,Results!$C20,FALSE)),"",IF(HLOOKUP(AQ$2,Monitoring_eng!$A$1:$DB$79,Results!$C20,FALSE)=$I20,$P20,IF(HLOOKUP(AQ$2,Monitoring_eng!$A$1:$DB$79,Results!$C20,FALSE)=$K20,$Q20,IF(HLOOKUP(AQ$2,Monitoring_eng!$A$1:$DB$79,Results!$C20,FALSE)=$M20,$R20,IF(HLOOKUP(AQ$2,Monitoring_eng!$A$1:$DB$79,Results!$C20,FALSE)=$O20,$S20,"CHYBA")))))</f>
        <v>1</v>
      </c>
      <c r="AR20" s="68">
        <f>IF(ISBLANK(HLOOKUP(AR$2,Monitoring_eng!$A$1:$DB$79,Results!$C20,FALSE)),"",IF(HLOOKUP(AR$2,Monitoring_eng!$A$1:$DB$79,Results!$C20,FALSE)=$I20,$P20,IF(HLOOKUP(AR$2,Monitoring_eng!$A$1:$DB$79,Results!$C20,FALSE)=$K20,$Q20,IF(HLOOKUP(AR$2,Monitoring_eng!$A$1:$DB$79,Results!$C20,FALSE)=$M20,$R20,IF(HLOOKUP(AR$2,Monitoring_eng!$A$1:$DB$79,Results!$C20,FALSE)=$O20,$S20,"CHYBA")))))</f>
        <v>1</v>
      </c>
      <c r="AS20" s="68">
        <f>IF(ISBLANK(HLOOKUP(AS$2,Monitoring_eng!$A$1:$DB$79,Results!$C20,FALSE)),"",IF(HLOOKUP(AS$2,Monitoring_eng!$A$1:$DB$79,Results!$C20,FALSE)=$I20,$P20,IF(HLOOKUP(AS$2,Monitoring_eng!$A$1:$DB$79,Results!$C20,FALSE)=$K20,$Q20,IF(HLOOKUP(AS$2,Monitoring_eng!$A$1:$DB$79,Results!$C20,FALSE)=$M20,$R20,IF(HLOOKUP(AS$2,Monitoring_eng!$A$1:$DB$79,Results!$C20,FALSE)=$O20,$S20,"CHYBA")))))</f>
        <v>0</v>
      </c>
      <c r="AT20" s="68">
        <f>IF(ISBLANK(HLOOKUP(AT$2,Monitoring_eng!$A$1:$DB$79,Results!$C20,FALSE)),"",IF(HLOOKUP(AT$2,Monitoring_eng!$A$1:$DB$79,Results!$C20,FALSE)=$I20,$P20,IF(HLOOKUP(AT$2,Monitoring_eng!$A$1:$DB$79,Results!$C20,FALSE)=$K20,$Q20,IF(HLOOKUP(AT$2,Monitoring_eng!$A$1:$DB$79,Results!$C20,FALSE)=$M20,$R20,IF(HLOOKUP(AT$2,Monitoring_eng!$A$1:$DB$79,Results!$C20,FALSE)=$O20,$S20,"CHYBA")))))</f>
        <v>0</v>
      </c>
      <c r="AU20" s="68">
        <f>IF(ISBLANK(HLOOKUP(AU$2,Monitoring_eng!$A$1:$DB$79,Results!$C20,FALSE)),"",IF(HLOOKUP(AU$2,Monitoring_eng!$A$1:$DB$79,Results!$C20,FALSE)=$I20,$P20,IF(HLOOKUP(AU$2,Monitoring_eng!$A$1:$DB$79,Results!$C20,FALSE)=$K20,$Q20,IF(HLOOKUP(AU$2,Monitoring_eng!$A$1:$DB$79,Results!$C20,FALSE)=$M20,$R20,IF(HLOOKUP(AU$2,Monitoring_eng!$A$1:$DB$79,Results!$C20,FALSE)=$O20,$S20,"CHYBA")))))</f>
        <v>1</v>
      </c>
      <c r="AV20" s="68">
        <f>IF(ISBLANK(HLOOKUP(AV$2,Monitoring_eng!$A$1:$DB$79,Results!$C20,FALSE)),"",IF(HLOOKUP(AV$2,Monitoring_eng!$A$1:$DB$79,Results!$C20,FALSE)=$I20,$P20,IF(HLOOKUP(AV$2,Monitoring_eng!$A$1:$DB$79,Results!$C20,FALSE)=$K20,$Q20,IF(HLOOKUP(AV$2,Monitoring_eng!$A$1:$DB$79,Results!$C20,FALSE)=$M20,$R20,IF(HLOOKUP(AV$2,Monitoring_eng!$A$1:$DB$79,Results!$C20,FALSE)=$O20,$S20,"CHYBA")))))</f>
        <v>0</v>
      </c>
      <c r="AW20" s="68">
        <f>IF(ISBLANK(HLOOKUP(AW$2,Monitoring_eng!$A$1:$DB$79,Results!$C20,FALSE)),"",IF(HLOOKUP(AW$2,Monitoring_eng!$A$1:$DB$79,Results!$C20,FALSE)=$I20,$P20,IF(HLOOKUP(AW$2,Monitoring_eng!$A$1:$DB$79,Results!$C20,FALSE)=$K20,$Q20,IF(HLOOKUP(AW$2,Monitoring_eng!$A$1:$DB$79,Results!$C20,FALSE)=$M20,$R20,IF(HLOOKUP(AW$2,Monitoring_eng!$A$1:$DB$79,Results!$C20,FALSE)=$O20,$S20,"CHYBA")))))</f>
        <v>1</v>
      </c>
      <c r="AX20" s="68">
        <f>IF(ISBLANK(HLOOKUP(AX$2,Monitoring_eng!$A$1:$DB$79,Results!$C20,FALSE)),"",IF(HLOOKUP(AX$2,Monitoring_eng!$A$1:$DB$79,Results!$C20,FALSE)=$I20,$P20,IF(HLOOKUP(AX$2,Monitoring_eng!$A$1:$DB$79,Results!$C20,FALSE)=$K20,$Q20,IF(HLOOKUP(AX$2,Monitoring_eng!$A$1:$DB$79,Results!$C20,FALSE)=$M20,$R20,IF(HLOOKUP(AX$2,Monitoring_eng!$A$1:$DB$79,Results!$C20,FALSE)=$O20,$S20,"CHYBA")))))</f>
        <v>0</v>
      </c>
      <c r="AY20" s="68">
        <f>IF(ISBLANK(HLOOKUP(AY$2,Monitoring_eng!$A$1:$DB$79,Results!$C20,FALSE)),"",IF(HLOOKUP(AY$2,Monitoring_eng!$A$1:$DB$79,Results!$C20,FALSE)=$I20,$P20,IF(HLOOKUP(AY$2,Monitoring_eng!$A$1:$DB$79,Results!$C20,FALSE)=$K20,$Q20,IF(HLOOKUP(AY$2,Monitoring_eng!$A$1:$DB$79,Results!$C20,FALSE)=$M20,$R20,IF(HLOOKUP(AY$2,Monitoring_eng!$A$1:$DB$79,Results!$C20,FALSE)=$O20,$S20,"CHYBA")))))</f>
        <v>0</v>
      </c>
      <c r="AZ20" s="68">
        <f>IF(ISBLANK(HLOOKUP(AZ$2,Monitoring_eng!$A$1:$DB$79,Results!$C20,FALSE)),"",IF(HLOOKUP(AZ$2,Monitoring_eng!$A$1:$DB$79,Results!$C20,FALSE)=$I20,$P20,IF(HLOOKUP(AZ$2,Monitoring_eng!$A$1:$DB$79,Results!$C20,FALSE)=$K20,$Q20,IF(HLOOKUP(AZ$2,Monitoring_eng!$A$1:$DB$79,Results!$C20,FALSE)=$M20,$R20,IF(HLOOKUP(AZ$2,Monitoring_eng!$A$1:$DB$79,Results!$C20,FALSE)=$O20,$S20,"CHYBA")))))</f>
        <v>0</v>
      </c>
      <c r="BA20" s="68">
        <f>IF(ISBLANK(HLOOKUP(BA$2,Monitoring_eng!$A$1:$DB$79,Results!$C20,FALSE)),"",IF(HLOOKUP(BA$2,Monitoring_eng!$A$1:$DB$79,Results!$C20,FALSE)=$I20,$P20,IF(HLOOKUP(BA$2,Monitoring_eng!$A$1:$DB$79,Results!$C20,FALSE)=$K20,$Q20,IF(HLOOKUP(BA$2,Monitoring_eng!$A$1:$DB$79,Results!$C20,FALSE)=$M20,$R20,IF(HLOOKUP(BA$2,Monitoring_eng!$A$1:$DB$79,Results!$C20,FALSE)=$O20,$S20,"CHYBA")))))</f>
        <v>0.5</v>
      </c>
      <c r="BB20" s="68">
        <f>IF(ISBLANK(HLOOKUP(BB$2,Monitoring_eng!$A$1:$DB$79,Results!$C20,FALSE)),"",IF(HLOOKUP(BB$2,Monitoring_eng!$A$1:$DB$79,Results!$C20,FALSE)=$I20,$P20,IF(HLOOKUP(BB$2,Monitoring_eng!$A$1:$DB$79,Results!$C20,FALSE)=$K20,$Q20,IF(HLOOKUP(BB$2,Monitoring_eng!$A$1:$DB$79,Results!$C20,FALSE)=$M20,$R20,IF(HLOOKUP(BB$2,Monitoring_eng!$A$1:$DB$79,Results!$C20,FALSE)=$O20,$S20,"CHYBA")))))</f>
        <v>0</v>
      </c>
      <c r="BC20" s="68">
        <f>IF(ISBLANK(HLOOKUP(BC$2,Monitoring_eng!$A$1:$DB$79,Results!$C20,FALSE)),"",IF(HLOOKUP(BC$2,Monitoring_eng!$A$1:$DB$79,Results!$C20,FALSE)=$I20,$P20,IF(HLOOKUP(BC$2,Monitoring_eng!$A$1:$DB$79,Results!$C20,FALSE)=$K20,$Q20,IF(HLOOKUP(BC$2,Monitoring_eng!$A$1:$DB$79,Results!$C20,FALSE)=$M20,$R20,IF(HLOOKUP(BC$2,Monitoring_eng!$A$1:$DB$79,Results!$C20,FALSE)=$O20,$S20,"CHYBA")))))</f>
        <v>0.5</v>
      </c>
      <c r="BD20" s="68">
        <f>IF(ISBLANK(HLOOKUP(BD$2,Monitoring_eng!$A$1:$DB$79,Results!$C20,FALSE)),"",IF(HLOOKUP(BD$2,Monitoring_eng!$A$1:$DB$79,Results!$C20,FALSE)=$I20,$P20,IF(HLOOKUP(BD$2,Monitoring_eng!$A$1:$DB$79,Results!$C20,FALSE)=$K20,$Q20,IF(HLOOKUP(BD$2,Monitoring_eng!$A$1:$DB$79,Results!$C20,FALSE)=$M20,$R20,IF(HLOOKUP(BD$2,Monitoring_eng!$A$1:$DB$79,Results!$C20,FALSE)=$O20,$S20,"CHYBA")))))</f>
        <v>0.5</v>
      </c>
      <c r="BE20" s="68">
        <f>IF(ISBLANK(HLOOKUP(BE$2,Monitoring_eng!$A$1:$DB$79,Results!$C20,FALSE)),"",IF(HLOOKUP(BE$2,Monitoring_eng!$A$1:$DB$79,Results!$C20,FALSE)=$I20,$P20,IF(HLOOKUP(BE$2,Monitoring_eng!$A$1:$DB$79,Results!$C20,FALSE)=$K20,$Q20,IF(HLOOKUP(BE$2,Monitoring_eng!$A$1:$DB$79,Results!$C20,FALSE)=$M20,$R20,IF(HLOOKUP(BE$2,Monitoring_eng!$A$1:$DB$79,Results!$C20,FALSE)=$O20,$S20,"CHYBA")))))</f>
        <v>0</v>
      </c>
      <c r="BF20" s="68">
        <f>IF(ISBLANK(HLOOKUP(BF$2,Monitoring_eng!$A$1:$DB$79,Results!$C20,FALSE)),"",IF(HLOOKUP(BF$2,Monitoring_eng!$A$1:$DB$79,Results!$C20,FALSE)=$I20,$P20,IF(HLOOKUP(BF$2,Monitoring_eng!$A$1:$DB$79,Results!$C20,FALSE)=$K20,$Q20,IF(HLOOKUP(BF$2,Monitoring_eng!$A$1:$DB$79,Results!$C20,FALSE)=$M20,$R20,IF(HLOOKUP(BF$2,Monitoring_eng!$A$1:$DB$79,Results!$C20,FALSE)=$O20,$S20,"CHYBA")))))</f>
        <v>0</v>
      </c>
      <c r="BG20" s="68">
        <f>IF(ISBLANK(HLOOKUP(BG$2,Monitoring_eng!$A$1:$DB$79,Results!$C20,FALSE)),"",IF(HLOOKUP(BG$2,Monitoring_eng!$A$1:$DB$79,Results!$C20,FALSE)=$I20,$P20,IF(HLOOKUP(BG$2,Monitoring_eng!$A$1:$DB$79,Results!$C20,FALSE)=$K20,$Q20,IF(HLOOKUP(BG$2,Monitoring_eng!$A$1:$DB$79,Results!$C20,FALSE)=$M20,$R20,IF(HLOOKUP(BG$2,Monitoring_eng!$A$1:$DB$79,Results!$C20,FALSE)=$O20,$S20,"CHYBA")))))</f>
        <v>1</v>
      </c>
      <c r="BH20" s="68">
        <f>IF(ISBLANK(HLOOKUP(BH$2,Monitoring_eng!$A$1:$DB$79,Results!$C20,FALSE)),"",IF(HLOOKUP(BH$2,Monitoring_eng!$A$1:$DB$79,Results!$C20,FALSE)=$I20,$P20,IF(HLOOKUP(BH$2,Monitoring_eng!$A$1:$DB$79,Results!$C20,FALSE)=$K20,$Q20,IF(HLOOKUP(BH$2,Monitoring_eng!$A$1:$DB$79,Results!$C20,FALSE)=$M20,$R20,IF(HLOOKUP(BH$2,Monitoring_eng!$A$1:$DB$79,Results!$C20,FALSE)=$O20,$S20,"CHYBA")))))</f>
        <v>1</v>
      </c>
      <c r="BI20" s="68">
        <f>IF(ISBLANK(HLOOKUP(BI$2,Monitoring_eng!$A$1:$DB$79,Results!$C20,FALSE)),"",IF(HLOOKUP(BI$2,Monitoring_eng!$A$1:$DB$79,Results!$C20,FALSE)=$I20,$P20,IF(HLOOKUP(BI$2,Monitoring_eng!$A$1:$DB$79,Results!$C20,FALSE)=$K20,$Q20,IF(HLOOKUP(BI$2,Monitoring_eng!$A$1:$DB$79,Results!$C20,FALSE)=$M20,$R20,IF(HLOOKUP(BI$2,Monitoring_eng!$A$1:$DB$79,Results!$C20,FALSE)=$O20,$S20,"CHYBA")))))</f>
        <v>1</v>
      </c>
      <c r="BJ20" s="68">
        <f>IF(ISBLANK(HLOOKUP(BJ$2,Monitoring_eng!$A$1:$DB$79,Results!$C20,FALSE)),"",IF(HLOOKUP(BJ$2,Monitoring_eng!$A$1:$DB$79,Results!$C20,FALSE)=$I20,$P20,IF(HLOOKUP(BJ$2,Monitoring_eng!$A$1:$DB$79,Results!$C20,FALSE)=$K20,$Q20,IF(HLOOKUP(BJ$2,Monitoring_eng!$A$1:$DB$79,Results!$C20,FALSE)=$M20,$R20,IF(HLOOKUP(BJ$2,Monitoring_eng!$A$1:$DB$79,Results!$C20,FALSE)=$O20,$S20,"CHYBA")))))</f>
        <v>0</v>
      </c>
      <c r="BK20" s="68">
        <f>IF(ISBLANK(HLOOKUP(BK$2,Monitoring_eng!$A$1:$DB$79,Results!$C20,FALSE)),"",IF(HLOOKUP(BK$2,Monitoring_eng!$A$1:$DB$79,Results!$C20,FALSE)=$I20,$P20,IF(HLOOKUP(BK$2,Monitoring_eng!$A$1:$DB$79,Results!$C20,FALSE)=$K20,$Q20,IF(HLOOKUP(BK$2,Monitoring_eng!$A$1:$DB$79,Results!$C20,FALSE)=$M20,$R20,IF(HLOOKUP(BK$2,Monitoring_eng!$A$1:$DB$79,Results!$C20,FALSE)=$O20,$S20,"CHYBA")))))</f>
        <v>1</v>
      </c>
      <c r="BL20" s="68">
        <f>IF(ISBLANK(HLOOKUP(BL$2,Monitoring_eng!$A$1:$DB$79,Results!$C20,FALSE)),"",IF(HLOOKUP(BL$2,Monitoring_eng!$A$1:$DB$79,Results!$C20,FALSE)=$I20,$P20,IF(HLOOKUP(BL$2,Monitoring_eng!$A$1:$DB$79,Results!$C20,FALSE)=$K20,$Q20,IF(HLOOKUP(BL$2,Monitoring_eng!$A$1:$DB$79,Results!$C20,FALSE)=$M20,$R20,IF(HLOOKUP(BL$2,Monitoring_eng!$A$1:$DB$79,Results!$C20,FALSE)=$O20,$S20,"CHYBA")))))</f>
        <v>1</v>
      </c>
      <c r="BM20" s="68">
        <f>IF(ISBLANK(HLOOKUP(BM$2,Monitoring_eng!$A$1:$DB$79,Results!$C20,FALSE)),"",IF(HLOOKUP(BM$2,Monitoring_eng!$A$1:$DB$79,Results!$C20,FALSE)=$I20,$P20,IF(HLOOKUP(BM$2,Monitoring_eng!$A$1:$DB$79,Results!$C20,FALSE)=$K20,$Q20,IF(HLOOKUP(BM$2,Monitoring_eng!$A$1:$DB$79,Results!$C20,FALSE)=$M20,$R20,IF(HLOOKUP(BM$2,Monitoring_eng!$A$1:$DB$79,Results!$C20,FALSE)=$O20,$S20,"CHYBA")))))</f>
        <v>0</v>
      </c>
      <c r="BN20" s="68">
        <f>IF(ISBLANK(HLOOKUP(BN$2,Monitoring_eng!$A$1:$DB$79,Results!$C20,FALSE)),"",IF(HLOOKUP(BN$2,Monitoring_eng!$A$1:$DB$79,Results!$C20,FALSE)=$I20,$P20,IF(HLOOKUP(BN$2,Monitoring_eng!$A$1:$DB$79,Results!$C20,FALSE)=$K20,$Q20,IF(HLOOKUP(BN$2,Monitoring_eng!$A$1:$DB$79,Results!$C20,FALSE)=$M20,$R20,IF(HLOOKUP(BN$2,Monitoring_eng!$A$1:$DB$79,Results!$C20,FALSE)=$O20,$S20,"CHYBA")))))</f>
        <v>0</v>
      </c>
      <c r="BO20" s="68">
        <f>IF(ISBLANK(HLOOKUP(BO$2,Monitoring_eng!$A$1:$DB$79,Results!$C20,FALSE)),"",IF(HLOOKUP(BO$2,Monitoring_eng!$A$1:$DB$79,Results!$C20,FALSE)=$I20,$P20,IF(HLOOKUP(BO$2,Monitoring_eng!$A$1:$DB$79,Results!$C20,FALSE)=$K20,$Q20,IF(HLOOKUP(BO$2,Monitoring_eng!$A$1:$DB$79,Results!$C20,FALSE)=$M20,$R20,IF(HLOOKUP(BO$2,Monitoring_eng!$A$1:$DB$79,Results!$C20,FALSE)=$O20,$S20,"CHYBA")))))</f>
        <v>0.5</v>
      </c>
      <c r="BP20" s="68">
        <f>IF(ISBLANK(HLOOKUP(BP$2,Monitoring_eng!$A$1:$DB$79,Results!$C20,FALSE)),"",IF(HLOOKUP(BP$2,Monitoring_eng!$A$1:$DB$79,Results!$C20,FALSE)=$I20,$P20,IF(HLOOKUP(BP$2,Monitoring_eng!$A$1:$DB$79,Results!$C20,FALSE)=$K20,$Q20,IF(HLOOKUP(BP$2,Monitoring_eng!$A$1:$DB$79,Results!$C20,FALSE)=$M20,$R20,IF(HLOOKUP(BP$2,Monitoring_eng!$A$1:$DB$79,Results!$C20,FALSE)=$O20,$S20,"CHYBA")))))</f>
        <v>1</v>
      </c>
      <c r="BQ20" s="68">
        <f>IF(ISBLANK(HLOOKUP(BQ$2,Monitoring_eng!$A$1:$DB$79,Results!$C20,FALSE)),"",IF(HLOOKUP(BQ$2,Monitoring_eng!$A$1:$DB$79,Results!$C20,FALSE)=$I20,$P20,IF(HLOOKUP(BQ$2,Monitoring_eng!$A$1:$DB$79,Results!$C20,FALSE)=$K20,$Q20,IF(HLOOKUP(BQ$2,Monitoring_eng!$A$1:$DB$79,Results!$C20,FALSE)=$M20,$R20,IF(HLOOKUP(BQ$2,Monitoring_eng!$A$1:$DB$79,Results!$C20,FALSE)=$O20,$S20,"CHYBA")))))</f>
        <v>0</v>
      </c>
    </row>
    <row r="21" spans="1:69" x14ac:dyDescent="0.25">
      <c r="A21" s="45" t="s">
        <v>2446</v>
      </c>
      <c r="B21" s="45" t="s">
        <v>322</v>
      </c>
      <c r="C21" s="45">
        <v>20</v>
      </c>
      <c r="D21" s="47" t="s">
        <v>275</v>
      </c>
      <c r="E21" s="47" t="s">
        <v>274</v>
      </c>
      <c r="F21" s="48" t="s">
        <v>16</v>
      </c>
      <c r="G21" s="45">
        <v>1</v>
      </c>
      <c r="H21" s="45" t="s">
        <v>484</v>
      </c>
      <c r="I21" s="45" t="s">
        <v>1749</v>
      </c>
      <c r="J21" s="45" t="s">
        <v>485</v>
      </c>
      <c r="K21" s="67" t="s">
        <v>1750</v>
      </c>
      <c r="L21" s="45" t="s">
        <v>486</v>
      </c>
      <c r="M21" s="45" t="s">
        <v>1752</v>
      </c>
      <c r="N21" s="45" t="s">
        <v>2116</v>
      </c>
      <c r="O21" s="45" t="s">
        <v>2116</v>
      </c>
      <c r="P21" s="45">
        <f t="shared" si="0"/>
        <v>1</v>
      </c>
      <c r="Q21" s="45">
        <v>0</v>
      </c>
      <c r="R21" s="45">
        <f t="shared" si="1"/>
        <v>0.5</v>
      </c>
      <c r="S21" s="45" t="s">
        <v>2116</v>
      </c>
      <c r="T21" s="68">
        <f>IF(ISBLANK(HLOOKUP(T$2,Monitoring_eng!$A$1:$DB$79,Results!$C21,FALSE)),"",IF(HLOOKUP(T$2,Monitoring_eng!$A$1:$DB$79,Results!$C21,FALSE)=$I21,$P21,IF(HLOOKUP(T$2,Monitoring_eng!$A$1:$DB$79,Results!$C21,FALSE)=$K21,$Q21,IF(HLOOKUP(T$2,Monitoring_eng!$A$1:$DB$79,Results!$C21,FALSE)=$M21,$R21,IF(HLOOKUP(T$2,Monitoring_eng!$A$1:$DB$79,Results!$C21,FALSE)=$O21,$S21,"CHYBA")))))</f>
        <v>0</v>
      </c>
      <c r="U21" s="68">
        <f>IF(ISBLANK(HLOOKUP(U$2,Monitoring_eng!$A$1:$DB$79,Results!$C21,FALSE)),"",IF(HLOOKUP(U$2,Monitoring_eng!$A$1:$DB$79,Results!$C21,FALSE)=$I21,$P21,IF(HLOOKUP(U$2,Monitoring_eng!$A$1:$DB$79,Results!$C21,FALSE)=$K21,$Q21,IF(HLOOKUP(U$2,Monitoring_eng!$A$1:$DB$79,Results!$C21,FALSE)=$M21,$R21,IF(HLOOKUP(U$2,Monitoring_eng!$A$1:$DB$79,Results!$C21,FALSE)=$O21,$S21,"CHYBA")))))</f>
        <v>0</v>
      </c>
      <c r="V21" s="68">
        <f>IF(ISBLANK(HLOOKUP(V$2,Monitoring_eng!$A$1:$DB$79,Results!$C21,FALSE)),"",IF(HLOOKUP(V$2,Monitoring_eng!$A$1:$DB$79,Results!$C21,FALSE)=$I21,$P21,IF(HLOOKUP(V$2,Monitoring_eng!$A$1:$DB$79,Results!$C21,FALSE)=$K21,$Q21,IF(HLOOKUP(V$2,Monitoring_eng!$A$1:$DB$79,Results!$C21,FALSE)=$M21,$R21,IF(HLOOKUP(V$2,Monitoring_eng!$A$1:$DB$79,Results!$C21,FALSE)=$O21,$S21,"CHYBA")))))</f>
        <v>1</v>
      </c>
      <c r="W21" s="68">
        <f>IF(ISBLANK(HLOOKUP(W$2,Monitoring_eng!$A$1:$DB$79,Results!$C21,FALSE)),"",IF(HLOOKUP(W$2,Monitoring_eng!$A$1:$DB$79,Results!$C21,FALSE)=$I21,$P21,IF(HLOOKUP(W$2,Monitoring_eng!$A$1:$DB$79,Results!$C21,FALSE)=$K21,$Q21,IF(HLOOKUP(W$2,Monitoring_eng!$A$1:$DB$79,Results!$C21,FALSE)=$M21,$R21,IF(HLOOKUP(W$2,Monitoring_eng!$A$1:$DB$79,Results!$C21,FALSE)=$O21,$S21,"CHYBA")))))</f>
        <v>0</v>
      </c>
      <c r="X21" s="68">
        <f>IF(ISBLANK(HLOOKUP(X$2,Monitoring_eng!$A$1:$DB$79,Results!$C21,FALSE)),"",IF(HLOOKUP(X$2,Monitoring_eng!$A$1:$DB$79,Results!$C21,FALSE)=$I21,$P21,IF(HLOOKUP(X$2,Monitoring_eng!$A$1:$DB$79,Results!$C21,FALSE)=$K21,$Q21,IF(HLOOKUP(X$2,Monitoring_eng!$A$1:$DB$79,Results!$C21,FALSE)=$M21,$R21,IF(HLOOKUP(X$2,Monitoring_eng!$A$1:$DB$79,Results!$C21,FALSE)=$O21,$S21,"CHYBA")))))</f>
        <v>0</v>
      </c>
      <c r="Y21" s="68">
        <f>IF(ISBLANK(HLOOKUP(Y$2,Monitoring_eng!$A$1:$DB$79,Results!$C21,FALSE)),"",IF(HLOOKUP(Y$2,Monitoring_eng!$A$1:$DB$79,Results!$C21,FALSE)=$I21,$P21,IF(HLOOKUP(Y$2,Monitoring_eng!$A$1:$DB$79,Results!$C21,FALSE)=$K21,$Q21,IF(HLOOKUP(Y$2,Monitoring_eng!$A$1:$DB$79,Results!$C21,FALSE)=$M21,$R21,IF(HLOOKUP(Y$2,Monitoring_eng!$A$1:$DB$79,Results!$C21,FALSE)=$O21,$S21,"CHYBA")))))</f>
        <v>1</v>
      </c>
      <c r="Z21" s="68">
        <f>IF(ISBLANK(HLOOKUP(Z$2,Monitoring_eng!$A$1:$DB$79,Results!$C21,FALSE)),"",IF(HLOOKUP(Z$2,Monitoring_eng!$A$1:$DB$79,Results!$C21,FALSE)=$I21,$P21,IF(HLOOKUP(Z$2,Monitoring_eng!$A$1:$DB$79,Results!$C21,FALSE)=$K21,$Q21,IF(HLOOKUP(Z$2,Monitoring_eng!$A$1:$DB$79,Results!$C21,FALSE)=$M21,$R21,IF(HLOOKUP(Z$2,Monitoring_eng!$A$1:$DB$79,Results!$C21,FALSE)=$O21,$S21,"CHYBA")))))</f>
        <v>1</v>
      </c>
      <c r="AA21" s="68">
        <f>IF(ISBLANK(HLOOKUP(AA$2,Monitoring_eng!$A$1:$DB$79,Results!$C21,FALSE)),"",IF(HLOOKUP(AA$2,Monitoring_eng!$A$1:$DB$79,Results!$C21,FALSE)=$I21,$P21,IF(HLOOKUP(AA$2,Monitoring_eng!$A$1:$DB$79,Results!$C21,FALSE)=$K21,$Q21,IF(HLOOKUP(AA$2,Monitoring_eng!$A$1:$DB$79,Results!$C21,FALSE)=$M21,$R21,IF(HLOOKUP(AA$2,Monitoring_eng!$A$1:$DB$79,Results!$C21,FALSE)=$O21,$S21,"CHYBA")))))</f>
        <v>0</v>
      </c>
      <c r="AB21" s="68">
        <f>IF(ISBLANK(HLOOKUP(AB$2,Monitoring_eng!$A$1:$DB$79,Results!$C21,FALSE)),"",IF(HLOOKUP(AB$2,Monitoring_eng!$A$1:$DB$79,Results!$C21,FALSE)=$I21,$P21,IF(HLOOKUP(AB$2,Monitoring_eng!$A$1:$DB$79,Results!$C21,FALSE)=$K21,$Q21,IF(HLOOKUP(AB$2,Monitoring_eng!$A$1:$DB$79,Results!$C21,FALSE)=$M21,$R21,IF(HLOOKUP(AB$2,Monitoring_eng!$A$1:$DB$79,Results!$C21,FALSE)=$O21,$S21,"CHYBA")))))</f>
        <v>1</v>
      </c>
      <c r="AC21" s="68">
        <f>IF(ISBLANK(HLOOKUP(AC$2,Monitoring_eng!$A$1:$DB$79,Results!$C21,FALSE)),"",IF(HLOOKUP(AC$2,Monitoring_eng!$A$1:$DB$79,Results!$C21,FALSE)=$I21,$P21,IF(HLOOKUP(AC$2,Monitoring_eng!$A$1:$DB$79,Results!$C21,FALSE)=$K21,$Q21,IF(HLOOKUP(AC$2,Monitoring_eng!$A$1:$DB$79,Results!$C21,FALSE)=$M21,$R21,IF(HLOOKUP(AC$2,Monitoring_eng!$A$1:$DB$79,Results!$C21,FALSE)=$O21,$S21,"CHYBA")))))</f>
        <v>0</v>
      </c>
      <c r="AD21" s="68">
        <f>IF(ISBLANK(HLOOKUP(AD$2,Monitoring_eng!$A$1:$DB$79,Results!$C21,FALSE)),"",IF(HLOOKUP(AD$2,Monitoring_eng!$A$1:$DB$79,Results!$C21,FALSE)=$I21,$P21,IF(HLOOKUP(AD$2,Monitoring_eng!$A$1:$DB$79,Results!$C21,FALSE)=$K21,$Q21,IF(HLOOKUP(AD$2,Monitoring_eng!$A$1:$DB$79,Results!$C21,FALSE)=$M21,$R21,IF(HLOOKUP(AD$2,Monitoring_eng!$A$1:$DB$79,Results!$C21,FALSE)=$O21,$S21,"CHYBA")))))</f>
        <v>0</v>
      </c>
      <c r="AE21" s="68">
        <f>IF(ISBLANK(HLOOKUP(AE$2,Monitoring_eng!$A$1:$DB$79,Results!$C21,FALSE)),"",IF(HLOOKUP(AE$2,Monitoring_eng!$A$1:$DB$79,Results!$C21,FALSE)=$I21,$P21,IF(HLOOKUP(AE$2,Monitoring_eng!$A$1:$DB$79,Results!$C21,FALSE)=$K21,$Q21,IF(HLOOKUP(AE$2,Monitoring_eng!$A$1:$DB$79,Results!$C21,FALSE)=$M21,$R21,IF(HLOOKUP(AE$2,Monitoring_eng!$A$1:$DB$79,Results!$C21,FALSE)=$O21,$S21,"CHYBA")))))</f>
        <v>0</v>
      </c>
      <c r="AF21" s="68">
        <f>IF(ISBLANK(HLOOKUP(AF$2,Monitoring_eng!$A$1:$DB$79,Results!$C21,FALSE)),"",IF(HLOOKUP(AF$2,Monitoring_eng!$A$1:$DB$79,Results!$C21,FALSE)=$I21,$P21,IF(HLOOKUP(AF$2,Monitoring_eng!$A$1:$DB$79,Results!$C21,FALSE)=$K21,$Q21,IF(HLOOKUP(AF$2,Monitoring_eng!$A$1:$DB$79,Results!$C21,FALSE)=$M21,$R21,IF(HLOOKUP(AF$2,Monitoring_eng!$A$1:$DB$79,Results!$C21,FALSE)=$O21,$S21,"CHYBA")))))</f>
        <v>0</v>
      </c>
      <c r="AG21" s="68">
        <f>IF(ISBLANK(HLOOKUP(AG$2,Monitoring_eng!$A$1:$DB$79,Results!$C21,FALSE)),"",IF(HLOOKUP(AG$2,Monitoring_eng!$A$1:$DB$79,Results!$C21,FALSE)=$I21,$P21,IF(HLOOKUP(AG$2,Monitoring_eng!$A$1:$DB$79,Results!$C21,FALSE)=$K21,$Q21,IF(HLOOKUP(AG$2,Monitoring_eng!$A$1:$DB$79,Results!$C21,FALSE)=$M21,$R21,IF(HLOOKUP(AG$2,Monitoring_eng!$A$1:$DB$79,Results!$C21,FALSE)=$O21,$S21,"CHYBA")))))</f>
        <v>0</v>
      </c>
      <c r="AH21" s="68">
        <f>IF(ISBLANK(HLOOKUP(AH$2,Monitoring_eng!$A$1:$DB$79,Results!$C21,FALSE)),"",IF(HLOOKUP(AH$2,Monitoring_eng!$A$1:$DB$79,Results!$C21,FALSE)=$I21,$P21,IF(HLOOKUP(AH$2,Monitoring_eng!$A$1:$DB$79,Results!$C21,FALSE)=$K21,$Q21,IF(HLOOKUP(AH$2,Monitoring_eng!$A$1:$DB$79,Results!$C21,FALSE)=$M21,$R21,IF(HLOOKUP(AH$2,Monitoring_eng!$A$1:$DB$79,Results!$C21,FALSE)=$O21,$S21,"CHYBA")))))</f>
        <v>0.5</v>
      </c>
      <c r="AI21" s="68">
        <f>IF(ISBLANK(HLOOKUP(AI$2,Monitoring_eng!$A$1:$DB$79,Results!$C21,FALSE)),"",IF(HLOOKUP(AI$2,Monitoring_eng!$A$1:$DB$79,Results!$C21,FALSE)=$I21,$P21,IF(HLOOKUP(AI$2,Monitoring_eng!$A$1:$DB$79,Results!$C21,FALSE)=$K21,$Q21,IF(HLOOKUP(AI$2,Monitoring_eng!$A$1:$DB$79,Results!$C21,FALSE)=$M21,$R21,IF(HLOOKUP(AI$2,Monitoring_eng!$A$1:$DB$79,Results!$C21,FALSE)=$O21,$S21,"CHYBA")))))</f>
        <v>0</v>
      </c>
      <c r="AJ21" s="68">
        <f>IF(ISBLANK(HLOOKUP(AJ$2,Monitoring_eng!$A$1:$DB$79,Results!$C21,FALSE)),"",IF(HLOOKUP(AJ$2,Monitoring_eng!$A$1:$DB$79,Results!$C21,FALSE)=$I21,$P21,IF(HLOOKUP(AJ$2,Monitoring_eng!$A$1:$DB$79,Results!$C21,FALSE)=$K21,$Q21,IF(HLOOKUP(AJ$2,Monitoring_eng!$A$1:$DB$79,Results!$C21,FALSE)=$M21,$R21,IF(HLOOKUP(AJ$2,Monitoring_eng!$A$1:$DB$79,Results!$C21,FALSE)=$O21,$S21,"CHYBA")))))</f>
        <v>1</v>
      </c>
      <c r="AK21" s="68">
        <f>IF(ISBLANK(HLOOKUP(AK$2,Monitoring_eng!$A$1:$DB$79,Results!$C21,FALSE)),"",IF(HLOOKUP(AK$2,Monitoring_eng!$A$1:$DB$79,Results!$C21,FALSE)=$I21,$P21,IF(HLOOKUP(AK$2,Monitoring_eng!$A$1:$DB$79,Results!$C21,FALSE)=$K21,$Q21,IF(HLOOKUP(AK$2,Monitoring_eng!$A$1:$DB$79,Results!$C21,FALSE)=$M21,$R21,IF(HLOOKUP(AK$2,Monitoring_eng!$A$1:$DB$79,Results!$C21,FALSE)=$O21,$S21,"CHYBA")))))</f>
        <v>0</v>
      </c>
      <c r="AL21" s="68">
        <f>IF(ISBLANK(HLOOKUP(AL$2,Monitoring_eng!$A$1:$DB$79,Results!$C21,FALSE)),"",IF(HLOOKUP(AL$2,Monitoring_eng!$A$1:$DB$79,Results!$C21,FALSE)=$I21,$P21,IF(HLOOKUP(AL$2,Monitoring_eng!$A$1:$DB$79,Results!$C21,FALSE)=$K21,$Q21,IF(HLOOKUP(AL$2,Monitoring_eng!$A$1:$DB$79,Results!$C21,FALSE)=$M21,$R21,IF(HLOOKUP(AL$2,Monitoring_eng!$A$1:$DB$79,Results!$C21,FALSE)=$O21,$S21,"CHYBA")))))</f>
        <v>1</v>
      </c>
      <c r="AM21" s="68">
        <f>IF(ISBLANK(HLOOKUP(AM$2,Monitoring_eng!$A$1:$DB$79,Results!$C21,FALSE)),"",IF(HLOOKUP(AM$2,Monitoring_eng!$A$1:$DB$79,Results!$C21,FALSE)=$I21,$P21,IF(HLOOKUP(AM$2,Monitoring_eng!$A$1:$DB$79,Results!$C21,FALSE)=$K21,$Q21,IF(HLOOKUP(AM$2,Monitoring_eng!$A$1:$DB$79,Results!$C21,FALSE)=$M21,$R21,IF(HLOOKUP(AM$2,Monitoring_eng!$A$1:$DB$79,Results!$C21,FALSE)=$O21,$S21,"CHYBA")))))</f>
        <v>0</v>
      </c>
      <c r="AN21" s="68">
        <f>IF(ISBLANK(HLOOKUP(AN$2,Monitoring_eng!$A$1:$DB$79,Results!$C21,FALSE)),"",IF(HLOOKUP(AN$2,Monitoring_eng!$A$1:$DB$79,Results!$C21,FALSE)=$I21,$P21,IF(HLOOKUP(AN$2,Monitoring_eng!$A$1:$DB$79,Results!$C21,FALSE)=$K21,$Q21,IF(HLOOKUP(AN$2,Monitoring_eng!$A$1:$DB$79,Results!$C21,FALSE)=$M21,$R21,IF(HLOOKUP(AN$2,Monitoring_eng!$A$1:$DB$79,Results!$C21,FALSE)=$O21,$S21,"CHYBA")))))</f>
        <v>0</v>
      </c>
      <c r="AO21" s="68">
        <f>IF(ISBLANK(HLOOKUP(AO$2,Monitoring_eng!$A$1:$DB$79,Results!$C21,FALSE)),"",IF(HLOOKUP(AO$2,Monitoring_eng!$A$1:$DB$79,Results!$C21,FALSE)=$I21,$P21,IF(HLOOKUP(AO$2,Monitoring_eng!$A$1:$DB$79,Results!$C21,FALSE)=$K21,$Q21,IF(HLOOKUP(AO$2,Monitoring_eng!$A$1:$DB$79,Results!$C21,FALSE)=$M21,$R21,IF(HLOOKUP(AO$2,Monitoring_eng!$A$1:$DB$79,Results!$C21,FALSE)=$O21,$S21,"CHYBA")))))</f>
        <v>0</v>
      </c>
      <c r="AP21" s="68">
        <f>IF(ISBLANK(HLOOKUP(AP$2,Monitoring_eng!$A$1:$DB$79,Results!$C21,FALSE)),"",IF(HLOOKUP(AP$2,Monitoring_eng!$A$1:$DB$79,Results!$C21,FALSE)=$I21,$P21,IF(HLOOKUP(AP$2,Monitoring_eng!$A$1:$DB$79,Results!$C21,FALSE)=$K21,$Q21,IF(HLOOKUP(AP$2,Monitoring_eng!$A$1:$DB$79,Results!$C21,FALSE)=$M21,$R21,IF(HLOOKUP(AP$2,Monitoring_eng!$A$1:$DB$79,Results!$C21,FALSE)=$O21,$S21,"CHYBA")))))</f>
        <v>0</v>
      </c>
      <c r="AQ21" s="68">
        <f>IF(ISBLANK(HLOOKUP(AQ$2,Monitoring_eng!$A$1:$DB$79,Results!$C21,FALSE)),"",IF(HLOOKUP(AQ$2,Monitoring_eng!$A$1:$DB$79,Results!$C21,FALSE)=$I21,$P21,IF(HLOOKUP(AQ$2,Monitoring_eng!$A$1:$DB$79,Results!$C21,FALSE)=$K21,$Q21,IF(HLOOKUP(AQ$2,Monitoring_eng!$A$1:$DB$79,Results!$C21,FALSE)=$M21,$R21,IF(HLOOKUP(AQ$2,Monitoring_eng!$A$1:$DB$79,Results!$C21,FALSE)=$O21,$S21,"CHYBA")))))</f>
        <v>1</v>
      </c>
      <c r="AR21" s="68">
        <f>IF(ISBLANK(HLOOKUP(AR$2,Monitoring_eng!$A$1:$DB$79,Results!$C21,FALSE)),"",IF(HLOOKUP(AR$2,Monitoring_eng!$A$1:$DB$79,Results!$C21,FALSE)=$I21,$P21,IF(HLOOKUP(AR$2,Monitoring_eng!$A$1:$DB$79,Results!$C21,FALSE)=$K21,$Q21,IF(HLOOKUP(AR$2,Monitoring_eng!$A$1:$DB$79,Results!$C21,FALSE)=$M21,$R21,IF(HLOOKUP(AR$2,Monitoring_eng!$A$1:$DB$79,Results!$C21,FALSE)=$O21,$S21,"CHYBA")))))</f>
        <v>1</v>
      </c>
      <c r="AS21" s="68">
        <f>IF(ISBLANK(HLOOKUP(AS$2,Monitoring_eng!$A$1:$DB$79,Results!$C21,FALSE)),"",IF(HLOOKUP(AS$2,Monitoring_eng!$A$1:$DB$79,Results!$C21,FALSE)=$I21,$P21,IF(HLOOKUP(AS$2,Monitoring_eng!$A$1:$DB$79,Results!$C21,FALSE)=$K21,$Q21,IF(HLOOKUP(AS$2,Monitoring_eng!$A$1:$DB$79,Results!$C21,FALSE)=$M21,$R21,IF(HLOOKUP(AS$2,Monitoring_eng!$A$1:$DB$79,Results!$C21,FALSE)=$O21,$S21,"CHYBA")))))</f>
        <v>0</v>
      </c>
      <c r="AT21" s="68">
        <f>IF(ISBLANK(HLOOKUP(AT$2,Monitoring_eng!$A$1:$DB$79,Results!$C21,FALSE)),"",IF(HLOOKUP(AT$2,Monitoring_eng!$A$1:$DB$79,Results!$C21,FALSE)=$I21,$P21,IF(HLOOKUP(AT$2,Monitoring_eng!$A$1:$DB$79,Results!$C21,FALSE)=$K21,$Q21,IF(HLOOKUP(AT$2,Monitoring_eng!$A$1:$DB$79,Results!$C21,FALSE)=$M21,$R21,IF(HLOOKUP(AT$2,Monitoring_eng!$A$1:$DB$79,Results!$C21,FALSE)=$O21,$S21,"CHYBA")))))</f>
        <v>1</v>
      </c>
      <c r="AU21" s="68">
        <f>IF(ISBLANK(HLOOKUP(AU$2,Monitoring_eng!$A$1:$DB$79,Results!$C21,FALSE)),"",IF(HLOOKUP(AU$2,Monitoring_eng!$A$1:$DB$79,Results!$C21,FALSE)=$I21,$P21,IF(HLOOKUP(AU$2,Monitoring_eng!$A$1:$DB$79,Results!$C21,FALSE)=$K21,$Q21,IF(HLOOKUP(AU$2,Monitoring_eng!$A$1:$DB$79,Results!$C21,FALSE)=$M21,$R21,IF(HLOOKUP(AU$2,Monitoring_eng!$A$1:$DB$79,Results!$C21,FALSE)=$O21,$S21,"CHYBA")))))</f>
        <v>0</v>
      </c>
      <c r="AV21" s="68">
        <f>IF(ISBLANK(HLOOKUP(AV$2,Monitoring_eng!$A$1:$DB$79,Results!$C21,FALSE)),"",IF(HLOOKUP(AV$2,Monitoring_eng!$A$1:$DB$79,Results!$C21,FALSE)=$I21,$P21,IF(HLOOKUP(AV$2,Monitoring_eng!$A$1:$DB$79,Results!$C21,FALSE)=$K21,$Q21,IF(HLOOKUP(AV$2,Monitoring_eng!$A$1:$DB$79,Results!$C21,FALSE)=$M21,$R21,IF(HLOOKUP(AV$2,Monitoring_eng!$A$1:$DB$79,Results!$C21,FALSE)=$O21,$S21,"CHYBA")))))</f>
        <v>0</v>
      </c>
      <c r="AW21" s="68">
        <f>IF(ISBLANK(HLOOKUP(AW$2,Monitoring_eng!$A$1:$DB$79,Results!$C21,FALSE)),"",IF(HLOOKUP(AW$2,Monitoring_eng!$A$1:$DB$79,Results!$C21,FALSE)=$I21,$P21,IF(HLOOKUP(AW$2,Monitoring_eng!$A$1:$DB$79,Results!$C21,FALSE)=$K21,$Q21,IF(HLOOKUP(AW$2,Monitoring_eng!$A$1:$DB$79,Results!$C21,FALSE)=$M21,$R21,IF(HLOOKUP(AW$2,Monitoring_eng!$A$1:$DB$79,Results!$C21,FALSE)=$O21,$S21,"CHYBA")))))</f>
        <v>1</v>
      </c>
      <c r="AX21" s="68">
        <f>IF(ISBLANK(HLOOKUP(AX$2,Monitoring_eng!$A$1:$DB$79,Results!$C21,FALSE)),"",IF(HLOOKUP(AX$2,Monitoring_eng!$A$1:$DB$79,Results!$C21,FALSE)=$I21,$P21,IF(HLOOKUP(AX$2,Monitoring_eng!$A$1:$DB$79,Results!$C21,FALSE)=$K21,$Q21,IF(HLOOKUP(AX$2,Monitoring_eng!$A$1:$DB$79,Results!$C21,FALSE)=$M21,$R21,IF(HLOOKUP(AX$2,Monitoring_eng!$A$1:$DB$79,Results!$C21,FALSE)=$O21,$S21,"CHYBA")))))</f>
        <v>0</v>
      </c>
      <c r="AY21" s="68">
        <f>IF(ISBLANK(HLOOKUP(AY$2,Monitoring_eng!$A$1:$DB$79,Results!$C21,FALSE)),"",IF(HLOOKUP(AY$2,Monitoring_eng!$A$1:$DB$79,Results!$C21,FALSE)=$I21,$P21,IF(HLOOKUP(AY$2,Monitoring_eng!$A$1:$DB$79,Results!$C21,FALSE)=$K21,$Q21,IF(HLOOKUP(AY$2,Monitoring_eng!$A$1:$DB$79,Results!$C21,FALSE)=$M21,$R21,IF(HLOOKUP(AY$2,Monitoring_eng!$A$1:$DB$79,Results!$C21,FALSE)=$O21,$S21,"CHYBA")))))</f>
        <v>0</v>
      </c>
      <c r="AZ21" s="68">
        <f>IF(ISBLANK(HLOOKUP(AZ$2,Monitoring_eng!$A$1:$DB$79,Results!$C21,FALSE)),"",IF(HLOOKUP(AZ$2,Monitoring_eng!$A$1:$DB$79,Results!$C21,FALSE)=$I21,$P21,IF(HLOOKUP(AZ$2,Monitoring_eng!$A$1:$DB$79,Results!$C21,FALSE)=$K21,$Q21,IF(HLOOKUP(AZ$2,Monitoring_eng!$A$1:$DB$79,Results!$C21,FALSE)=$M21,$R21,IF(HLOOKUP(AZ$2,Monitoring_eng!$A$1:$DB$79,Results!$C21,FALSE)=$O21,$S21,"CHYBA")))))</f>
        <v>0</v>
      </c>
      <c r="BA21" s="68">
        <f>IF(ISBLANK(HLOOKUP(BA$2,Monitoring_eng!$A$1:$DB$79,Results!$C21,FALSE)),"",IF(HLOOKUP(BA$2,Monitoring_eng!$A$1:$DB$79,Results!$C21,FALSE)=$I21,$P21,IF(HLOOKUP(BA$2,Monitoring_eng!$A$1:$DB$79,Results!$C21,FALSE)=$K21,$Q21,IF(HLOOKUP(BA$2,Monitoring_eng!$A$1:$DB$79,Results!$C21,FALSE)=$M21,$R21,IF(HLOOKUP(BA$2,Monitoring_eng!$A$1:$DB$79,Results!$C21,FALSE)=$O21,$S21,"CHYBA")))))</f>
        <v>1</v>
      </c>
      <c r="BB21" s="68">
        <f>IF(ISBLANK(HLOOKUP(BB$2,Monitoring_eng!$A$1:$DB$79,Results!$C21,FALSE)),"",IF(HLOOKUP(BB$2,Monitoring_eng!$A$1:$DB$79,Results!$C21,FALSE)=$I21,$P21,IF(HLOOKUP(BB$2,Monitoring_eng!$A$1:$DB$79,Results!$C21,FALSE)=$K21,$Q21,IF(HLOOKUP(BB$2,Monitoring_eng!$A$1:$DB$79,Results!$C21,FALSE)=$M21,$R21,IF(HLOOKUP(BB$2,Monitoring_eng!$A$1:$DB$79,Results!$C21,FALSE)=$O21,$S21,"CHYBA")))))</f>
        <v>0</v>
      </c>
      <c r="BC21" s="68">
        <f>IF(ISBLANK(HLOOKUP(BC$2,Monitoring_eng!$A$1:$DB$79,Results!$C21,FALSE)),"",IF(HLOOKUP(BC$2,Monitoring_eng!$A$1:$DB$79,Results!$C21,FALSE)=$I21,$P21,IF(HLOOKUP(BC$2,Monitoring_eng!$A$1:$DB$79,Results!$C21,FALSE)=$K21,$Q21,IF(HLOOKUP(BC$2,Monitoring_eng!$A$1:$DB$79,Results!$C21,FALSE)=$M21,$R21,IF(HLOOKUP(BC$2,Monitoring_eng!$A$1:$DB$79,Results!$C21,FALSE)=$O21,$S21,"CHYBA")))))</f>
        <v>0</v>
      </c>
      <c r="BD21" s="68">
        <f>IF(ISBLANK(HLOOKUP(BD$2,Monitoring_eng!$A$1:$DB$79,Results!$C21,FALSE)),"",IF(HLOOKUP(BD$2,Monitoring_eng!$A$1:$DB$79,Results!$C21,FALSE)=$I21,$P21,IF(HLOOKUP(BD$2,Monitoring_eng!$A$1:$DB$79,Results!$C21,FALSE)=$K21,$Q21,IF(HLOOKUP(BD$2,Monitoring_eng!$A$1:$DB$79,Results!$C21,FALSE)=$M21,$R21,IF(HLOOKUP(BD$2,Monitoring_eng!$A$1:$DB$79,Results!$C21,FALSE)=$O21,$S21,"CHYBA")))))</f>
        <v>1</v>
      </c>
      <c r="BE21" s="68">
        <f>IF(ISBLANK(HLOOKUP(BE$2,Monitoring_eng!$A$1:$DB$79,Results!$C21,FALSE)),"",IF(HLOOKUP(BE$2,Monitoring_eng!$A$1:$DB$79,Results!$C21,FALSE)=$I21,$P21,IF(HLOOKUP(BE$2,Monitoring_eng!$A$1:$DB$79,Results!$C21,FALSE)=$K21,$Q21,IF(HLOOKUP(BE$2,Monitoring_eng!$A$1:$DB$79,Results!$C21,FALSE)=$M21,$R21,IF(HLOOKUP(BE$2,Monitoring_eng!$A$1:$DB$79,Results!$C21,FALSE)=$O21,$S21,"CHYBA")))))</f>
        <v>0.5</v>
      </c>
      <c r="BF21" s="68">
        <f>IF(ISBLANK(HLOOKUP(BF$2,Monitoring_eng!$A$1:$DB$79,Results!$C21,FALSE)),"",IF(HLOOKUP(BF$2,Monitoring_eng!$A$1:$DB$79,Results!$C21,FALSE)=$I21,$P21,IF(HLOOKUP(BF$2,Monitoring_eng!$A$1:$DB$79,Results!$C21,FALSE)=$K21,$Q21,IF(HLOOKUP(BF$2,Monitoring_eng!$A$1:$DB$79,Results!$C21,FALSE)=$M21,$R21,IF(HLOOKUP(BF$2,Monitoring_eng!$A$1:$DB$79,Results!$C21,FALSE)=$O21,$S21,"CHYBA")))))</f>
        <v>0</v>
      </c>
      <c r="BG21" s="68">
        <f>IF(ISBLANK(HLOOKUP(BG$2,Monitoring_eng!$A$1:$DB$79,Results!$C21,FALSE)),"",IF(HLOOKUP(BG$2,Monitoring_eng!$A$1:$DB$79,Results!$C21,FALSE)=$I21,$P21,IF(HLOOKUP(BG$2,Monitoring_eng!$A$1:$DB$79,Results!$C21,FALSE)=$K21,$Q21,IF(HLOOKUP(BG$2,Monitoring_eng!$A$1:$DB$79,Results!$C21,FALSE)=$M21,$R21,IF(HLOOKUP(BG$2,Monitoring_eng!$A$1:$DB$79,Results!$C21,FALSE)=$O21,$S21,"CHYBA")))))</f>
        <v>1</v>
      </c>
      <c r="BH21" s="68">
        <f>IF(ISBLANK(HLOOKUP(BH$2,Monitoring_eng!$A$1:$DB$79,Results!$C21,FALSE)),"",IF(HLOOKUP(BH$2,Monitoring_eng!$A$1:$DB$79,Results!$C21,FALSE)=$I21,$P21,IF(HLOOKUP(BH$2,Monitoring_eng!$A$1:$DB$79,Results!$C21,FALSE)=$K21,$Q21,IF(HLOOKUP(BH$2,Monitoring_eng!$A$1:$DB$79,Results!$C21,FALSE)=$M21,$R21,IF(HLOOKUP(BH$2,Monitoring_eng!$A$1:$DB$79,Results!$C21,FALSE)=$O21,$S21,"CHYBA")))))</f>
        <v>0</v>
      </c>
      <c r="BI21" s="68">
        <f>IF(ISBLANK(HLOOKUP(BI$2,Monitoring_eng!$A$1:$DB$79,Results!$C21,FALSE)),"",IF(HLOOKUP(BI$2,Monitoring_eng!$A$1:$DB$79,Results!$C21,FALSE)=$I21,$P21,IF(HLOOKUP(BI$2,Monitoring_eng!$A$1:$DB$79,Results!$C21,FALSE)=$K21,$Q21,IF(HLOOKUP(BI$2,Monitoring_eng!$A$1:$DB$79,Results!$C21,FALSE)=$M21,$R21,IF(HLOOKUP(BI$2,Monitoring_eng!$A$1:$DB$79,Results!$C21,FALSE)=$O21,$S21,"CHYBA")))))</f>
        <v>1</v>
      </c>
      <c r="BJ21" s="68">
        <f>IF(ISBLANK(HLOOKUP(BJ$2,Monitoring_eng!$A$1:$DB$79,Results!$C21,FALSE)),"",IF(HLOOKUP(BJ$2,Monitoring_eng!$A$1:$DB$79,Results!$C21,FALSE)=$I21,$P21,IF(HLOOKUP(BJ$2,Monitoring_eng!$A$1:$DB$79,Results!$C21,FALSE)=$K21,$Q21,IF(HLOOKUP(BJ$2,Monitoring_eng!$A$1:$DB$79,Results!$C21,FALSE)=$M21,$R21,IF(HLOOKUP(BJ$2,Monitoring_eng!$A$1:$DB$79,Results!$C21,FALSE)=$O21,$S21,"CHYBA")))))</f>
        <v>0</v>
      </c>
      <c r="BK21" s="68">
        <f>IF(ISBLANK(HLOOKUP(BK$2,Monitoring_eng!$A$1:$DB$79,Results!$C21,FALSE)),"",IF(HLOOKUP(BK$2,Monitoring_eng!$A$1:$DB$79,Results!$C21,FALSE)=$I21,$P21,IF(HLOOKUP(BK$2,Monitoring_eng!$A$1:$DB$79,Results!$C21,FALSE)=$K21,$Q21,IF(HLOOKUP(BK$2,Monitoring_eng!$A$1:$DB$79,Results!$C21,FALSE)=$M21,$R21,IF(HLOOKUP(BK$2,Monitoring_eng!$A$1:$DB$79,Results!$C21,FALSE)=$O21,$S21,"CHYBA")))))</f>
        <v>1</v>
      </c>
      <c r="BL21" s="68">
        <f>IF(ISBLANK(HLOOKUP(BL$2,Monitoring_eng!$A$1:$DB$79,Results!$C21,FALSE)),"",IF(HLOOKUP(BL$2,Monitoring_eng!$A$1:$DB$79,Results!$C21,FALSE)=$I21,$P21,IF(HLOOKUP(BL$2,Monitoring_eng!$A$1:$DB$79,Results!$C21,FALSE)=$K21,$Q21,IF(HLOOKUP(BL$2,Monitoring_eng!$A$1:$DB$79,Results!$C21,FALSE)=$M21,$R21,IF(HLOOKUP(BL$2,Monitoring_eng!$A$1:$DB$79,Results!$C21,FALSE)=$O21,$S21,"CHYBA")))))</f>
        <v>0</v>
      </c>
      <c r="BM21" s="68">
        <f>IF(ISBLANK(HLOOKUP(BM$2,Monitoring_eng!$A$1:$DB$79,Results!$C21,FALSE)),"",IF(HLOOKUP(BM$2,Monitoring_eng!$A$1:$DB$79,Results!$C21,FALSE)=$I21,$P21,IF(HLOOKUP(BM$2,Monitoring_eng!$A$1:$DB$79,Results!$C21,FALSE)=$K21,$Q21,IF(HLOOKUP(BM$2,Monitoring_eng!$A$1:$DB$79,Results!$C21,FALSE)=$M21,$R21,IF(HLOOKUP(BM$2,Monitoring_eng!$A$1:$DB$79,Results!$C21,FALSE)=$O21,$S21,"CHYBA")))))</f>
        <v>0</v>
      </c>
      <c r="BN21" s="68">
        <f>IF(ISBLANK(HLOOKUP(BN$2,Monitoring_eng!$A$1:$DB$79,Results!$C21,FALSE)),"",IF(HLOOKUP(BN$2,Monitoring_eng!$A$1:$DB$79,Results!$C21,FALSE)=$I21,$P21,IF(HLOOKUP(BN$2,Monitoring_eng!$A$1:$DB$79,Results!$C21,FALSE)=$K21,$Q21,IF(HLOOKUP(BN$2,Monitoring_eng!$A$1:$DB$79,Results!$C21,FALSE)=$M21,$R21,IF(HLOOKUP(BN$2,Monitoring_eng!$A$1:$DB$79,Results!$C21,FALSE)=$O21,$S21,"CHYBA")))))</f>
        <v>0</v>
      </c>
      <c r="BO21" s="68">
        <f>IF(ISBLANK(HLOOKUP(BO$2,Monitoring_eng!$A$1:$DB$79,Results!$C21,FALSE)),"",IF(HLOOKUP(BO$2,Monitoring_eng!$A$1:$DB$79,Results!$C21,FALSE)=$I21,$P21,IF(HLOOKUP(BO$2,Monitoring_eng!$A$1:$DB$79,Results!$C21,FALSE)=$K21,$Q21,IF(HLOOKUP(BO$2,Monitoring_eng!$A$1:$DB$79,Results!$C21,FALSE)=$M21,$R21,IF(HLOOKUP(BO$2,Monitoring_eng!$A$1:$DB$79,Results!$C21,FALSE)=$O21,$S21,"CHYBA")))))</f>
        <v>1</v>
      </c>
      <c r="BP21" s="68">
        <f>IF(ISBLANK(HLOOKUP(BP$2,Monitoring_eng!$A$1:$DB$79,Results!$C21,FALSE)),"",IF(HLOOKUP(BP$2,Monitoring_eng!$A$1:$DB$79,Results!$C21,FALSE)=$I21,$P21,IF(HLOOKUP(BP$2,Monitoring_eng!$A$1:$DB$79,Results!$C21,FALSE)=$K21,$Q21,IF(HLOOKUP(BP$2,Monitoring_eng!$A$1:$DB$79,Results!$C21,FALSE)=$M21,$R21,IF(HLOOKUP(BP$2,Monitoring_eng!$A$1:$DB$79,Results!$C21,FALSE)=$O21,$S21,"CHYBA")))))</f>
        <v>1</v>
      </c>
      <c r="BQ21" s="68">
        <f>IF(ISBLANK(HLOOKUP(BQ$2,Monitoring_eng!$A$1:$DB$79,Results!$C21,FALSE)),"",IF(HLOOKUP(BQ$2,Monitoring_eng!$A$1:$DB$79,Results!$C21,FALSE)=$I21,$P21,IF(HLOOKUP(BQ$2,Monitoring_eng!$A$1:$DB$79,Results!$C21,FALSE)=$K21,$Q21,IF(HLOOKUP(BQ$2,Monitoring_eng!$A$1:$DB$79,Results!$C21,FALSE)=$M21,$R21,IF(HLOOKUP(BQ$2,Monitoring_eng!$A$1:$DB$79,Results!$C21,FALSE)=$O21,$S21,"CHYBA")))))</f>
        <v>0</v>
      </c>
    </row>
    <row r="22" spans="1:69" x14ac:dyDescent="0.25">
      <c r="A22" s="45" t="s">
        <v>2447</v>
      </c>
      <c r="B22" s="45" t="s">
        <v>323</v>
      </c>
      <c r="C22" s="45">
        <v>21</v>
      </c>
      <c r="D22" s="47" t="s">
        <v>112</v>
      </c>
      <c r="E22" s="47" t="s">
        <v>124</v>
      </c>
      <c r="F22" s="48" t="s">
        <v>16</v>
      </c>
      <c r="G22" s="45">
        <v>0.5</v>
      </c>
      <c r="H22" s="45" t="s">
        <v>484</v>
      </c>
      <c r="I22" s="45" t="s">
        <v>1749</v>
      </c>
      <c r="J22" s="45" t="s">
        <v>485</v>
      </c>
      <c r="K22" s="67" t="s">
        <v>1750</v>
      </c>
      <c r="L22" s="45" t="s">
        <v>486</v>
      </c>
      <c r="M22" s="45" t="s">
        <v>1752</v>
      </c>
      <c r="N22" s="45" t="s">
        <v>2116</v>
      </c>
      <c r="O22" s="45" t="s">
        <v>2116</v>
      </c>
      <c r="P22" s="45">
        <f t="shared" si="0"/>
        <v>0.5</v>
      </c>
      <c r="Q22" s="45">
        <v>0</v>
      </c>
      <c r="R22" s="45">
        <f t="shared" si="1"/>
        <v>0.25</v>
      </c>
      <c r="S22" s="45" t="s">
        <v>2116</v>
      </c>
      <c r="T22" s="68">
        <f>IF(ISBLANK(HLOOKUP(T$2,Monitoring_eng!$A$1:$DB$79,Results!$C22,FALSE)),"",IF(HLOOKUP(T$2,Monitoring_eng!$A$1:$DB$79,Results!$C22,FALSE)=$I22,$P22,IF(HLOOKUP(T$2,Monitoring_eng!$A$1:$DB$79,Results!$C22,FALSE)=$K22,$Q22,IF(HLOOKUP(T$2,Monitoring_eng!$A$1:$DB$79,Results!$C22,FALSE)=$M22,$R22,IF(HLOOKUP(T$2,Monitoring_eng!$A$1:$DB$79,Results!$C22,FALSE)=$O22,$S22,"CHYBA")))))</f>
        <v>0</v>
      </c>
      <c r="U22" s="68">
        <f>IF(ISBLANK(HLOOKUP(U$2,Monitoring_eng!$A$1:$DB$79,Results!$C22,FALSE)),"",IF(HLOOKUP(U$2,Monitoring_eng!$A$1:$DB$79,Results!$C22,FALSE)=$I22,$P22,IF(HLOOKUP(U$2,Monitoring_eng!$A$1:$DB$79,Results!$C22,FALSE)=$K22,$Q22,IF(HLOOKUP(U$2,Monitoring_eng!$A$1:$DB$79,Results!$C22,FALSE)=$M22,$R22,IF(HLOOKUP(U$2,Monitoring_eng!$A$1:$DB$79,Results!$C22,FALSE)=$O22,$S22,"CHYBA")))))</f>
        <v>0</v>
      </c>
      <c r="V22" s="68">
        <f>IF(ISBLANK(HLOOKUP(V$2,Monitoring_eng!$A$1:$DB$79,Results!$C22,FALSE)),"",IF(HLOOKUP(V$2,Monitoring_eng!$A$1:$DB$79,Results!$C22,FALSE)=$I22,$P22,IF(HLOOKUP(V$2,Monitoring_eng!$A$1:$DB$79,Results!$C22,FALSE)=$K22,$Q22,IF(HLOOKUP(V$2,Monitoring_eng!$A$1:$DB$79,Results!$C22,FALSE)=$M22,$R22,IF(HLOOKUP(V$2,Monitoring_eng!$A$1:$DB$79,Results!$C22,FALSE)=$O22,$S22,"CHYBA")))))</f>
        <v>0</v>
      </c>
      <c r="W22" s="68">
        <f>IF(ISBLANK(HLOOKUP(W$2,Monitoring_eng!$A$1:$DB$79,Results!$C22,FALSE)),"",IF(HLOOKUP(W$2,Monitoring_eng!$A$1:$DB$79,Results!$C22,FALSE)=$I22,$P22,IF(HLOOKUP(W$2,Monitoring_eng!$A$1:$DB$79,Results!$C22,FALSE)=$K22,$Q22,IF(HLOOKUP(W$2,Monitoring_eng!$A$1:$DB$79,Results!$C22,FALSE)=$M22,$R22,IF(HLOOKUP(W$2,Monitoring_eng!$A$1:$DB$79,Results!$C22,FALSE)=$O22,$S22,"CHYBA")))))</f>
        <v>0</v>
      </c>
      <c r="X22" s="68">
        <f>IF(ISBLANK(HLOOKUP(X$2,Monitoring_eng!$A$1:$DB$79,Results!$C22,FALSE)),"",IF(HLOOKUP(X$2,Monitoring_eng!$A$1:$DB$79,Results!$C22,FALSE)=$I22,$P22,IF(HLOOKUP(X$2,Monitoring_eng!$A$1:$DB$79,Results!$C22,FALSE)=$K22,$Q22,IF(HLOOKUP(X$2,Monitoring_eng!$A$1:$DB$79,Results!$C22,FALSE)=$M22,$R22,IF(HLOOKUP(X$2,Monitoring_eng!$A$1:$DB$79,Results!$C22,FALSE)=$O22,$S22,"CHYBA")))))</f>
        <v>0</v>
      </c>
      <c r="Y22" s="68">
        <f>IF(ISBLANK(HLOOKUP(Y$2,Monitoring_eng!$A$1:$DB$79,Results!$C22,FALSE)),"",IF(HLOOKUP(Y$2,Monitoring_eng!$A$1:$DB$79,Results!$C22,FALSE)=$I22,$P22,IF(HLOOKUP(Y$2,Monitoring_eng!$A$1:$DB$79,Results!$C22,FALSE)=$K22,$Q22,IF(HLOOKUP(Y$2,Monitoring_eng!$A$1:$DB$79,Results!$C22,FALSE)=$M22,$R22,IF(HLOOKUP(Y$2,Monitoring_eng!$A$1:$DB$79,Results!$C22,FALSE)=$O22,$S22,"CHYBA")))))</f>
        <v>0.25</v>
      </c>
      <c r="Z22" s="68">
        <f>IF(ISBLANK(HLOOKUP(Z$2,Monitoring_eng!$A$1:$DB$79,Results!$C22,FALSE)),"",IF(HLOOKUP(Z$2,Monitoring_eng!$A$1:$DB$79,Results!$C22,FALSE)=$I22,$P22,IF(HLOOKUP(Z$2,Monitoring_eng!$A$1:$DB$79,Results!$C22,FALSE)=$K22,$Q22,IF(HLOOKUP(Z$2,Monitoring_eng!$A$1:$DB$79,Results!$C22,FALSE)=$M22,$R22,IF(HLOOKUP(Z$2,Monitoring_eng!$A$1:$DB$79,Results!$C22,FALSE)=$O22,$S22,"CHYBA")))))</f>
        <v>0</v>
      </c>
      <c r="AA22" s="68">
        <f>IF(ISBLANK(HLOOKUP(AA$2,Monitoring_eng!$A$1:$DB$79,Results!$C22,FALSE)),"",IF(HLOOKUP(AA$2,Monitoring_eng!$A$1:$DB$79,Results!$C22,FALSE)=$I22,$P22,IF(HLOOKUP(AA$2,Monitoring_eng!$A$1:$DB$79,Results!$C22,FALSE)=$K22,$Q22,IF(HLOOKUP(AA$2,Monitoring_eng!$A$1:$DB$79,Results!$C22,FALSE)=$M22,$R22,IF(HLOOKUP(AA$2,Monitoring_eng!$A$1:$DB$79,Results!$C22,FALSE)=$O22,$S22,"CHYBA")))))</f>
        <v>0</v>
      </c>
      <c r="AB22" s="68">
        <f>IF(ISBLANK(HLOOKUP(AB$2,Monitoring_eng!$A$1:$DB$79,Results!$C22,FALSE)),"",IF(HLOOKUP(AB$2,Monitoring_eng!$A$1:$DB$79,Results!$C22,FALSE)=$I22,$P22,IF(HLOOKUP(AB$2,Monitoring_eng!$A$1:$DB$79,Results!$C22,FALSE)=$K22,$Q22,IF(HLOOKUP(AB$2,Monitoring_eng!$A$1:$DB$79,Results!$C22,FALSE)=$M22,$R22,IF(HLOOKUP(AB$2,Monitoring_eng!$A$1:$DB$79,Results!$C22,FALSE)=$O22,$S22,"CHYBA")))))</f>
        <v>0</v>
      </c>
      <c r="AC22" s="68">
        <f>IF(ISBLANK(HLOOKUP(AC$2,Monitoring_eng!$A$1:$DB$79,Results!$C22,FALSE)),"",IF(HLOOKUP(AC$2,Monitoring_eng!$A$1:$DB$79,Results!$C22,FALSE)=$I22,$P22,IF(HLOOKUP(AC$2,Monitoring_eng!$A$1:$DB$79,Results!$C22,FALSE)=$K22,$Q22,IF(HLOOKUP(AC$2,Monitoring_eng!$A$1:$DB$79,Results!$C22,FALSE)=$M22,$R22,IF(HLOOKUP(AC$2,Monitoring_eng!$A$1:$DB$79,Results!$C22,FALSE)=$O22,$S22,"CHYBA")))))</f>
        <v>0</v>
      </c>
      <c r="AD22" s="68">
        <f>IF(ISBLANK(HLOOKUP(AD$2,Monitoring_eng!$A$1:$DB$79,Results!$C22,FALSE)),"",IF(HLOOKUP(AD$2,Monitoring_eng!$A$1:$DB$79,Results!$C22,FALSE)=$I22,$P22,IF(HLOOKUP(AD$2,Monitoring_eng!$A$1:$DB$79,Results!$C22,FALSE)=$K22,$Q22,IF(HLOOKUP(AD$2,Monitoring_eng!$A$1:$DB$79,Results!$C22,FALSE)=$M22,$R22,IF(HLOOKUP(AD$2,Monitoring_eng!$A$1:$DB$79,Results!$C22,FALSE)=$O22,$S22,"CHYBA")))))</f>
        <v>0</v>
      </c>
      <c r="AE22" s="68">
        <f>IF(ISBLANK(HLOOKUP(AE$2,Monitoring_eng!$A$1:$DB$79,Results!$C22,FALSE)),"",IF(HLOOKUP(AE$2,Monitoring_eng!$A$1:$DB$79,Results!$C22,FALSE)=$I22,$P22,IF(HLOOKUP(AE$2,Monitoring_eng!$A$1:$DB$79,Results!$C22,FALSE)=$K22,$Q22,IF(HLOOKUP(AE$2,Monitoring_eng!$A$1:$DB$79,Results!$C22,FALSE)=$M22,$R22,IF(HLOOKUP(AE$2,Monitoring_eng!$A$1:$DB$79,Results!$C22,FALSE)=$O22,$S22,"CHYBA")))))</f>
        <v>0</v>
      </c>
      <c r="AF22" s="68">
        <f>IF(ISBLANK(HLOOKUP(AF$2,Monitoring_eng!$A$1:$DB$79,Results!$C22,FALSE)),"",IF(HLOOKUP(AF$2,Monitoring_eng!$A$1:$DB$79,Results!$C22,FALSE)=$I22,$P22,IF(HLOOKUP(AF$2,Monitoring_eng!$A$1:$DB$79,Results!$C22,FALSE)=$K22,$Q22,IF(HLOOKUP(AF$2,Monitoring_eng!$A$1:$DB$79,Results!$C22,FALSE)=$M22,$R22,IF(HLOOKUP(AF$2,Monitoring_eng!$A$1:$DB$79,Results!$C22,FALSE)=$O22,$S22,"CHYBA")))))</f>
        <v>0</v>
      </c>
      <c r="AG22" s="68">
        <f>IF(ISBLANK(HLOOKUP(AG$2,Monitoring_eng!$A$1:$DB$79,Results!$C22,FALSE)),"",IF(HLOOKUP(AG$2,Monitoring_eng!$A$1:$DB$79,Results!$C22,FALSE)=$I22,$P22,IF(HLOOKUP(AG$2,Monitoring_eng!$A$1:$DB$79,Results!$C22,FALSE)=$K22,$Q22,IF(HLOOKUP(AG$2,Monitoring_eng!$A$1:$DB$79,Results!$C22,FALSE)=$M22,$R22,IF(HLOOKUP(AG$2,Monitoring_eng!$A$1:$DB$79,Results!$C22,FALSE)=$O22,$S22,"CHYBA")))))</f>
        <v>0</v>
      </c>
      <c r="AH22" s="68">
        <f>IF(ISBLANK(HLOOKUP(AH$2,Monitoring_eng!$A$1:$DB$79,Results!$C22,FALSE)),"",IF(HLOOKUP(AH$2,Monitoring_eng!$A$1:$DB$79,Results!$C22,FALSE)=$I22,$P22,IF(HLOOKUP(AH$2,Monitoring_eng!$A$1:$DB$79,Results!$C22,FALSE)=$K22,$Q22,IF(HLOOKUP(AH$2,Monitoring_eng!$A$1:$DB$79,Results!$C22,FALSE)=$M22,$R22,IF(HLOOKUP(AH$2,Monitoring_eng!$A$1:$DB$79,Results!$C22,FALSE)=$O22,$S22,"CHYBA")))))</f>
        <v>0</v>
      </c>
      <c r="AI22" s="68">
        <f>IF(ISBLANK(HLOOKUP(AI$2,Monitoring_eng!$A$1:$DB$79,Results!$C22,FALSE)),"",IF(HLOOKUP(AI$2,Monitoring_eng!$A$1:$DB$79,Results!$C22,FALSE)=$I22,$P22,IF(HLOOKUP(AI$2,Monitoring_eng!$A$1:$DB$79,Results!$C22,FALSE)=$K22,$Q22,IF(HLOOKUP(AI$2,Monitoring_eng!$A$1:$DB$79,Results!$C22,FALSE)=$M22,$R22,IF(HLOOKUP(AI$2,Monitoring_eng!$A$1:$DB$79,Results!$C22,FALSE)=$O22,$S22,"CHYBA")))))</f>
        <v>0</v>
      </c>
      <c r="AJ22" s="68">
        <f>IF(ISBLANK(HLOOKUP(AJ$2,Monitoring_eng!$A$1:$DB$79,Results!$C22,FALSE)),"",IF(HLOOKUP(AJ$2,Monitoring_eng!$A$1:$DB$79,Results!$C22,FALSE)=$I22,$P22,IF(HLOOKUP(AJ$2,Monitoring_eng!$A$1:$DB$79,Results!$C22,FALSE)=$K22,$Q22,IF(HLOOKUP(AJ$2,Monitoring_eng!$A$1:$DB$79,Results!$C22,FALSE)=$M22,$R22,IF(HLOOKUP(AJ$2,Monitoring_eng!$A$1:$DB$79,Results!$C22,FALSE)=$O22,$S22,"CHYBA")))))</f>
        <v>0</v>
      </c>
      <c r="AK22" s="68">
        <f>IF(ISBLANK(HLOOKUP(AK$2,Monitoring_eng!$A$1:$DB$79,Results!$C22,FALSE)),"",IF(HLOOKUP(AK$2,Monitoring_eng!$A$1:$DB$79,Results!$C22,FALSE)=$I22,$P22,IF(HLOOKUP(AK$2,Monitoring_eng!$A$1:$DB$79,Results!$C22,FALSE)=$K22,$Q22,IF(HLOOKUP(AK$2,Monitoring_eng!$A$1:$DB$79,Results!$C22,FALSE)=$M22,$R22,IF(HLOOKUP(AK$2,Monitoring_eng!$A$1:$DB$79,Results!$C22,FALSE)=$O22,$S22,"CHYBA")))))</f>
        <v>0</v>
      </c>
      <c r="AL22" s="68">
        <f>IF(ISBLANK(HLOOKUP(AL$2,Monitoring_eng!$A$1:$DB$79,Results!$C22,FALSE)),"",IF(HLOOKUP(AL$2,Monitoring_eng!$A$1:$DB$79,Results!$C22,FALSE)=$I22,$P22,IF(HLOOKUP(AL$2,Monitoring_eng!$A$1:$DB$79,Results!$C22,FALSE)=$K22,$Q22,IF(HLOOKUP(AL$2,Monitoring_eng!$A$1:$DB$79,Results!$C22,FALSE)=$M22,$R22,IF(HLOOKUP(AL$2,Monitoring_eng!$A$1:$DB$79,Results!$C22,FALSE)=$O22,$S22,"CHYBA")))))</f>
        <v>0</v>
      </c>
      <c r="AM22" s="68">
        <f>IF(ISBLANK(HLOOKUP(AM$2,Monitoring_eng!$A$1:$DB$79,Results!$C22,FALSE)),"",IF(HLOOKUP(AM$2,Monitoring_eng!$A$1:$DB$79,Results!$C22,FALSE)=$I22,$P22,IF(HLOOKUP(AM$2,Monitoring_eng!$A$1:$DB$79,Results!$C22,FALSE)=$K22,$Q22,IF(HLOOKUP(AM$2,Monitoring_eng!$A$1:$DB$79,Results!$C22,FALSE)=$M22,$R22,IF(HLOOKUP(AM$2,Monitoring_eng!$A$1:$DB$79,Results!$C22,FALSE)=$O22,$S22,"CHYBA")))))</f>
        <v>0</v>
      </c>
      <c r="AN22" s="68">
        <f>IF(ISBLANK(HLOOKUP(AN$2,Monitoring_eng!$A$1:$DB$79,Results!$C22,FALSE)),"",IF(HLOOKUP(AN$2,Monitoring_eng!$A$1:$DB$79,Results!$C22,FALSE)=$I22,$P22,IF(HLOOKUP(AN$2,Monitoring_eng!$A$1:$DB$79,Results!$C22,FALSE)=$K22,$Q22,IF(HLOOKUP(AN$2,Monitoring_eng!$A$1:$DB$79,Results!$C22,FALSE)=$M22,$R22,IF(HLOOKUP(AN$2,Monitoring_eng!$A$1:$DB$79,Results!$C22,FALSE)=$O22,$S22,"CHYBA")))))</f>
        <v>0</v>
      </c>
      <c r="AO22" s="68">
        <f>IF(ISBLANK(HLOOKUP(AO$2,Monitoring_eng!$A$1:$DB$79,Results!$C22,FALSE)),"",IF(HLOOKUP(AO$2,Monitoring_eng!$A$1:$DB$79,Results!$C22,FALSE)=$I22,$P22,IF(HLOOKUP(AO$2,Monitoring_eng!$A$1:$DB$79,Results!$C22,FALSE)=$K22,$Q22,IF(HLOOKUP(AO$2,Monitoring_eng!$A$1:$DB$79,Results!$C22,FALSE)=$M22,$R22,IF(HLOOKUP(AO$2,Monitoring_eng!$A$1:$DB$79,Results!$C22,FALSE)=$O22,$S22,"CHYBA")))))</f>
        <v>0</v>
      </c>
      <c r="AP22" s="68">
        <f>IF(ISBLANK(HLOOKUP(AP$2,Monitoring_eng!$A$1:$DB$79,Results!$C22,FALSE)),"",IF(HLOOKUP(AP$2,Monitoring_eng!$A$1:$DB$79,Results!$C22,FALSE)=$I22,$P22,IF(HLOOKUP(AP$2,Monitoring_eng!$A$1:$DB$79,Results!$C22,FALSE)=$K22,$Q22,IF(HLOOKUP(AP$2,Monitoring_eng!$A$1:$DB$79,Results!$C22,FALSE)=$M22,$R22,IF(HLOOKUP(AP$2,Monitoring_eng!$A$1:$DB$79,Results!$C22,FALSE)=$O22,$S22,"CHYBA")))))</f>
        <v>0</v>
      </c>
      <c r="AQ22" s="68">
        <f>IF(ISBLANK(HLOOKUP(AQ$2,Monitoring_eng!$A$1:$DB$79,Results!$C22,FALSE)),"",IF(HLOOKUP(AQ$2,Monitoring_eng!$A$1:$DB$79,Results!$C22,FALSE)=$I22,$P22,IF(HLOOKUP(AQ$2,Monitoring_eng!$A$1:$DB$79,Results!$C22,FALSE)=$K22,$Q22,IF(HLOOKUP(AQ$2,Monitoring_eng!$A$1:$DB$79,Results!$C22,FALSE)=$M22,$R22,IF(HLOOKUP(AQ$2,Monitoring_eng!$A$1:$DB$79,Results!$C22,FALSE)=$O22,$S22,"CHYBA")))))</f>
        <v>0.5</v>
      </c>
      <c r="AR22" s="68">
        <f>IF(ISBLANK(HLOOKUP(AR$2,Monitoring_eng!$A$1:$DB$79,Results!$C22,FALSE)),"",IF(HLOOKUP(AR$2,Monitoring_eng!$A$1:$DB$79,Results!$C22,FALSE)=$I22,$P22,IF(HLOOKUP(AR$2,Monitoring_eng!$A$1:$DB$79,Results!$C22,FALSE)=$K22,$Q22,IF(HLOOKUP(AR$2,Monitoring_eng!$A$1:$DB$79,Results!$C22,FALSE)=$M22,$R22,IF(HLOOKUP(AR$2,Monitoring_eng!$A$1:$DB$79,Results!$C22,FALSE)=$O22,$S22,"CHYBA")))))</f>
        <v>0.5</v>
      </c>
      <c r="AS22" s="68">
        <f>IF(ISBLANK(HLOOKUP(AS$2,Monitoring_eng!$A$1:$DB$79,Results!$C22,FALSE)),"",IF(HLOOKUP(AS$2,Monitoring_eng!$A$1:$DB$79,Results!$C22,FALSE)=$I22,$P22,IF(HLOOKUP(AS$2,Monitoring_eng!$A$1:$DB$79,Results!$C22,FALSE)=$K22,$Q22,IF(HLOOKUP(AS$2,Monitoring_eng!$A$1:$DB$79,Results!$C22,FALSE)=$M22,$R22,IF(HLOOKUP(AS$2,Monitoring_eng!$A$1:$DB$79,Results!$C22,FALSE)=$O22,$S22,"CHYBA")))))</f>
        <v>0</v>
      </c>
      <c r="AT22" s="68">
        <f>IF(ISBLANK(HLOOKUP(AT$2,Monitoring_eng!$A$1:$DB$79,Results!$C22,FALSE)),"",IF(HLOOKUP(AT$2,Monitoring_eng!$A$1:$DB$79,Results!$C22,FALSE)=$I22,$P22,IF(HLOOKUP(AT$2,Monitoring_eng!$A$1:$DB$79,Results!$C22,FALSE)=$K22,$Q22,IF(HLOOKUP(AT$2,Monitoring_eng!$A$1:$DB$79,Results!$C22,FALSE)=$M22,$R22,IF(HLOOKUP(AT$2,Monitoring_eng!$A$1:$DB$79,Results!$C22,FALSE)=$O22,$S22,"CHYBA")))))</f>
        <v>0.5</v>
      </c>
      <c r="AU22" s="68">
        <f>IF(ISBLANK(HLOOKUP(AU$2,Monitoring_eng!$A$1:$DB$79,Results!$C22,FALSE)),"",IF(HLOOKUP(AU$2,Monitoring_eng!$A$1:$DB$79,Results!$C22,FALSE)=$I22,$P22,IF(HLOOKUP(AU$2,Monitoring_eng!$A$1:$DB$79,Results!$C22,FALSE)=$K22,$Q22,IF(HLOOKUP(AU$2,Monitoring_eng!$A$1:$DB$79,Results!$C22,FALSE)=$M22,$R22,IF(HLOOKUP(AU$2,Monitoring_eng!$A$1:$DB$79,Results!$C22,FALSE)=$O22,$S22,"CHYBA")))))</f>
        <v>0</v>
      </c>
      <c r="AV22" s="68">
        <f>IF(ISBLANK(HLOOKUP(AV$2,Monitoring_eng!$A$1:$DB$79,Results!$C22,FALSE)),"",IF(HLOOKUP(AV$2,Monitoring_eng!$A$1:$DB$79,Results!$C22,FALSE)=$I22,$P22,IF(HLOOKUP(AV$2,Monitoring_eng!$A$1:$DB$79,Results!$C22,FALSE)=$K22,$Q22,IF(HLOOKUP(AV$2,Monitoring_eng!$A$1:$DB$79,Results!$C22,FALSE)=$M22,$R22,IF(HLOOKUP(AV$2,Monitoring_eng!$A$1:$DB$79,Results!$C22,FALSE)=$O22,$S22,"CHYBA")))))</f>
        <v>0</v>
      </c>
      <c r="AW22" s="68">
        <f>IF(ISBLANK(HLOOKUP(AW$2,Monitoring_eng!$A$1:$DB$79,Results!$C22,FALSE)),"",IF(HLOOKUP(AW$2,Monitoring_eng!$A$1:$DB$79,Results!$C22,FALSE)=$I22,$P22,IF(HLOOKUP(AW$2,Monitoring_eng!$A$1:$DB$79,Results!$C22,FALSE)=$K22,$Q22,IF(HLOOKUP(AW$2,Monitoring_eng!$A$1:$DB$79,Results!$C22,FALSE)=$M22,$R22,IF(HLOOKUP(AW$2,Monitoring_eng!$A$1:$DB$79,Results!$C22,FALSE)=$O22,$S22,"CHYBA")))))</f>
        <v>0</v>
      </c>
      <c r="AX22" s="68">
        <f>IF(ISBLANK(HLOOKUP(AX$2,Monitoring_eng!$A$1:$DB$79,Results!$C22,FALSE)),"",IF(HLOOKUP(AX$2,Monitoring_eng!$A$1:$DB$79,Results!$C22,FALSE)=$I22,$P22,IF(HLOOKUP(AX$2,Monitoring_eng!$A$1:$DB$79,Results!$C22,FALSE)=$K22,$Q22,IF(HLOOKUP(AX$2,Monitoring_eng!$A$1:$DB$79,Results!$C22,FALSE)=$M22,$R22,IF(HLOOKUP(AX$2,Monitoring_eng!$A$1:$DB$79,Results!$C22,FALSE)=$O22,$S22,"CHYBA")))))</f>
        <v>0</v>
      </c>
      <c r="AY22" s="68">
        <f>IF(ISBLANK(HLOOKUP(AY$2,Monitoring_eng!$A$1:$DB$79,Results!$C22,FALSE)),"",IF(HLOOKUP(AY$2,Monitoring_eng!$A$1:$DB$79,Results!$C22,FALSE)=$I22,$P22,IF(HLOOKUP(AY$2,Monitoring_eng!$A$1:$DB$79,Results!$C22,FALSE)=$K22,$Q22,IF(HLOOKUP(AY$2,Monitoring_eng!$A$1:$DB$79,Results!$C22,FALSE)=$M22,$R22,IF(HLOOKUP(AY$2,Monitoring_eng!$A$1:$DB$79,Results!$C22,FALSE)=$O22,$S22,"CHYBA")))))</f>
        <v>0</v>
      </c>
      <c r="AZ22" s="68">
        <f>IF(ISBLANK(HLOOKUP(AZ$2,Monitoring_eng!$A$1:$DB$79,Results!$C22,FALSE)),"",IF(HLOOKUP(AZ$2,Monitoring_eng!$A$1:$DB$79,Results!$C22,FALSE)=$I22,$P22,IF(HLOOKUP(AZ$2,Monitoring_eng!$A$1:$DB$79,Results!$C22,FALSE)=$K22,$Q22,IF(HLOOKUP(AZ$2,Monitoring_eng!$A$1:$DB$79,Results!$C22,FALSE)=$M22,$R22,IF(HLOOKUP(AZ$2,Monitoring_eng!$A$1:$DB$79,Results!$C22,FALSE)=$O22,$S22,"CHYBA")))))</f>
        <v>0</v>
      </c>
      <c r="BA22" s="68">
        <f>IF(ISBLANK(HLOOKUP(BA$2,Monitoring_eng!$A$1:$DB$79,Results!$C22,FALSE)),"",IF(HLOOKUP(BA$2,Monitoring_eng!$A$1:$DB$79,Results!$C22,FALSE)=$I22,$P22,IF(HLOOKUP(BA$2,Monitoring_eng!$A$1:$DB$79,Results!$C22,FALSE)=$K22,$Q22,IF(HLOOKUP(BA$2,Monitoring_eng!$A$1:$DB$79,Results!$C22,FALSE)=$M22,$R22,IF(HLOOKUP(BA$2,Monitoring_eng!$A$1:$DB$79,Results!$C22,FALSE)=$O22,$S22,"CHYBA")))))</f>
        <v>0</v>
      </c>
      <c r="BB22" s="68">
        <f>IF(ISBLANK(HLOOKUP(BB$2,Monitoring_eng!$A$1:$DB$79,Results!$C22,FALSE)),"",IF(HLOOKUP(BB$2,Monitoring_eng!$A$1:$DB$79,Results!$C22,FALSE)=$I22,$P22,IF(HLOOKUP(BB$2,Monitoring_eng!$A$1:$DB$79,Results!$C22,FALSE)=$K22,$Q22,IF(HLOOKUP(BB$2,Monitoring_eng!$A$1:$DB$79,Results!$C22,FALSE)=$M22,$R22,IF(HLOOKUP(BB$2,Monitoring_eng!$A$1:$DB$79,Results!$C22,FALSE)=$O22,$S22,"CHYBA")))))</f>
        <v>0</v>
      </c>
      <c r="BC22" s="68">
        <f>IF(ISBLANK(HLOOKUP(BC$2,Monitoring_eng!$A$1:$DB$79,Results!$C22,FALSE)),"",IF(HLOOKUP(BC$2,Monitoring_eng!$A$1:$DB$79,Results!$C22,FALSE)=$I22,$P22,IF(HLOOKUP(BC$2,Monitoring_eng!$A$1:$DB$79,Results!$C22,FALSE)=$K22,$Q22,IF(HLOOKUP(BC$2,Monitoring_eng!$A$1:$DB$79,Results!$C22,FALSE)=$M22,$R22,IF(HLOOKUP(BC$2,Monitoring_eng!$A$1:$DB$79,Results!$C22,FALSE)=$O22,$S22,"CHYBA")))))</f>
        <v>0</v>
      </c>
      <c r="BD22" s="68">
        <f>IF(ISBLANK(HLOOKUP(BD$2,Monitoring_eng!$A$1:$DB$79,Results!$C22,FALSE)),"",IF(HLOOKUP(BD$2,Monitoring_eng!$A$1:$DB$79,Results!$C22,FALSE)=$I22,$P22,IF(HLOOKUP(BD$2,Monitoring_eng!$A$1:$DB$79,Results!$C22,FALSE)=$K22,$Q22,IF(HLOOKUP(BD$2,Monitoring_eng!$A$1:$DB$79,Results!$C22,FALSE)=$M22,$R22,IF(HLOOKUP(BD$2,Monitoring_eng!$A$1:$DB$79,Results!$C22,FALSE)=$O22,$S22,"CHYBA")))))</f>
        <v>0.5</v>
      </c>
      <c r="BE22" s="68">
        <f>IF(ISBLANK(HLOOKUP(BE$2,Monitoring_eng!$A$1:$DB$79,Results!$C22,FALSE)),"",IF(HLOOKUP(BE$2,Monitoring_eng!$A$1:$DB$79,Results!$C22,FALSE)=$I22,$P22,IF(HLOOKUP(BE$2,Monitoring_eng!$A$1:$DB$79,Results!$C22,FALSE)=$K22,$Q22,IF(HLOOKUP(BE$2,Monitoring_eng!$A$1:$DB$79,Results!$C22,FALSE)=$M22,$R22,IF(HLOOKUP(BE$2,Monitoring_eng!$A$1:$DB$79,Results!$C22,FALSE)=$O22,$S22,"CHYBA")))))</f>
        <v>0.25</v>
      </c>
      <c r="BF22" s="68">
        <f>IF(ISBLANK(HLOOKUP(BF$2,Monitoring_eng!$A$1:$DB$79,Results!$C22,FALSE)),"",IF(HLOOKUP(BF$2,Monitoring_eng!$A$1:$DB$79,Results!$C22,FALSE)=$I22,$P22,IF(HLOOKUP(BF$2,Monitoring_eng!$A$1:$DB$79,Results!$C22,FALSE)=$K22,$Q22,IF(HLOOKUP(BF$2,Monitoring_eng!$A$1:$DB$79,Results!$C22,FALSE)=$M22,$R22,IF(HLOOKUP(BF$2,Monitoring_eng!$A$1:$DB$79,Results!$C22,FALSE)=$O22,$S22,"CHYBA")))))</f>
        <v>0</v>
      </c>
      <c r="BG22" s="68">
        <f>IF(ISBLANK(HLOOKUP(BG$2,Monitoring_eng!$A$1:$DB$79,Results!$C22,FALSE)),"",IF(HLOOKUP(BG$2,Monitoring_eng!$A$1:$DB$79,Results!$C22,FALSE)=$I22,$P22,IF(HLOOKUP(BG$2,Monitoring_eng!$A$1:$DB$79,Results!$C22,FALSE)=$K22,$Q22,IF(HLOOKUP(BG$2,Monitoring_eng!$A$1:$DB$79,Results!$C22,FALSE)=$M22,$R22,IF(HLOOKUP(BG$2,Monitoring_eng!$A$1:$DB$79,Results!$C22,FALSE)=$O22,$S22,"CHYBA")))))</f>
        <v>0.5</v>
      </c>
      <c r="BH22" s="68">
        <f>IF(ISBLANK(HLOOKUP(BH$2,Monitoring_eng!$A$1:$DB$79,Results!$C22,FALSE)),"",IF(HLOOKUP(BH$2,Monitoring_eng!$A$1:$DB$79,Results!$C22,FALSE)=$I22,$P22,IF(HLOOKUP(BH$2,Monitoring_eng!$A$1:$DB$79,Results!$C22,FALSE)=$K22,$Q22,IF(HLOOKUP(BH$2,Monitoring_eng!$A$1:$DB$79,Results!$C22,FALSE)=$M22,$R22,IF(HLOOKUP(BH$2,Monitoring_eng!$A$1:$DB$79,Results!$C22,FALSE)=$O22,$S22,"CHYBA")))))</f>
        <v>0</v>
      </c>
      <c r="BI22" s="68">
        <f>IF(ISBLANK(HLOOKUP(BI$2,Monitoring_eng!$A$1:$DB$79,Results!$C22,FALSE)),"",IF(HLOOKUP(BI$2,Monitoring_eng!$A$1:$DB$79,Results!$C22,FALSE)=$I22,$P22,IF(HLOOKUP(BI$2,Monitoring_eng!$A$1:$DB$79,Results!$C22,FALSE)=$K22,$Q22,IF(HLOOKUP(BI$2,Monitoring_eng!$A$1:$DB$79,Results!$C22,FALSE)=$M22,$R22,IF(HLOOKUP(BI$2,Monitoring_eng!$A$1:$DB$79,Results!$C22,FALSE)=$O22,$S22,"CHYBA")))))</f>
        <v>0</v>
      </c>
      <c r="BJ22" s="68">
        <f>IF(ISBLANK(HLOOKUP(BJ$2,Monitoring_eng!$A$1:$DB$79,Results!$C22,FALSE)),"",IF(HLOOKUP(BJ$2,Monitoring_eng!$A$1:$DB$79,Results!$C22,FALSE)=$I22,$P22,IF(HLOOKUP(BJ$2,Monitoring_eng!$A$1:$DB$79,Results!$C22,FALSE)=$K22,$Q22,IF(HLOOKUP(BJ$2,Monitoring_eng!$A$1:$DB$79,Results!$C22,FALSE)=$M22,$R22,IF(HLOOKUP(BJ$2,Monitoring_eng!$A$1:$DB$79,Results!$C22,FALSE)=$O22,$S22,"CHYBA")))))</f>
        <v>0</v>
      </c>
      <c r="BK22" s="68">
        <f>IF(ISBLANK(HLOOKUP(BK$2,Monitoring_eng!$A$1:$DB$79,Results!$C22,FALSE)),"",IF(HLOOKUP(BK$2,Monitoring_eng!$A$1:$DB$79,Results!$C22,FALSE)=$I22,$P22,IF(HLOOKUP(BK$2,Monitoring_eng!$A$1:$DB$79,Results!$C22,FALSE)=$K22,$Q22,IF(HLOOKUP(BK$2,Monitoring_eng!$A$1:$DB$79,Results!$C22,FALSE)=$M22,$R22,IF(HLOOKUP(BK$2,Monitoring_eng!$A$1:$DB$79,Results!$C22,FALSE)=$O22,$S22,"CHYBA")))))</f>
        <v>0</v>
      </c>
      <c r="BL22" s="68">
        <f>IF(ISBLANK(HLOOKUP(BL$2,Monitoring_eng!$A$1:$DB$79,Results!$C22,FALSE)),"",IF(HLOOKUP(BL$2,Monitoring_eng!$A$1:$DB$79,Results!$C22,FALSE)=$I22,$P22,IF(HLOOKUP(BL$2,Monitoring_eng!$A$1:$DB$79,Results!$C22,FALSE)=$K22,$Q22,IF(HLOOKUP(BL$2,Monitoring_eng!$A$1:$DB$79,Results!$C22,FALSE)=$M22,$R22,IF(HLOOKUP(BL$2,Monitoring_eng!$A$1:$DB$79,Results!$C22,FALSE)=$O22,$S22,"CHYBA")))))</f>
        <v>0</v>
      </c>
      <c r="BM22" s="68">
        <f>IF(ISBLANK(HLOOKUP(BM$2,Monitoring_eng!$A$1:$DB$79,Results!$C22,FALSE)),"",IF(HLOOKUP(BM$2,Monitoring_eng!$A$1:$DB$79,Results!$C22,FALSE)=$I22,$P22,IF(HLOOKUP(BM$2,Monitoring_eng!$A$1:$DB$79,Results!$C22,FALSE)=$K22,$Q22,IF(HLOOKUP(BM$2,Monitoring_eng!$A$1:$DB$79,Results!$C22,FALSE)=$M22,$R22,IF(HLOOKUP(BM$2,Monitoring_eng!$A$1:$DB$79,Results!$C22,FALSE)=$O22,$S22,"CHYBA")))))</f>
        <v>0</v>
      </c>
      <c r="BN22" s="68">
        <f>IF(ISBLANK(HLOOKUP(BN$2,Monitoring_eng!$A$1:$DB$79,Results!$C22,FALSE)),"",IF(HLOOKUP(BN$2,Monitoring_eng!$A$1:$DB$79,Results!$C22,FALSE)=$I22,$P22,IF(HLOOKUP(BN$2,Monitoring_eng!$A$1:$DB$79,Results!$C22,FALSE)=$K22,$Q22,IF(HLOOKUP(BN$2,Monitoring_eng!$A$1:$DB$79,Results!$C22,FALSE)=$M22,$R22,IF(HLOOKUP(BN$2,Monitoring_eng!$A$1:$DB$79,Results!$C22,FALSE)=$O22,$S22,"CHYBA")))))</f>
        <v>0</v>
      </c>
      <c r="BO22" s="68">
        <f>IF(ISBLANK(HLOOKUP(BO$2,Monitoring_eng!$A$1:$DB$79,Results!$C22,FALSE)),"",IF(HLOOKUP(BO$2,Monitoring_eng!$A$1:$DB$79,Results!$C22,FALSE)=$I22,$P22,IF(HLOOKUP(BO$2,Monitoring_eng!$A$1:$DB$79,Results!$C22,FALSE)=$K22,$Q22,IF(HLOOKUP(BO$2,Monitoring_eng!$A$1:$DB$79,Results!$C22,FALSE)=$M22,$R22,IF(HLOOKUP(BO$2,Monitoring_eng!$A$1:$DB$79,Results!$C22,FALSE)=$O22,$S22,"CHYBA")))))</f>
        <v>0.5</v>
      </c>
      <c r="BP22" s="68">
        <f>IF(ISBLANK(HLOOKUP(BP$2,Monitoring_eng!$A$1:$DB$79,Results!$C22,FALSE)),"",IF(HLOOKUP(BP$2,Monitoring_eng!$A$1:$DB$79,Results!$C22,FALSE)=$I22,$P22,IF(HLOOKUP(BP$2,Monitoring_eng!$A$1:$DB$79,Results!$C22,FALSE)=$K22,$Q22,IF(HLOOKUP(BP$2,Monitoring_eng!$A$1:$DB$79,Results!$C22,FALSE)=$M22,$R22,IF(HLOOKUP(BP$2,Monitoring_eng!$A$1:$DB$79,Results!$C22,FALSE)=$O22,$S22,"CHYBA")))))</f>
        <v>0</v>
      </c>
      <c r="BQ22" s="68">
        <f>IF(ISBLANK(HLOOKUP(BQ$2,Monitoring_eng!$A$1:$DB$79,Results!$C22,FALSE)),"",IF(HLOOKUP(BQ$2,Monitoring_eng!$A$1:$DB$79,Results!$C22,FALSE)=$I22,$P22,IF(HLOOKUP(BQ$2,Monitoring_eng!$A$1:$DB$79,Results!$C22,FALSE)=$K22,$Q22,IF(HLOOKUP(BQ$2,Monitoring_eng!$A$1:$DB$79,Results!$C22,FALSE)=$M22,$R22,IF(HLOOKUP(BQ$2,Monitoring_eng!$A$1:$DB$79,Results!$C22,FALSE)=$O22,$S22,"CHYBA")))))</f>
        <v>0.25</v>
      </c>
    </row>
    <row r="23" spans="1:69" x14ac:dyDescent="0.25">
      <c r="A23" s="45" t="s">
        <v>2448</v>
      </c>
      <c r="B23" s="45" t="s">
        <v>324</v>
      </c>
      <c r="C23" s="45">
        <v>22</v>
      </c>
      <c r="D23" s="47" t="s">
        <v>277</v>
      </c>
      <c r="E23" s="47" t="s">
        <v>276</v>
      </c>
      <c r="F23" s="48" t="s">
        <v>16</v>
      </c>
      <c r="G23" s="45">
        <v>1</v>
      </c>
      <c r="H23" s="45" t="s">
        <v>484</v>
      </c>
      <c r="I23" s="45" t="s">
        <v>1749</v>
      </c>
      <c r="J23" s="45" t="s">
        <v>485</v>
      </c>
      <c r="K23" s="67" t="s">
        <v>1750</v>
      </c>
      <c r="L23" s="45" t="s">
        <v>486</v>
      </c>
      <c r="M23" s="45" t="s">
        <v>1752</v>
      </c>
      <c r="N23" s="45" t="s">
        <v>2116</v>
      </c>
      <c r="O23" s="45" t="s">
        <v>2116</v>
      </c>
      <c r="P23" s="45">
        <f t="shared" si="0"/>
        <v>1</v>
      </c>
      <c r="Q23" s="45">
        <v>0</v>
      </c>
      <c r="R23" s="45">
        <f t="shared" si="1"/>
        <v>0.5</v>
      </c>
      <c r="S23" s="45" t="s">
        <v>2116</v>
      </c>
      <c r="T23" s="68">
        <f>IF(ISBLANK(HLOOKUP(T$2,Monitoring_eng!$A$1:$DB$79,Results!$C23,FALSE)),"",IF(HLOOKUP(T$2,Monitoring_eng!$A$1:$DB$79,Results!$C23,FALSE)=$I23,$P23,IF(HLOOKUP(T$2,Monitoring_eng!$A$1:$DB$79,Results!$C23,FALSE)=$K23,$Q23,IF(HLOOKUP(T$2,Monitoring_eng!$A$1:$DB$79,Results!$C23,FALSE)=$M23,$R23,IF(HLOOKUP(T$2,Monitoring_eng!$A$1:$DB$79,Results!$C23,FALSE)=$O23,$S23,"CHYBA")))))</f>
        <v>1</v>
      </c>
      <c r="U23" s="68">
        <f>IF(ISBLANK(HLOOKUP(U$2,Monitoring_eng!$A$1:$DB$79,Results!$C23,FALSE)),"",IF(HLOOKUP(U$2,Monitoring_eng!$A$1:$DB$79,Results!$C23,FALSE)=$I23,$P23,IF(HLOOKUP(U$2,Monitoring_eng!$A$1:$DB$79,Results!$C23,FALSE)=$K23,$Q23,IF(HLOOKUP(U$2,Monitoring_eng!$A$1:$DB$79,Results!$C23,FALSE)=$M23,$R23,IF(HLOOKUP(U$2,Monitoring_eng!$A$1:$DB$79,Results!$C23,FALSE)=$O23,$S23,"CHYBA")))))</f>
        <v>0</v>
      </c>
      <c r="V23" s="68">
        <f>IF(ISBLANK(HLOOKUP(V$2,Monitoring_eng!$A$1:$DB$79,Results!$C23,FALSE)),"",IF(HLOOKUP(V$2,Monitoring_eng!$A$1:$DB$79,Results!$C23,FALSE)=$I23,$P23,IF(HLOOKUP(V$2,Monitoring_eng!$A$1:$DB$79,Results!$C23,FALSE)=$K23,$Q23,IF(HLOOKUP(V$2,Monitoring_eng!$A$1:$DB$79,Results!$C23,FALSE)=$M23,$R23,IF(HLOOKUP(V$2,Monitoring_eng!$A$1:$DB$79,Results!$C23,FALSE)=$O23,$S23,"CHYBA")))))</f>
        <v>0</v>
      </c>
      <c r="W23" s="68">
        <f>IF(ISBLANK(HLOOKUP(W$2,Monitoring_eng!$A$1:$DB$79,Results!$C23,FALSE)),"",IF(HLOOKUP(W$2,Monitoring_eng!$A$1:$DB$79,Results!$C23,FALSE)=$I23,$P23,IF(HLOOKUP(W$2,Monitoring_eng!$A$1:$DB$79,Results!$C23,FALSE)=$K23,$Q23,IF(HLOOKUP(W$2,Monitoring_eng!$A$1:$DB$79,Results!$C23,FALSE)=$M23,$R23,IF(HLOOKUP(W$2,Monitoring_eng!$A$1:$DB$79,Results!$C23,FALSE)=$O23,$S23,"CHYBA")))))</f>
        <v>0</v>
      </c>
      <c r="X23" s="68">
        <f>IF(ISBLANK(HLOOKUP(X$2,Monitoring_eng!$A$1:$DB$79,Results!$C23,FALSE)),"",IF(HLOOKUP(X$2,Monitoring_eng!$A$1:$DB$79,Results!$C23,FALSE)=$I23,$P23,IF(HLOOKUP(X$2,Monitoring_eng!$A$1:$DB$79,Results!$C23,FALSE)=$K23,$Q23,IF(HLOOKUP(X$2,Monitoring_eng!$A$1:$DB$79,Results!$C23,FALSE)=$M23,$R23,IF(HLOOKUP(X$2,Monitoring_eng!$A$1:$DB$79,Results!$C23,FALSE)=$O23,$S23,"CHYBA")))))</f>
        <v>0</v>
      </c>
      <c r="Y23" s="68">
        <f>IF(ISBLANK(HLOOKUP(Y$2,Monitoring_eng!$A$1:$DB$79,Results!$C23,FALSE)),"",IF(HLOOKUP(Y$2,Monitoring_eng!$A$1:$DB$79,Results!$C23,FALSE)=$I23,$P23,IF(HLOOKUP(Y$2,Monitoring_eng!$A$1:$DB$79,Results!$C23,FALSE)=$K23,$Q23,IF(HLOOKUP(Y$2,Monitoring_eng!$A$1:$DB$79,Results!$C23,FALSE)=$M23,$R23,IF(HLOOKUP(Y$2,Monitoring_eng!$A$1:$DB$79,Results!$C23,FALSE)=$O23,$S23,"CHYBA")))))</f>
        <v>0</v>
      </c>
      <c r="Z23" s="68">
        <f>IF(ISBLANK(HLOOKUP(Z$2,Monitoring_eng!$A$1:$DB$79,Results!$C23,FALSE)),"",IF(HLOOKUP(Z$2,Monitoring_eng!$A$1:$DB$79,Results!$C23,FALSE)=$I23,$P23,IF(HLOOKUP(Z$2,Monitoring_eng!$A$1:$DB$79,Results!$C23,FALSE)=$K23,$Q23,IF(HLOOKUP(Z$2,Monitoring_eng!$A$1:$DB$79,Results!$C23,FALSE)=$M23,$R23,IF(HLOOKUP(Z$2,Monitoring_eng!$A$1:$DB$79,Results!$C23,FALSE)=$O23,$S23,"CHYBA")))))</f>
        <v>0</v>
      </c>
      <c r="AA23" s="68">
        <f>IF(ISBLANK(HLOOKUP(AA$2,Monitoring_eng!$A$1:$DB$79,Results!$C23,FALSE)),"",IF(HLOOKUP(AA$2,Monitoring_eng!$A$1:$DB$79,Results!$C23,FALSE)=$I23,$P23,IF(HLOOKUP(AA$2,Monitoring_eng!$A$1:$DB$79,Results!$C23,FALSE)=$K23,$Q23,IF(HLOOKUP(AA$2,Monitoring_eng!$A$1:$DB$79,Results!$C23,FALSE)=$M23,$R23,IF(HLOOKUP(AA$2,Monitoring_eng!$A$1:$DB$79,Results!$C23,FALSE)=$O23,$S23,"CHYBA")))))</f>
        <v>0</v>
      </c>
      <c r="AB23" s="68">
        <f>IF(ISBLANK(HLOOKUP(AB$2,Monitoring_eng!$A$1:$DB$79,Results!$C23,FALSE)),"",IF(HLOOKUP(AB$2,Monitoring_eng!$A$1:$DB$79,Results!$C23,FALSE)=$I23,$P23,IF(HLOOKUP(AB$2,Monitoring_eng!$A$1:$DB$79,Results!$C23,FALSE)=$K23,$Q23,IF(HLOOKUP(AB$2,Monitoring_eng!$A$1:$DB$79,Results!$C23,FALSE)=$M23,$R23,IF(HLOOKUP(AB$2,Monitoring_eng!$A$1:$DB$79,Results!$C23,FALSE)=$O23,$S23,"CHYBA")))))</f>
        <v>0</v>
      </c>
      <c r="AC23" s="68">
        <f>IF(ISBLANK(HLOOKUP(AC$2,Monitoring_eng!$A$1:$DB$79,Results!$C23,FALSE)),"",IF(HLOOKUP(AC$2,Monitoring_eng!$A$1:$DB$79,Results!$C23,FALSE)=$I23,$P23,IF(HLOOKUP(AC$2,Monitoring_eng!$A$1:$DB$79,Results!$C23,FALSE)=$K23,$Q23,IF(HLOOKUP(AC$2,Monitoring_eng!$A$1:$DB$79,Results!$C23,FALSE)=$M23,$R23,IF(HLOOKUP(AC$2,Monitoring_eng!$A$1:$DB$79,Results!$C23,FALSE)=$O23,$S23,"CHYBA")))))</f>
        <v>0</v>
      </c>
      <c r="AD23" s="68">
        <f>IF(ISBLANK(HLOOKUP(AD$2,Monitoring_eng!$A$1:$DB$79,Results!$C23,FALSE)),"",IF(HLOOKUP(AD$2,Monitoring_eng!$A$1:$DB$79,Results!$C23,FALSE)=$I23,$P23,IF(HLOOKUP(AD$2,Monitoring_eng!$A$1:$DB$79,Results!$C23,FALSE)=$K23,$Q23,IF(HLOOKUP(AD$2,Monitoring_eng!$A$1:$DB$79,Results!$C23,FALSE)=$M23,$R23,IF(HLOOKUP(AD$2,Monitoring_eng!$A$1:$DB$79,Results!$C23,FALSE)=$O23,$S23,"CHYBA")))))</f>
        <v>0</v>
      </c>
      <c r="AE23" s="68">
        <f>IF(ISBLANK(HLOOKUP(AE$2,Monitoring_eng!$A$1:$DB$79,Results!$C23,FALSE)),"",IF(HLOOKUP(AE$2,Monitoring_eng!$A$1:$DB$79,Results!$C23,FALSE)=$I23,$P23,IF(HLOOKUP(AE$2,Monitoring_eng!$A$1:$DB$79,Results!$C23,FALSE)=$K23,$Q23,IF(HLOOKUP(AE$2,Monitoring_eng!$A$1:$DB$79,Results!$C23,FALSE)=$M23,$R23,IF(HLOOKUP(AE$2,Monitoring_eng!$A$1:$DB$79,Results!$C23,FALSE)=$O23,$S23,"CHYBA")))))</f>
        <v>0</v>
      </c>
      <c r="AF23" s="68">
        <f>IF(ISBLANK(HLOOKUP(AF$2,Monitoring_eng!$A$1:$DB$79,Results!$C23,FALSE)),"",IF(HLOOKUP(AF$2,Monitoring_eng!$A$1:$DB$79,Results!$C23,FALSE)=$I23,$P23,IF(HLOOKUP(AF$2,Monitoring_eng!$A$1:$DB$79,Results!$C23,FALSE)=$K23,$Q23,IF(HLOOKUP(AF$2,Monitoring_eng!$A$1:$DB$79,Results!$C23,FALSE)=$M23,$R23,IF(HLOOKUP(AF$2,Monitoring_eng!$A$1:$DB$79,Results!$C23,FALSE)=$O23,$S23,"CHYBA")))))</f>
        <v>0</v>
      </c>
      <c r="AG23" s="68">
        <f>IF(ISBLANK(HLOOKUP(AG$2,Monitoring_eng!$A$1:$DB$79,Results!$C23,FALSE)),"",IF(HLOOKUP(AG$2,Monitoring_eng!$A$1:$DB$79,Results!$C23,FALSE)=$I23,$P23,IF(HLOOKUP(AG$2,Monitoring_eng!$A$1:$DB$79,Results!$C23,FALSE)=$K23,$Q23,IF(HLOOKUP(AG$2,Monitoring_eng!$A$1:$DB$79,Results!$C23,FALSE)=$M23,$R23,IF(HLOOKUP(AG$2,Monitoring_eng!$A$1:$DB$79,Results!$C23,FALSE)=$O23,$S23,"CHYBA")))))</f>
        <v>0</v>
      </c>
      <c r="AH23" s="68">
        <f>IF(ISBLANK(HLOOKUP(AH$2,Monitoring_eng!$A$1:$DB$79,Results!$C23,FALSE)),"",IF(HLOOKUP(AH$2,Monitoring_eng!$A$1:$DB$79,Results!$C23,FALSE)=$I23,$P23,IF(HLOOKUP(AH$2,Monitoring_eng!$A$1:$DB$79,Results!$C23,FALSE)=$K23,$Q23,IF(HLOOKUP(AH$2,Monitoring_eng!$A$1:$DB$79,Results!$C23,FALSE)=$M23,$R23,IF(HLOOKUP(AH$2,Monitoring_eng!$A$1:$DB$79,Results!$C23,FALSE)=$O23,$S23,"CHYBA")))))</f>
        <v>0</v>
      </c>
      <c r="AI23" s="68">
        <f>IF(ISBLANK(HLOOKUP(AI$2,Monitoring_eng!$A$1:$DB$79,Results!$C23,FALSE)),"",IF(HLOOKUP(AI$2,Monitoring_eng!$A$1:$DB$79,Results!$C23,FALSE)=$I23,$P23,IF(HLOOKUP(AI$2,Monitoring_eng!$A$1:$DB$79,Results!$C23,FALSE)=$K23,$Q23,IF(HLOOKUP(AI$2,Monitoring_eng!$A$1:$DB$79,Results!$C23,FALSE)=$M23,$R23,IF(HLOOKUP(AI$2,Monitoring_eng!$A$1:$DB$79,Results!$C23,FALSE)=$O23,$S23,"CHYBA")))))</f>
        <v>0</v>
      </c>
      <c r="AJ23" s="68">
        <f>IF(ISBLANK(HLOOKUP(AJ$2,Monitoring_eng!$A$1:$DB$79,Results!$C23,FALSE)),"",IF(HLOOKUP(AJ$2,Monitoring_eng!$A$1:$DB$79,Results!$C23,FALSE)=$I23,$P23,IF(HLOOKUP(AJ$2,Monitoring_eng!$A$1:$DB$79,Results!$C23,FALSE)=$K23,$Q23,IF(HLOOKUP(AJ$2,Monitoring_eng!$A$1:$DB$79,Results!$C23,FALSE)=$M23,$R23,IF(HLOOKUP(AJ$2,Monitoring_eng!$A$1:$DB$79,Results!$C23,FALSE)=$O23,$S23,"CHYBA")))))</f>
        <v>0</v>
      </c>
      <c r="AK23" s="68">
        <f>IF(ISBLANK(HLOOKUP(AK$2,Monitoring_eng!$A$1:$DB$79,Results!$C23,FALSE)),"",IF(HLOOKUP(AK$2,Monitoring_eng!$A$1:$DB$79,Results!$C23,FALSE)=$I23,$P23,IF(HLOOKUP(AK$2,Monitoring_eng!$A$1:$DB$79,Results!$C23,FALSE)=$K23,$Q23,IF(HLOOKUP(AK$2,Monitoring_eng!$A$1:$DB$79,Results!$C23,FALSE)=$M23,$R23,IF(HLOOKUP(AK$2,Monitoring_eng!$A$1:$DB$79,Results!$C23,FALSE)=$O23,$S23,"CHYBA")))))</f>
        <v>0</v>
      </c>
      <c r="AL23" s="68">
        <f>IF(ISBLANK(HLOOKUP(AL$2,Monitoring_eng!$A$1:$DB$79,Results!$C23,FALSE)),"",IF(HLOOKUP(AL$2,Monitoring_eng!$A$1:$DB$79,Results!$C23,FALSE)=$I23,$P23,IF(HLOOKUP(AL$2,Monitoring_eng!$A$1:$DB$79,Results!$C23,FALSE)=$K23,$Q23,IF(HLOOKUP(AL$2,Monitoring_eng!$A$1:$DB$79,Results!$C23,FALSE)=$M23,$R23,IF(HLOOKUP(AL$2,Monitoring_eng!$A$1:$DB$79,Results!$C23,FALSE)=$O23,$S23,"CHYBA")))))</f>
        <v>0</v>
      </c>
      <c r="AM23" s="68">
        <f>IF(ISBLANK(HLOOKUP(AM$2,Monitoring_eng!$A$1:$DB$79,Results!$C23,FALSE)),"",IF(HLOOKUP(AM$2,Monitoring_eng!$A$1:$DB$79,Results!$C23,FALSE)=$I23,$P23,IF(HLOOKUP(AM$2,Monitoring_eng!$A$1:$DB$79,Results!$C23,FALSE)=$K23,$Q23,IF(HLOOKUP(AM$2,Monitoring_eng!$A$1:$DB$79,Results!$C23,FALSE)=$M23,$R23,IF(HLOOKUP(AM$2,Monitoring_eng!$A$1:$DB$79,Results!$C23,FALSE)=$O23,$S23,"CHYBA")))))</f>
        <v>0</v>
      </c>
      <c r="AN23" s="68">
        <f>IF(ISBLANK(HLOOKUP(AN$2,Monitoring_eng!$A$1:$DB$79,Results!$C23,FALSE)),"",IF(HLOOKUP(AN$2,Monitoring_eng!$A$1:$DB$79,Results!$C23,FALSE)=$I23,$P23,IF(HLOOKUP(AN$2,Monitoring_eng!$A$1:$DB$79,Results!$C23,FALSE)=$K23,$Q23,IF(HLOOKUP(AN$2,Monitoring_eng!$A$1:$DB$79,Results!$C23,FALSE)=$M23,$R23,IF(HLOOKUP(AN$2,Monitoring_eng!$A$1:$DB$79,Results!$C23,FALSE)=$O23,$S23,"CHYBA")))))</f>
        <v>0</v>
      </c>
      <c r="AO23" s="68">
        <f>IF(ISBLANK(HLOOKUP(AO$2,Monitoring_eng!$A$1:$DB$79,Results!$C23,FALSE)),"",IF(HLOOKUP(AO$2,Monitoring_eng!$A$1:$DB$79,Results!$C23,FALSE)=$I23,$P23,IF(HLOOKUP(AO$2,Monitoring_eng!$A$1:$DB$79,Results!$C23,FALSE)=$K23,$Q23,IF(HLOOKUP(AO$2,Monitoring_eng!$A$1:$DB$79,Results!$C23,FALSE)=$M23,$R23,IF(HLOOKUP(AO$2,Monitoring_eng!$A$1:$DB$79,Results!$C23,FALSE)=$O23,$S23,"CHYBA")))))</f>
        <v>0</v>
      </c>
      <c r="AP23" s="68">
        <f>IF(ISBLANK(HLOOKUP(AP$2,Monitoring_eng!$A$1:$DB$79,Results!$C23,FALSE)),"",IF(HLOOKUP(AP$2,Monitoring_eng!$A$1:$DB$79,Results!$C23,FALSE)=$I23,$P23,IF(HLOOKUP(AP$2,Monitoring_eng!$A$1:$DB$79,Results!$C23,FALSE)=$K23,$Q23,IF(HLOOKUP(AP$2,Monitoring_eng!$A$1:$DB$79,Results!$C23,FALSE)=$M23,$R23,IF(HLOOKUP(AP$2,Monitoring_eng!$A$1:$DB$79,Results!$C23,FALSE)=$O23,$S23,"CHYBA")))))</f>
        <v>0</v>
      </c>
      <c r="AQ23" s="68">
        <f>IF(ISBLANK(HLOOKUP(AQ$2,Monitoring_eng!$A$1:$DB$79,Results!$C23,FALSE)),"",IF(HLOOKUP(AQ$2,Monitoring_eng!$A$1:$DB$79,Results!$C23,FALSE)=$I23,$P23,IF(HLOOKUP(AQ$2,Monitoring_eng!$A$1:$DB$79,Results!$C23,FALSE)=$K23,$Q23,IF(HLOOKUP(AQ$2,Monitoring_eng!$A$1:$DB$79,Results!$C23,FALSE)=$M23,$R23,IF(HLOOKUP(AQ$2,Monitoring_eng!$A$1:$DB$79,Results!$C23,FALSE)=$O23,$S23,"CHYBA")))))</f>
        <v>1</v>
      </c>
      <c r="AR23" s="68">
        <f>IF(ISBLANK(HLOOKUP(AR$2,Monitoring_eng!$A$1:$DB$79,Results!$C23,FALSE)),"",IF(HLOOKUP(AR$2,Monitoring_eng!$A$1:$DB$79,Results!$C23,FALSE)=$I23,$P23,IF(HLOOKUP(AR$2,Monitoring_eng!$A$1:$DB$79,Results!$C23,FALSE)=$K23,$Q23,IF(HLOOKUP(AR$2,Monitoring_eng!$A$1:$DB$79,Results!$C23,FALSE)=$M23,$R23,IF(HLOOKUP(AR$2,Monitoring_eng!$A$1:$DB$79,Results!$C23,FALSE)=$O23,$S23,"CHYBA")))))</f>
        <v>0</v>
      </c>
      <c r="AS23" s="68">
        <f>IF(ISBLANK(HLOOKUP(AS$2,Monitoring_eng!$A$1:$DB$79,Results!$C23,FALSE)),"",IF(HLOOKUP(AS$2,Monitoring_eng!$A$1:$DB$79,Results!$C23,FALSE)=$I23,$P23,IF(HLOOKUP(AS$2,Monitoring_eng!$A$1:$DB$79,Results!$C23,FALSE)=$K23,$Q23,IF(HLOOKUP(AS$2,Monitoring_eng!$A$1:$DB$79,Results!$C23,FALSE)=$M23,$R23,IF(HLOOKUP(AS$2,Monitoring_eng!$A$1:$DB$79,Results!$C23,FALSE)=$O23,$S23,"CHYBA")))))</f>
        <v>0</v>
      </c>
      <c r="AT23" s="68">
        <f>IF(ISBLANK(HLOOKUP(AT$2,Monitoring_eng!$A$1:$DB$79,Results!$C23,FALSE)),"",IF(HLOOKUP(AT$2,Monitoring_eng!$A$1:$DB$79,Results!$C23,FALSE)=$I23,$P23,IF(HLOOKUP(AT$2,Monitoring_eng!$A$1:$DB$79,Results!$C23,FALSE)=$K23,$Q23,IF(HLOOKUP(AT$2,Monitoring_eng!$A$1:$DB$79,Results!$C23,FALSE)=$M23,$R23,IF(HLOOKUP(AT$2,Monitoring_eng!$A$1:$DB$79,Results!$C23,FALSE)=$O23,$S23,"CHYBA")))))</f>
        <v>0</v>
      </c>
      <c r="AU23" s="68">
        <f>IF(ISBLANK(HLOOKUP(AU$2,Monitoring_eng!$A$1:$DB$79,Results!$C23,FALSE)),"",IF(HLOOKUP(AU$2,Monitoring_eng!$A$1:$DB$79,Results!$C23,FALSE)=$I23,$P23,IF(HLOOKUP(AU$2,Monitoring_eng!$A$1:$DB$79,Results!$C23,FALSE)=$K23,$Q23,IF(HLOOKUP(AU$2,Monitoring_eng!$A$1:$DB$79,Results!$C23,FALSE)=$M23,$R23,IF(HLOOKUP(AU$2,Monitoring_eng!$A$1:$DB$79,Results!$C23,FALSE)=$O23,$S23,"CHYBA")))))</f>
        <v>1</v>
      </c>
      <c r="AV23" s="68">
        <f>IF(ISBLANK(HLOOKUP(AV$2,Monitoring_eng!$A$1:$DB$79,Results!$C23,FALSE)),"",IF(HLOOKUP(AV$2,Monitoring_eng!$A$1:$DB$79,Results!$C23,FALSE)=$I23,$P23,IF(HLOOKUP(AV$2,Monitoring_eng!$A$1:$DB$79,Results!$C23,FALSE)=$K23,$Q23,IF(HLOOKUP(AV$2,Monitoring_eng!$A$1:$DB$79,Results!$C23,FALSE)=$M23,$R23,IF(HLOOKUP(AV$2,Monitoring_eng!$A$1:$DB$79,Results!$C23,FALSE)=$O23,$S23,"CHYBA")))))</f>
        <v>0</v>
      </c>
      <c r="AW23" s="68">
        <f>IF(ISBLANK(HLOOKUP(AW$2,Monitoring_eng!$A$1:$DB$79,Results!$C23,FALSE)),"",IF(HLOOKUP(AW$2,Monitoring_eng!$A$1:$DB$79,Results!$C23,FALSE)=$I23,$P23,IF(HLOOKUP(AW$2,Monitoring_eng!$A$1:$DB$79,Results!$C23,FALSE)=$K23,$Q23,IF(HLOOKUP(AW$2,Monitoring_eng!$A$1:$DB$79,Results!$C23,FALSE)=$M23,$R23,IF(HLOOKUP(AW$2,Monitoring_eng!$A$1:$DB$79,Results!$C23,FALSE)=$O23,$S23,"CHYBA")))))</f>
        <v>1</v>
      </c>
      <c r="AX23" s="68">
        <f>IF(ISBLANK(HLOOKUP(AX$2,Monitoring_eng!$A$1:$DB$79,Results!$C23,FALSE)),"",IF(HLOOKUP(AX$2,Monitoring_eng!$A$1:$DB$79,Results!$C23,FALSE)=$I23,$P23,IF(HLOOKUP(AX$2,Monitoring_eng!$A$1:$DB$79,Results!$C23,FALSE)=$K23,$Q23,IF(HLOOKUP(AX$2,Monitoring_eng!$A$1:$DB$79,Results!$C23,FALSE)=$M23,$R23,IF(HLOOKUP(AX$2,Monitoring_eng!$A$1:$DB$79,Results!$C23,FALSE)=$O23,$S23,"CHYBA")))))</f>
        <v>0</v>
      </c>
      <c r="AY23" s="68">
        <f>IF(ISBLANK(HLOOKUP(AY$2,Monitoring_eng!$A$1:$DB$79,Results!$C23,FALSE)),"",IF(HLOOKUP(AY$2,Monitoring_eng!$A$1:$DB$79,Results!$C23,FALSE)=$I23,$P23,IF(HLOOKUP(AY$2,Monitoring_eng!$A$1:$DB$79,Results!$C23,FALSE)=$K23,$Q23,IF(HLOOKUP(AY$2,Monitoring_eng!$A$1:$DB$79,Results!$C23,FALSE)=$M23,$R23,IF(HLOOKUP(AY$2,Monitoring_eng!$A$1:$DB$79,Results!$C23,FALSE)=$O23,$S23,"CHYBA")))))</f>
        <v>0</v>
      </c>
      <c r="AZ23" s="68">
        <f>IF(ISBLANK(HLOOKUP(AZ$2,Monitoring_eng!$A$1:$DB$79,Results!$C23,FALSE)),"",IF(HLOOKUP(AZ$2,Monitoring_eng!$A$1:$DB$79,Results!$C23,FALSE)=$I23,$P23,IF(HLOOKUP(AZ$2,Monitoring_eng!$A$1:$DB$79,Results!$C23,FALSE)=$K23,$Q23,IF(HLOOKUP(AZ$2,Monitoring_eng!$A$1:$DB$79,Results!$C23,FALSE)=$M23,$R23,IF(HLOOKUP(AZ$2,Monitoring_eng!$A$1:$DB$79,Results!$C23,FALSE)=$O23,$S23,"CHYBA")))))</f>
        <v>0</v>
      </c>
      <c r="BA23" s="68">
        <f>IF(ISBLANK(HLOOKUP(BA$2,Monitoring_eng!$A$1:$DB$79,Results!$C23,FALSE)),"",IF(HLOOKUP(BA$2,Monitoring_eng!$A$1:$DB$79,Results!$C23,FALSE)=$I23,$P23,IF(HLOOKUP(BA$2,Monitoring_eng!$A$1:$DB$79,Results!$C23,FALSE)=$K23,$Q23,IF(HLOOKUP(BA$2,Monitoring_eng!$A$1:$DB$79,Results!$C23,FALSE)=$M23,$R23,IF(HLOOKUP(BA$2,Monitoring_eng!$A$1:$DB$79,Results!$C23,FALSE)=$O23,$S23,"CHYBA")))))</f>
        <v>1</v>
      </c>
      <c r="BB23" s="68">
        <f>IF(ISBLANK(HLOOKUP(BB$2,Monitoring_eng!$A$1:$DB$79,Results!$C23,FALSE)),"",IF(HLOOKUP(BB$2,Monitoring_eng!$A$1:$DB$79,Results!$C23,FALSE)=$I23,$P23,IF(HLOOKUP(BB$2,Monitoring_eng!$A$1:$DB$79,Results!$C23,FALSE)=$K23,$Q23,IF(HLOOKUP(BB$2,Monitoring_eng!$A$1:$DB$79,Results!$C23,FALSE)=$M23,$R23,IF(HLOOKUP(BB$2,Monitoring_eng!$A$1:$DB$79,Results!$C23,FALSE)=$O23,$S23,"CHYBA")))))</f>
        <v>0</v>
      </c>
      <c r="BC23" s="68">
        <f>IF(ISBLANK(HLOOKUP(BC$2,Monitoring_eng!$A$1:$DB$79,Results!$C23,FALSE)),"",IF(HLOOKUP(BC$2,Monitoring_eng!$A$1:$DB$79,Results!$C23,FALSE)=$I23,$P23,IF(HLOOKUP(BC$2,Monitoring_eng!$A$1:$DB$79,Results!$C23,FALSE)=$K23,$Q23,IF(HLOOKUP(BC$2,Monitoring_eng!$A$1:$DB$79,Results!$C23,FALSE)=$M23,$R23,IF(HLOOKUP(BC$2,Monitoring_eng!$A$1:$DB$79,Results!$C23,FALSE)=$O23,$S23,"CHYBA")))))</f>
        <v>0</v>
      </c>
      <c r="BD23" s="68">
        <f>IF(ISBLANK(HLOOKUP(BD$2,Monitoring_eng!$A$1:$DB$79,Results!$C23,FALSE)),"",IF(HLOOKUP(BD$2,Monitoring_eng!$A$1:$DB$79,Results!$C23,FALSE)=$I23,$P23,IF(HLOOKUP(BD$2,Monitoring_eng!$A$1:$DB$79,Results!$C23,FALSE)=$K23,$Q23,IF(HLOOKUP(BD$2,Monitoring_eng!$A$1:$DB$79,Results!$C23,FALSE)=$M23,$R23,IF(HLOOKUP(BD$2,Monitoring_eng!$A$1:$DB$79,Results!$C23,FALSE)=$O23,$S23,"CHYBA")))))</f>
        <v>0</v>
      </c>
      <c r="BE23" s="68">
        <f>IF(ISBLANK(HLOOKUP(BE$2,Monitoring_eng!$A$1:$DB$79,Results!$C23,FALSE)),"",IF(HLOOKUP(BE$2,Monitoring_eng!$A$1:$DB$79,Results!$C23,FALSE)=$I23,$P23,IF(HLOOKUP(BE$2,Monitoring_eng!$A$1:$DB$79,Results!$C23,FALSE)=$K23,$Q23,IF(HLOOKUP(BE$2,Monitoring_eng!$A$1:$DB$79,Results!$C23,FALSE)=$M23,$R23,IF(HLOOKUP(BE$2,Monitoring_eng!$A$1:$DB$79,Results!$C23,FALSE)=$O23,$S23,"CHYBA")))))</f>
        <v>0</v>
      </c>
      <c r="BF23" s="68">
        <f>IF(ISBLANK(HLOOKUP(BF$2,Monitoring_eng!$A$1:$DB$79,Results!$C23,FALSE)),"",IF(HLOOKUP(BF$2,Monitoring_eng!$A$1:$DB$79,Results!$C23,FALSE)=$I23,$P23,IF(HLOOKUP(BF$2,Monitoring_eng!$A$1:$DB$79,Results!$C23,FALSE)=$K23,$Q23,IF(HLOOKUP(BF$2,Monitoring_eng!$A$1:$DB$79,Results!$C23,FALSE)=$M23,$R23,IF(HLOOKUP(BF$2,Monitoring_eng!$A$1:$DB$79,Results!$C23,FALSE)=$O23,$S23,"CHYBA")))))</f>
        <v>0</v>
      </c>
      <c r="BG23" s="68">
        <f>IF(ISBLANK(HLOOKUP(BG$2,Monitoring_eng!$A$1:$DB$79,Results!$C23,FALSE)),"",IF(HLOOKUP(BG$2,Monitoring_eng!$A$1:$DB$79,Results!$C23,FALSE)=$I23,$P23,IF(HLOOKUP(BG$2,Monitoring_eng!$A$1:$DB$79,Results!$C23,FALSE)=$K23,$Q23,IF(HLOOKUP(BG$2,Monitoring_eng!$A$1:$DB$79,Results!$C23,FALSE)=$M23,$R23,IF(HLOOKUP(BG$2,Monitoring_eng!$A$1:$DB$79,Results!$C23,FALSE)=$O23,$S23,"CHYBA")))))</f>
        <v>0</v>
      </c>
      <c r="BH23" s="68">
        <f>IF(ISBLANK(HLOOKUP(BH$2,Monitoring_eng!$A$1:$DB$79,Results!$C23,FALSE)),"",IF(HLOOKUP(BH$2,Monitoring_eng!$A$1:$DB$79,Results!$C23,FALSE)=$I23,$P23,IF(HLOOKUP(BH$2,Monitoring_eng!$A$1:$DB$79,Results!$C23,FALSE)=$K23,$Q23,IF(HLOOKUP(BH$2,Monitoring_eng!$A$1:$DB$79,Results!$C23,FALSE)=$M23,$R23,IF(HLOOKUP(BH$2,Monitoring_eng!$A$1:$DB$79,Results!$C23,FALSE)=$O23,$S23,"CHYBA")))))</f>
        <v>0</v>
      </c>
      <c r="BI23" s="68">
        <f>IF(ISBLANK(HLOOKUP(BI$2,Monitoring_eng!$A$1:$DB$79,Results!$C23,FALSE)),"",IF(HLOOKUP(BI$2,Monitoring_eng!$A$1:$DB$79,Results!$C23,FALSE)=$I23,$P23,IF(HLOOKUP(BI$2,Monitoring_eng!$A$1:$DB$79,Results!$C23,FALSE)=$K23,$Q23,IF(HLOOKUP(BI$2,Monitoring_eng!$A$1:$DB$79,Results!$C23,FALSE)=$M23,$R23,IF(HLOOKUP(BI$2,Monitoring_eng!$A$1:$DB$79,Results!$C23,FALSE)=$O23,$S23,"CHYBA")))))</f>
        <v>0</v>
      </c>
      <c r="BJ23" s="68">
        <f>IF(ISBLANK(HLOOKUP(BJ$2,Monitoring_eng!$A$1:$DB$79,Results!$C23,FALSE)),"",IF(HLOOKUP(BJ$2,Monitoring_eng!$A$1:$DB$79,Results!$C23,FALSE)=$I23,$P23,IF(HLOOKUP(BJ$2,Monitoring_eng!$A$1:$DB$79,Results!$C23,FALSE)=$K23,$Q23,IF(HLOOKUP(BJ$2,Monitoring_eng!$A$1:$DB$79,Results!$C23,FALSE)=$M23,$R23,IF(HLOOKUP(BJ$2,Monitoring_eng!$A$1:$DB$79,Results!$C23,FALSE)=$O23,$S23,"CHYBA")))))</f>
        <v>0</v>
      </c>
      <c r="BK23" s="68">
        <f>IF(ISBLANK(HLOOKUP(BK$2,Monitoring_eng!$A$1:$DB$79,Results!$C23,FALSE)),"",IF(HLOOKUP(BK$2,Monitoring_eng!$A$1:$DB$79,Results!$C23,FALSE)=$I23,$P23,IF(HLOOKUP(BK$2,Monitoring_eng!$A$1:$DB$79,Results!$C23,FALSE)=$K23,$Q23,IF(HLOOKUP(BK$2,Monitoring_eng!$A$1:$DB$79,Results!$C23,FALSE)=$M23,$R23,IF(HLOOKUP(BK$2,Monitoring_eng!$A$1:$DB$79,Results!$C23,FALSE)=$O23,$S23,"CHYBA")))))</f>
        <v>0</v>
      </c>
      <c r="BL23" s="68">
        <f>IF(ISBLANK(HLOOKUP(BL$2,Monitoring_eng!$A$1:$DB$79,Results!$C23,FALSE)),"",IF(HLOOKUP(BL$2,Monitoring_eng!$A$1:$DB$79,Results!$C23,FALSE)=$I23,$P23,IF(HLOOKUP(BL$2,Monitoring_eng!$A$1:$DB$79,Results!$C23,FALSE)=$K23,$Q23,IF(HLOOKUP(BL$2,Monitoring_eng!$A$1:$DB$79,Results!$C23,FALSE)=$M23,$R23,IF(HLOOKUP(BL$2,Monitoring_eng!$A$1:$DB$79,Results!$C23,FALSE)=$O23,$S23,"CHYBA")))))</f>
        <v>0</v>
      </c>
      <c r="BM23" s="68">
        <f>IF(ISBLANK(HLOOKUP(BM$2,Monitoring_eng!$A$1:$DB$79,Results!$C23,FALSE)),"",IF(HLOOKUP(BM$2,Monitoring_eng!$A$1:$DB$79,Results!$C23,FALSE)=$I23,$P23,IF(HLOOKUP(BM$2,Monitoring_eng!$A$1:$DB$79,Results!$C23,FALSE)=$K23,$Q23,IF(HLOOKUP(BM$2,Monitoring_eng!$A$1:$DB$79,Results!$C23,FALSE)=$M23,$R23,IF(HLOOKUP(BM$2,Monitoring_eng!$A$1:$DB$79,Results!$C23,FALSE)=$O23,$S23,"CHYBA")))))</f>
        <v>0</v>
      </c>
      <c r="BN23" s="68">
        <f>IF(ISBLANK(HLOOKUP(BN$2,Monitoring_eng!$A$1:$DB$79,Results!$C23,FALSE)),"",IF(HLOOKUP(BN$2,Monitoring_eng!$A$1:$DB$79,Results!$C23,FALSE)=$I23,$P23,IF(HLOOKUP(BN$2,Monitoring_eng!$A$1:$DB$79,Results!$C23,FALSE)=$K23,$Q23,IF(HLOOKUP(BN$2,Monitoring_eng!$A$1:$DB$79,Results!$C23,FALSE)=$M23,$R23,IF(HLOOKUP(BN$2,Monitoring_eng!$A$1:$DB$79,Results!$C23,FALSE)=$O23,$S23,"CHYBA")))))</f>
        <v>0</v>
      </c>
      <c r="BO23" s="68">
        <f>IF(ISBLANK(HLOOKUP(BO$2,Monitoring_eng!$A$1:$DB$79,Results!$C23,FALSE)),"",IF(HLOOKUP(BO$2,Monitoring_eng!$A$1:$DB$79,Results!$C23,FALSE)=$I23,$P23,IF(HLOOKUP(BO$2,Monitoring_eng!$A$1:$DB$79,Results!$C23,FALSE)=$K23,$Q23,IF(HLOOKUP(BO$2,Monitoring_eng!$A$1:$DB$79,Results!$C23,FALSE)=$M23,$R23,IF(HLOOKUP(BO$2,Monitoring_eng!$A$1:$DB$79,Results!$C23,FALSE)=$O23,$S23,"CHYBA")))))</f>
        <v>0</v>
      </c>
      <c r="BP23" s="68">
        <f>IF(ISBLANK(HLOOKUP(BP$2,Monitoring_eng!$A$1:$DB$79,Results!$C23,FALSE)),"",IF(HLOOKUP(BP$2,Monitoring_eng!$A$1:$DB$79,Results!$C23,FALSE)=$I23,$P23,IF(HLOOKUP(BP$2,Monitoring_eng!$A$1:$DB$79,Results!$C23,FALSE)=$K23,$Q23,IF(HLOOKUP(BP$2,Monitoring_eng!$A$1:$DB$79,Results!$C23,FALSE)=$M23,$R23,IF(HLOOKUP(BP$2,Monitoring_eng!$A$1:$DB$79,Results!$C23,FALSE)=$O23,$S23,"CHYBA")))))</f>
        <v>0</v>
      </c>
      <c r="BQ23" s="68">
        <f>IF(ISBLANK(HLOOKUP(BQ$2,Monitoring_eng!$A$1:$DB$79,Results!$C23,FALSE)),"",IF(HLOOKUP(BQ$2,Monitoring_eng!$A$1:$DB$79,Results!$C23,FALSE)=$I23,$P23,IF(HLOOKUP(BQ$2,Monitoring_eng!$A$1:$DB$79,Results!$C23,FALSE)=$K23,$Q23,IF(HLOOKUP(BQ$2,Monitoring_eng!$A$1:$DB$79,Results!$C23,FALSE)=$M23,$R23,IF(HLOOKUP(BQ$2,Monitoring_eng!$A$1:$DB$79,Results!$C23,FALSE)=$O23,$S23,"CHYBA")))))</f>
        <v>0</v>
      </c>
    </row>
    <row r="24" spans="1:69" x14ac:dyDescent="0.25">
      <c r="A24" s="45" t="s">
        <v>2449</v>
      </c>
      <c r="B24" s="45" t="s">
        <v>325</v>
      </c>
      <c r="C24" s="45">
        <v>23</v>
      </c>
      <c r="D24" s="47" t="s">
        <v>113</v>
      </c>
      <c r="E24" s="47" t="s">
        <v>125</v>
      </c>
      <c r="F24" s="48" t="s">
        <v>16</v>
      </c>
      <c r="G24" s="45">
        <v>1</v>
      </c>
      <c r="H24" s="45" t="s">
        <v>484</v>
      </c>
      <c r="I24" s="45" t="s">
        <v>1749</v>
      </c>
      <c r="J24" s="45" t="s">
        <v>485</v>
      </c>
      <c r="K24" s="67" t="s">
        <v>1750</v>
      </c>
      <c r="L24" s="45" t="s">
        <v>486</v>
      </c>
      <c r="M24" s="45" t="s">
        <v>1752</v>
      </c>
      <c r="N24" s="45" t="s">
        <v>2116</v>
      </c>
      <c r="O24" s="45" t="s">
        <v>2116</v>
      </c>
      <c r="P24" s="45">
        <f t="shared" si="0"/>
        <v>1</v>
      </c>
      <c r="Q24" s="45">
        <v>0</v>
      </c>
      <c r="R24" s="45">
        <f t="shared" si="1"/>
        <v>0.5</v>
      </c>
      <c r="S24" s="45" t="s">
        <v>2116</v>
      </c>
      <c r="T24" s="68">
        <f>IF(ISBLANK(HLOOKUP(T$2,Monitoring_eng!$A$1:$DB$79,Results!$C24,FALSE)),"",IF(HLOOKUP(T$2,Monitoring_eng!$A$1:$DB$79,Results!$C24,FALSE)=$I24,$P24,IF(HLOOKUP(T$2,Monitoring_eng!$A$1:$DB$79,Results!$C24,FALSE)=$K24,$Q24,IF(HLOOKUP(T$2,Monitoring_eng!$A$1:$DB$79,Results!$C24,FALSE)=$M24,$R24,IF(HLOOKUP(T$2,Monitoring_eng!$A$1:$DB$79,Results!$C24,FALSE)=$O24,$S24,"CHYBA")))))</f>
        <v>1</v>
      </c>
      <c r="U24" s="68">
        <f>IF(ISBLANK(HLOOKUP(U$2,Monitoring_eng!$A$1:$DB$79,Results!$C24,FALSE)),"",IF(HLOOKUP(U$2,Monitoring_eng!$A$1:$DB$79,Results!$C24,FALSE)=$I24,$P24,IF(HLOOKUP(U$2,Monitoring_eng!$A$1:$DB$79,Results!$C24,FALSE)=$K24,$Q24,IF(HLOOKUP(U$2,Monitoring_eng!$A$1:$DB$79,Results!$C24,FALSE)=$M24,$R24,IF(HLOOKUP(U$2,Monitoring_eng!$A$1:$DB$79,Results!$C24,FALSE)=$O24,$S24,"CHYBA")))))</f>
        <v>1</v>
      </c>
      <c r="V24" s="68">
        <f>IF(ISBLANK(HLOOKUP(V$2,Monitoring_eng!$A$1:$DB$79,Results!$C24,FALSE)),"",IF(HLOOKUP(V$2,Monitoring_eng!$A$1:$DB$79,Results!$C24,FALSE)=$I24,$P24,IF(HLOOKUP(V$2,Monitoring_eng!$A$1:$DB$79,Results!$C24,FALSE)=$K24,$Q24,IF(HLOOKUP(V$2,Monitoring_eng!$A$1:$DB$79,Results!$C24,FALSE)=$M24,$R24,IF(HLOOKUP(V$2,Monitoring_eng!$A$1:$DB$79,Results!$C24,FALSE)=$O24,$S24,"CHYBA")))))</f>
        <v>1</v>
      </c>
      <c r="W24" s="68">
        <f>IF(ISBLANK(HLOOKUP(W$2,Monitoring_eng!$A$1:$DB$79,Results!$C24,FALSE)),"",IF(HLOOKUP(W$2,Monitoring_eng!$A$1:$DB$79,Results!$C24,FALSE)=$I24,$P24,IF(HLOOKUP(W$2,Monitoring_eng!$A$1:$DB$79,Results!$C24,FALSE)=$K24,$Q24,IF(HLOOKUP(W$2,Monitoring_eng!$A$1:$DB$79,Results!$C24,FALSE)=$M24,$R24,IF(HLOOKUP(W$2,Monitoring_eng!$A$1:$DB$79,Results!$C24,FALSE)=$O24,$S24,"CHYBA")))))</f>
        <v>1</v>
      </c>
      <c r="X24" s="68">
        <f>IF(ISBLANK(HLOOKUP(X$2,Monitoring_eng!$A$1:$DB$79,Results!$C24,FALSE)),"",IF(HLOOKUP(X$2,Monitoring_eng!$A$1:$DB$79,Results!$C24,FALSE)=$I24,$P24,IF(HLOOKUP(X$2,Monitoring_eng!$A$1:$DB$79,Results!$C24,FALSE)=$K24,$Q24,IF(HLOOKUP(X$2,Monitoring_eng!$A$1:$DB$79,Results!$C24,FALSE)=$M24,$R24,IF(HLOOKUP(X$2,Monitoring_eng!$A$1:$DB$79,Results!$C24,FALSE)=$O24,$S24,"CHYBA")))))</f>
        <v>1</v>
      </c>
      <c r="Y24" s="68">
        <f>IF(ISBLANK(HLOOKUP(Y$2,Monitoring_eng!$A$1:$DB$79,Results!$C24,FALSE)),"",IF(HLOOKUP(Y$2,Monitoring_eng!$A$1:$DB$79,Results!$C24,FALSE)=$I24,$P24,IF(HLOOKUP(Y$2,Monitoring_eng!$A$1:$DB$79,Results!$C24,FALSE)=$K24,$Q24,IF(HLOOKUP(Y$2,Monitoring_eng!$A$1:$DB$79,Results!$C24,FALSE)=$M24,$R24,IF(HLOOKUP(Y$2,Monitoring_eng!$A$1:$DB$79,Results!$C24,FALSE)=$O24,$S24,"CHYBA")))))</f>
        <v>0.5</v>
      </c>
      <c r="Z24" s="68">
        <f>IF(ISBLANK(HLOOKUP(Z$2,Monitoring_eng!$A$1:$DB$79,Results!$C24,FALSE)),"",IF(HLOOKUP(Z$2,Monitoring_eng!$A$1:$DB$79,Results!$C24,FALSE)=$I24,$P24,IF(HLOOKUP(Z$2,Monitoring_eng!$A$1:$DB$79,Results!$C24,FALSE)=$K24,$Q24,IF(HLOOKUP(Z$2,Monitoring_eng!$A$1:$DB$79,Results!$C24,FALSE)=$M24,$R24,IF(HLOOKUP(Z$2,Monitoring_eng!$A$1:$DB$79,Results!$C24,FALSE)=$O24,$S24,"CHYBA")))))</f>
        <v>0.5</v>
      </c>
      <c r="AA24" s="68">
        <f>IF(ISBLANK(HLOOKUP(AA$2,Monitoring_eng!$A$1:$DB$79,Results!$C24,FALSE)),"",IF(HLOOKUP(AA$2,Monitoring_eng!$A$1:$DB$79,Results!$C24,FALSE)=$I24,$P24,IF(HLOOKUP(AA$2,Monitoring_eng!$A$1:$DB$79,Results!$C24,FALSE)=$K24,$Q24,IF(HLOOKUP(AA$2,Monitoring_eng!$A$1:$DB$79,Results!$C24,FALSE)=$M24,$R24,IF(HLOOKUP(AA$2,Monitoring_eng!$A$1:$DB$79,Results!$C24,FALSE)=$O24,$S24,"CHYBA")))))</f>
        <v>1</v>
      </c>
      <c r="AB24" s="68">
        <f>IF(ISBLANK(HLOOKUP(AB$2,Monitoring_eng!$A$1:$DB$79,Results!$C24,FALSE)),"",IF(HLOOKUP(AB$2,Monitoring_eng!$A$1:$DB$79,Results!$C24,FALSE)=$I24,$P24,IF(HLOOKUP(AB$2,Monitoring_eng!$A$1:$DB$79,Results!$C24,FALSE)=$K24,$Q24,IF(HLOOKUP(AB$2,Monitoring_eng!$A$1:$DB$79,Results!$C24,FALSE)=$M24,$R24,IF(HLOOKUP(AB$2,Monitoring_eng!$A$1:$DB$79,Results!$C24,FALSE)=$O24,$S24,"CHYBA")))))</f>
        <v>1</v>
      </c>
      <c r="AC24" s="68">
        <f>IF(ISBLANK(HLOOKUP(AC$2,Monitoring_eng!$A$1:$DB$79,Results!$C24,FALSE)),"",IF(HLOOKUP(AC$2,Monitoring_eng!$A$1:$DB$79,Results!$C24,FALSE)=$I24,$P24,IF(HLOOKUP(AC$2,Monitoring_eng!$A$1:$DB$79,Results!$C24,FALSE)=$K24,$Q24,IF(HLOOKUP(AC$2,Monitoring_eng!$A$1:$DB$79,Results!$C24,FALSE)=$M24,$R24,IF(HLOOKUP(AC$2,Monitoring_eng!$A$1:$DB$79,Results!$C24,FALSE)=$O24,$S24,"CHYBA")))))</f>
        <v>0.5</v>
      </c>
      <c r="AD24" s="68">
        <f>IF(ISBLANK(HLOOKUP(AD$2,Monitoring_eng!$A$1:$DB$79,Results!$C24,FALSE)),"",IF(HLOOKUP(AD$2,Monitoring_eng!$A$1:$DB$79,Results!$C24,FALSE)=$I24,$P24,IF(HLOOKUP(AD$2,Monitoring_eng!$A$1:$DB$79,Results!$C24,FALSE)=$K24,$Q24,IF(HLOOKUP(AD$2,Monitoring_eng!$A$1:$DB$79,Results!$C24,FALSE)=$M24,$R24,IF(HLOOKUP(AD$2,Monitoring_eng!$A$1:$DB$79,Results!$C24,FALSE)=$O24,$S24,"CHYBA")))))</f>
        <v>1</v>
      </c>
      <c r="AE24" s="68">
        <f>IF(ISBLANK(HLOOKUP(AE$2,Monitoring_eng!$A$1:$DB$79,Results!$C24,FALSE)),"",IF(HLOOKUP(AE$2,Monitoring_eng!$A$1:$DB$79,Results!$C24,FALSE)=$I24,$P24,IF(HLOOKUP(AE$2,Monitoring_eng!$A$1:$DB$79,Results!$C24,FALSE)=$K24,$Q24,IF(HLOOKUP(AE$2,Monitoring_eng!$A$1:$DB$79,Results!$C24,FALSE)=$M24,$R24,IF(HLOOKUP(AE$2,Monitoring_eng!$A$1:$DB$79,Results!$C24,FALSE)=$O24,$S24,"CHYBA")))))</f>
        <v>1</v>
      </c>
      <c r="AF24" s="68">
        <f>IF(ISBLANK(HLOOKUP(AF$2,Monitoring_eng!$A$1:$DB$79,Results!$C24,FALSE)),"",IF(HLOOKUP(AF$2,Monitoring_eng!$A$1:$DB$79,Results!$C24,FALSE)=$I24,$P24,IF(HLOOKUP(AF$2,Monitoring_eng!$A$1:$DB$79,Results!$C24,FALSE)=$K24,$Q24,IF(HLOOKUP(AF$2,Monitoring_eng!$A$1:$DB$79,Results!$C24,FALSE)=$M24,$R24,IF(HLOOKUP(AF$2,Monitoring_eng!$A$1:$DB$79,Results!$C24,FALSE)=$O24,$S24,"CHYBA")))))</f>
        <v>1</v>
      </c>
      <c r="AG24" s="68">
        <f>IF(ISBLANK(HLOOKUP(AG$2,Monitoring_eng!$A$1:$DB$79,Results!$C24,FALSE)),"",IF(HLOOKUP(AG$2,Monitoring_eng!$A$1:$DB$79,Results!$C24,FALSE)=$I24,$P24,IF(HLOOKUP(AG$2,Monitoring_eng!$A$1:$DB$79,Results!$C24,FALSE)=$K24,$Q24,IF(HLOOKUP(AG$2,Monitoring_eng!$A$1:$DB$79,Results!$C24,FALSE)=$M24,$R24,IF(HLOOKUP(AG$2,Monitoring_eng!$A$1:$DB$79,Results!$C24,FALSE)=$O24,$S24,"CHYBA")))))</f>
        <v>1</v>
      </c>
      <c r="AH24" s="68">
        <f>IF(ISBLANK(HLOOKUP(AH$2,Monitoring_eng!$A$1:$DB$79,Results!$C24,FALSE)),"",IF(HLOOKUP(AH$2,Monitoring_eng!$A$1:$DB$79,Results!$C24,FALSE)=$I24,$P24,IF(HLOOKUP(AH$2,Monitoring_eng!$A$1:$DB$79,Results!$C24,FALSE)=$K24,$Q24,IF(HLOOKUP(AH$2,Monitoring_eng!$A$1:$DB$79,Results!$C24,FALSE)=$M24,$R24,IF(HLOOKUP(AH$2,Monitoring_eng!$A$1:$DB$79,Results!$C24,FALSE)=$O24,$S24,"CHYBA")))))</f>
        <v>1</v>
      </c>
      <c r="AI24" s="68">
        <f>IF(ISBLANK(HLOOKUP(AI$2,Monitoring_eng!$A$1:$DB$79,Results!$C24,FALSE)),"",IF(HLOOKUP(AI$2,Monitoring_eng!$A$1:$DB$79,Results!$C24,FALSE)=$I24,$P24,IF(HLOOKUP(AI$2,Monitoring_eng!$A$1:$DB$79,Results!$C24,FALSE)=$K24,$Q24,IF(HLOOKUP(AI$2,Monitoring_eng!$A$1:$DB$79,Results!$C24,FALSE)=$M24,$R24,IF(HLOOKUP(AI$2,Monitoring_eng!$A$1:$DB$79,Results!$C24,FALSE)=$O24,$S24,"CHYBA")))))</f>
        <v>1</v>
      </c>
      <c r="AJ24" s="68">
        <f>IF(ISBLANK(HLOOKUP(AJ$2,Monitoring_eng!$A$1:$DB$79,Results!$C24,FALSE)),"",IF(HLOOKUP(AJ$2,Monitoring_eng!$A$1:$DB$79,Results!$C24,FALSE)=$I24,$P24,IF(HLOOKUP(AJ$2,Monitoring_eng!$A$1:$DB$79,Results!$C24,FALSE)=$K24,$Q24,IF(HLOOKUP(AJ$2,Monitoring_eng!$A$1:$DB$79,Results!$C24,FALSE)=$M24,$R24,IF(HLOOKUP(AJ$2,Monitoring_eng!$A$1:$DB$79,Results!$C24,FALSE)=$O24,$S24,"CHYBA")))))</f>
        <v>0</v>
      </c>
      <c r="AK24" s="68">
        <f>IF(ISBLANK(HLOOKUP(AK$2,Monitoring_eng!$A$1:$DB$79,Results!$C24,FALSE)),"",IF(HLOOKUP(AK$2,Monitoring_eng!$A$1:$DB$79,Results!$C24,FALSE)=$I24,$P24,IF(HLOOKUP(AK$2,Monitoring_eng!$A$1:$DB$79,Results!$C24,FALSE)=$K24,$Q24,IF(HLOOKUP(AK$2,Monitoring_eng!$A$1:$DB$79,Results!$C24,FALSE)=$M24,$R24,IF(HLOOKUP(AK$2,Monitoring_eng!$A$1:$DB$79,Results!$C24,FALSE)=$O24,$S24,"CHYBA")))))</f>
        <v>1</v>
      </c>
      <c r="AL24" s="68">
        <f>IF(ISBLANK(HLOOKUP(AL$2,Monitoring_eng!$A$1:$DB$79,Results!$C24,FALSE)),"",IF(HLOOKUP(AL$2,Monitoring_eng!$A$1:$DB$79,Results!$C24,FALSE)=$I24,$P24,IF(HLOOKUP(AL$2,Monitoring_eng!$A$1:$DB$79,Results!$C24,FALSE)=$K24,$Q24,IF(HLOOKUP(AL$2,Monitoring_eng!$A$1:$DB$79,Results!$C24,FALSE)=$M24,$R24,IF(HLOOKUP(AL$2,Monitoring_eng!$A$1:$DB$79,Results!$C24,FALSE)=$O24,$S24,"CHYBA")))))</f>
        <v>1</v>
      </c>
      <c r="AM24" s="68">
        <f>IF(ISBLANK(HLOOKUP(AM$2,Monitoring_eng!$A$1:$DB$79,Results!$C24,FALSE)),"",IF(HLOOKUP(AM$2,Monitoring_eng!$A$1:$DB$79,Results!$C24,FALSE)=$I24,$P24,IF(HLOOKUP(AM$2,Monitoring_eng!$A$1:$DB$79,Results!$C24,FALSE)=$K24,$Q24,IF(HLOOKUP(AM$2,Monitoring_eng!$A$1:$DB$79,Results!$C24,FALSE)=$M24,$R24,IF(HLOOKUP(AM$2,Monitoring_eng!$A$1:$DB$79,Results!$C24,FALSE)=$O24,$S24,"CHYBA")))))</f>
        <v>1</v>
      </c>
      <c r="AN24" s="68">
        <f>IF(ISBLANK(HLOOKUP(AN$2,Monitoring_eng!$A$1:$DB$79,Results!$C24,FALSE)),"",IF(HLOOKUP(AN$2,Monitoring_eng!$A$1:$DB$79,Results!$C24,FALSE)=$I24,$P24,IF(HLOOKUP(AN$2,Monitoring_eng!$A$1:$DB$79,Results!$C24,FALSE)=$K24,$Q24,IF(HLOOKUP(AN$2,Monitoring_eng!$A$1:$DB$79,Results!$C24,FALSE)=$M24,$R24,IF(HLOOKUP(AN$2,Monitoring_eng!$A$1:$DB$79,Results!$C24,FALSE)=$O24,$S24,"CHYBA")))))</f>
        <v>1</v>
      </c>
      <c r="AO24" s="68">
        <f>IF(ISBLANK(HLOOKUP(AO$2,Monitoring_eng!$A$1:$DB$79,Results!$C24,FALSE)),"",IF(HLOOKUP(AO$2,Monitoring_eng!$A$1:$DB$79,Results!$C24,FALSE)=$I24,$P24,IF(HLOOKUP(AO$2,Monitoring_eng!$A$1:$DB$79,Results!$C24,FALSE)=$K24,$Q24,IF(HLOOKUP(AO$2,Monitoring_eng!$A$1:$DB$79,Results!$C24,FALSE)=$M24,$R24,IF(HLOOKUP(AO$2,Monitoring_eng!$A$1:$DB$79,Results!$C24,FALSE)=$O24,$S24,"CHYBA")))))</f>
        <v>1</v>
      </c>
      <c r="AP24" s="68">
        <f>IF(ISBLANK(HLOOKUP(AP$2,Monitoring_eng!$A$1:$DB$79,Results!$C24,FALSE)),"",IF(HLOOKUP(AP$2,Monitoring_eng!$A$1:$DB$79,Results!$C24,FALSE)=$I24,$P24,IF(HLOOKUP(AP$2,Monitoring_eng!$A$1:$DB$79,Results!$C24,FALSE)=$K24,$Q24,IF(HLOOKUP(AP$2,Monitoring_eng!$A$1:$DB$79,Results!$C24,FALSE)=$M24,$R24,IF(HLOOKUP(AP$2,Monitoring_eng!$A$1:$DB$79,Results!$C24,FALSE)=$O24,$S24,"CHYBA")))))</f>
        <v>0.5</v>
      </c>
      <c r="AQ24" s="68">
        <f>IF(ISBLANK(HLOOKUP(AQ$2,Monitoring_eng!$A$1:$DB$79,Results!$C24,FALSE)),"",IF(HLOOKUP(AQ$2,Monitoring_eng!$A$1:$DB$79,Results!$C24,FALSE)=$I24,$P24,IF(HLOOKUP(AQ$2,Monitoring_eng!$A$1:$DB$79,Results!$C24,FALSE)=$K24,$Q24,IF(HLOOKUP(AQ$2,Monitoring_eng!$A$1:$DB$79,Results!$C24,FALSE)=$M24,$R24,IF(HLOOKUP(AQ$2,Monitoring_eng!$A$1:$DB$79,Results!$C24,FALSE)=$O24,$S24,"CHYBA")))))</f>
        <v>0.5</v>
      </c>
      <c r="AR24" s="68">
        <f>IF(ISBLANK(HLOOKUP(AR$2,Monitoring_eng!$A$1:$DB$79,Results!$C24,FALSE)),"",IF(HLOOKUP(AR$2,Monitoring_eng!$A$1:$DB$79,Results!$C24,FALSE)=$I24,$P24,IF(HLOOKUP(AR$2,Monitoring_eng!$A$1:$DB$79,Results!$C24,FALSE)=$K24,$Q24,IF(HLOOKUP(AR$2,Monitoring_eng!$A$1:$DB$79,Results!$C24,FALSE)=$M24,$R24,IF(HLOOKUP(AR$2,Monitoring_eng!$A$1:$DB$79,Results!$C24,FALSE)=$O24,$S24,"CHYBA")))))</f>
        <v>0.5</v>
      </c>
      <c r="AS24" s="68">
        <f>IF(ISBLANK(HLOOKUP(AS$2,Monitoring_eng!$A$1:$DB$79,Results!$C24,FALSE)),"",IF(HLOOKUP(AS$2,Monitoring_eng!$A$1:$DB$79,Results!$C24,FALSE)=$I24,$P24,IF(HLOOKUP(AS$2,Monitoring_eng!$A$1:$DB$79,Results!$C24,FALSE)=$K24,$Q24,IF(HLOOKUP(AS$2,Monitoring_eng!$A$1:$DB$79,Results!$C24,FALSE)=$M24,$R24,IF(HLOOKUP(AS$2,Monitoring_eng!$A$1:$DB$79,Results!$C24,FALSE)=$O24,$S24,"CHYBA")))))</f>
        <v>1</v>
      </c>
      <c r="AT24" s="68">
        <f>IF(ISBLANK(HLOOKUP(AT$2,Monitoring_eng!$A$1:$DB$79,Results!$C24,FALSE)),"",IF(HLOOKUP(AT$2,Monitoring_eng!$A$1:$DB$79,Results!$C24,FALSE)=$I24,$P24,IF(HLOOKUP(AT$2,Monitoring_eng!$A$1:$DB$79,Results!$C24,FALSE)=$K24,$Q24,IF(HLOOKUP(AT$2,Monitoring_eng!$A$1:$DB$79,Results!$C24,FALSE)=$M24,$R24,IF(HLOOKUP(AT$2,Monitoring_eng!$A$1:$DB$79,Results!$C24,FALSE)=$O24,$S24,"CHYBA")))))</f>
        <v>1</v>
      </c>
      <c r="AU24" s="68">
        <f>IF(ISBLANK(HLOOKUP(AU$2,Monitoring_eng!$A$1:$DB$79,Results!$C24,FALSE)),"",IF(HLOOKUP(AU$2,Monitoring_eng!$A$1:$DB$79,Results!$C24,FALSE)=$I24,$P24,IF(HLOOKUP(AU$2,Monitoring_eng!$A$1:$DB$79,Results!$C24,FALSE)=$K24,$Q24,IF(HLOOKUP(AU$2,Monitoring_eng!$A$1:$DB$79,Results!$C24,FALSE)=$M24,$R24,IF(HLOOKUP(AU$2,Monitoring_eng!$A$1:$DB$79,Results!$C24,FALSE)=$O24,$S24,"CHYBA")))))</f>
        <v>1</v>
      </c>
      <c r="AV24" s="68">
        <f>IF(ISBLANK(HLOOKUP(AV$2,Monitoring_eng!$A$1:$DB$79,Results!$C24,FALSE)),"",IF(HLOOKUP(AV$2,Monitoring_eng!$A$1:$DB$79,Results!$C24,FALSE)=$I24,$P24,IF(HLOOKUP(AV$2,Monitoring_eng!$A$1:$DB$79,Results!$C24,FALSE)=$K24,$Q24,IF(HLOOKUP(AV$2,Monitoring_eng!$A$1:$DB$79,Results!$C24,FALSE)=$M24,$R24,IF(HLOOKUP(AV$2,Monitoring_eng!$A$1:$DB$79,Results!$C24,FALSE)=$O24,$S24,"CHYBA")))))</f>
        <v>1</v>
      </c>
      <c r="AW24" s="68">
        <f>IF(ISBLANK(HLOOKUP(AW$2,Monitoring_eng!$A$1:$DB$79,Results!$C24,FALSE)),"",IF(HLOOKUP(AW$2,Monitoring_eng!$A$1:$DB$79,Results!$C24,FALSE)=$I24,$P24,IF(HLOOKUP(AW$2,Monitoring_eng!$A$1:$DB$79,Results!$C24,FALSE)=$K24,$Q24,IF(HLOOKUP(AW$2,Monitoring_eng!$A$1:$DB$79,Results!$C24,FALSE)=$M24,$R24,IF(HLOOKUP(AW$2,Monitoring_eng!$A$1:$DB$79,Results!$C24,FALSE)=$O24,$S24,"CHYBA")))))</f>
        <v>1</v>
      </c>
      <c r="AX24" s="68">
        <f>IF(ISBLANK(HLOOKUP(AX$2,Monitoring_eng!$A$1:$DB$79,Results!$C24,FALSE)),"",IF(HLOOKUP(AX$2,Monitoring_eng!$A$1:$DB$79,Results!$C24,FALSE)=$I24,$P24,IF(HLOOKUP(AX$2,Monitoring_eng!$A$1:$DB$79,Results!$C24,FALSE)=$K24,$Q24,IF(HLOOKUP(AX$2,Monitoring_eng!$A$1:$DB$79,Results!$C24,FALSE)=$M24,$R24,IF(HLOOKUP(AX$2,Monitoring_eng!$A$1:$DB$79,Results!$C24,FALSE)=$O24,$S24,"CHYBA")))))</f>
        <v>1</v>
      </c>
      <c r="AY24" s="68">
        <f>IF(ISBLANK(HLOOKUP(AY$2,Monitoring_eng!$A$1:$DB$79,Results!$C24,FALSE)),"",IF(HLOOKUP(AY$2,Monitoring_eng!$A$1:$DB$79,Results!$C24,FALSE)=$I24,$P24,IF(HLOOKUP(AY$2,Monitoring_eng!$A$1:$DB$79,Results!$C24,FALSE)=$K24,$Q24,IF(HLOOKUP(AY$2,Monitoring_eng!$A$1:$DB$79,Results!$C24,FALSE)=$M24,$R24,IF(HLOOKUP(AY$2,Monitoring_eng!$A$1:$DB$79,Results!$C24,FALSE)=$O24,$S24,"CHYBA")))))</f>
        <v>1</v>
      </c>
      <c r="AZ24" s="68">
        <f>IF(ISBLANK(HLOOKUP(AZ$2,Monitoring_eng!$A$1:$DB$79,Results!$C24,FALSE)),"",IF(HLOOKUP(AZ$2,Monitoring_eng!$A$1:$DB$79,Results!$C24,FALSE)=$I24,$P24,IF(HLOOKUP(AZ$2,Monitoring_eng!$A$1:$DB$79,Results!$C24,FALSE)=$K24,$Q24,IF(HLOOKUP(AZ$2,Monitoring_eng!$A$1:$DB$79,Results!$C24,FALSE)=$M24,$R24,IF(HLOOKUP(AZ$2,Monitoring_eng!$A$1:$DB$79,Results!$C24,FALSE)=$O24,$S24,"CHYBA")))))</f>
        <v>1</v>
      </c>
      <c r="BA24" s="68">
        <f>IF(ISBLANK(HLOOKUP(BA$2,Monitoring_eng!$A$1:$DB$79,Results!$C24,FALSE)),"",IF(HLOOKUP(BA$2,Monitoring_eng!$A$1:$DB$79,Results!$C24,FALSE)=$I24,$P24,IF(HLOOKUP(BA$2,Monitoring_eng!$A$1:$DB$79,Results!$C24,FALSE)=$K24,$Q24,IF(HLOOKUP(BA$2,Monitoring_eng!$A$1:$DB$79,Results!$C24,FALSE)=$M24,$R24,IF(HLOOKUP(BA$2,Monitoring_eng!$A$1:$DB$79,Results!$C24,FALSE)=$O24,$S24,"CHYBA")))))</f>
        <v>1</v>
      </c>
      <c r="BB24" s="68">
        <f>IF(ISBLANK(HLOOKUP(BB$2,Monitoring_eng!$A$1:$DB$79,Results!$C24,FALSE)),"",IF(HLOOKUP(BB$2,Monitoring_eng!$A$1:$DB$79,Results!$C24,FALSE)=$I24,$P24,IF(HLOOKUP(BB$2,Monitoring_eng!$A$1:$DB$79,Results!$C24,FALSE)=$K24,$Q24,IF(HLOOKUP(BB$2,Monitoring_eng!$A$1:$DB$79,Results!$C24,FALSE)=$M24,$R24,IF(HLOOKUP(BB$2,Monitoring_eng!$A$1:$DB$79,Results!$C24,FALSE)=$O24,$S24,"CHYBA")))))</f>
        <v>0.5</v>
      </c>
      <c r="BC24" s="68">
        <f>IF(ISBLANK(HLOOKUP(BC$2,Monitoring_eng!$A$1:$DB$79,Results!$C24,FALSE)),"",IF(HLOOKUP(BC$2,Monitoring_eng!$A$1:$DB$79,Results!$C24,FALSE)=$I24,$P24,IF(HLOOKUP(BC$2,Monitoring_eng!$A$1:$DB$79,Results!$C24,FALSE)=$K24,$Q24,IF(HLOOKUP(BC$2,Monitoring_eng!$A$1:$DB$79,Results!$C24,FALSE)=$M24,$R24,IF(HLOOKUP(BC$2,Monitoring_eng!$A$1:$DB$79,Results!$C24,FALSE)=$O24,$S24,"CHYBA")))))</f>
        <v>1</v>
      </c>
      <c r="BD24" s="68">
        <f>IF(ISBLANK(HLOOKUP(BD$2,Monitoring_eng!$A$1:$DB$79,Results!$C24,FALSE)),"",IF(HLOOKUP(BD$2,Monitoring_eng!$A$1:$DB$79,Results!$C24,FALSE)=$I24,$P24,IF(HLOOKUP(BD$2,Monitoring_eng!$A$1:$DB$79,Results!$C24,FALSE)=$K24,$Q24,IF(HLOOKUP(BD$2,Monitoring_eng!$A$1:$DB$79,Results!$C24,FALSE)=$M24,$R24,IF(HLOOKUP(BD$2,Monitoring_eng!$A$1:$DB$79,Results!$C24,FALSE)=$O24,$S24,"CHYBA")))))</f>
        <v>1</v>
      </c>
      <c r="BE24" s="68">
        <f>IF(ISBLANK(HLOOKUP(BE$2,Monitoring_eng!$A$1:$DB$79,Results!$C24,FALSE)),"",IF(HLOOKUP(BE$2,Monitoring_eng!$A$1:$DB$79,Results!$C24,FALSE)=$I24,$P24,IF(HLOOKUP(BE$2,Monitoring_eng!$A$1:$DB$79,Results!$C24,FALSE)=$K24,$Q24,IF(HLOOKUP(BE$2,Monitoring_eng!$A$1:$DB$79,Results!$C24,FALSE)=$M24,$R24,IF(HLOOKUP(BE$2,Monitoring_eng!$A$1:$DB$79,Results!$C24,FALSE)=$O24,$S24,"CHYBA")))))</f>
        <v>1</v>
      </c>
      <c r="BF24" s="68">
        <f>IF(ISBLANK(HLOOKUP(BF$2,Monitoring_eng!$A$1:$DB$79,Results!$C24,FALSE)),"",IF(HLOOKUP(BF$2,Monitoring_eng!$A$1:$DB$79,Results!$C24,FALSE)=$I24,$P24,IF(HLOOKUP(BF$2,Monitoring_eng!$A$1:$DB$79,Results!$C24,FALSE)=$K24,$Q24,IF(HLOOKUP(BF$2,Monitoring_eng!$A$1:$DB$79,Results!$C24,FALSE)=$M24,$R24,IF(HLOOKUP(BF$2,Monitoring_eng!$A$1:$DB$79,Results!$C24,FALSE)=$O24,$S24,"CHYBA")))))</f>
        <v>1</v>
      </c>
      <c r="BG24" s="68">
        <f>IF(ISBLANK(HLOOKUP(BG$2,Monitoring_eng!$A$1:$DB$79,Results!$C24,FALSE)),"",IF(HLOOKUP(BG$2,Monitoring_eng!$A$1:$DB$79,Results!$C24,FALSE)=$I24,$P24,IF(HLOOKUP(BG$2,Monitoring_eng!$A$1:$DB$79,Results!$C24,FALSE)=$K24,$Q24,IF(HLOOKUP(BG$2,Monitoring_eng!$A$1:$DB$79,Results!$C24,FALSE)=$M24,$R24,IF(HLOOKUP(BG$2,Monitoring_eng!$A$1:$DB$79,Results!$C24,FALSE)=$O24,$S24,"CHYBA")))))</f>
        <v>1</v>
      </c>
      <c r="BH24" s="68">
        <f>IF(ISBLANK(HLOOKUP(BH$2,Monitoring_eng!$A$1:$DB$79,Results!$C24,FALSE)),"",IF(HLOOKUP(BH$2,Monitoring_eng!$A$1:$DB$79,Results!$C24,FALSE)=$I24,$P24,IF(HLOOKUP(BH$2,Monitoring_eng!$A$1:$DB$79,Results!$C24,FALSE)=$K24,$Q24,IF(HLOOKUP(BH$2,Monitoring_eng!$A$1:$DB$79,Results!$C24,FALSE)=$M24,$R24,IF(HLOOKUP(BH$2,Monitoring_eng!$A$1:$DB$79,Results!$C24,FALSE)=$O24,$S24,"CHYBA")))))</f>
        <v>1</v>
      </c>
      <c r="BI24" s="68">
        <f>IF(ISBLANK(HLOOKUP(BI$2,Monitoring_eng!$A$1:$DB$79,Results!$C24,FALSE)),"",IF(HLOOKUP(BI$2,Monitoring_eng!$A$1:$DB$79,Results!$C24,FALSE)=$I24,$P24,IF(HLOOKUP(BI$2,Monitoring_eng!$A$1:$DB$79,Results!$C24,FALSE)=$K24,$Q24,IF(HLOOKUP(BI$2,Monitoring_eng!$A$1:$DB$79,Results!$C24,FALSE)=$M24,$R24,IF(HLOOKUP(BI$2,Monitoring_eng!$A$1:$DB$79,Results!$C24,FALSE)=$O24,$S24,"CHYBA")))))</f>
        <v>1</v>
      </c>
      <c r="BJ24" s="68">
        <f>IF(ISBLANK(HLOOKUP(BJ$2,Monitoring_eng!$A$1:$DB$79,Results!$C24,FALSE)),"",IF(HLOOKUP(BJ$2,Monitoring_eng!$A$1:$DB$79,Results!$C24,FALSE)=$I24,$P24,IF(HLOOKUP(BJ$2,Monitoring_eng!$A$1:$DB$79,Results!$C24,FALSE)=$K24,$Q24,IF(HLOOKUP(BJ$2,Monitoring_eng!$A$1:$DB$79,Results!$C24,FALSE)=$M24,$R24,IF(HLOOKUP(BJ$2,Monitoring_eng!$A$1:$DB$79,Results!$C24,FALSE)=$O24,$S24,"CHYBA")))))</f>
        <v>0</v>
      </c>
      <c r="BK24" s="68">
        <f>IF(ISBLANK(HLOOKUP(BK$2,Monitoring_eng!$A$1:$DB$79,Results!$C24,FALSE)),"",IF(HLOOKUP(BK$2,Monitoring_eng!$A$1:$DB$79,Results!$C24,FALSE)=$I24,$P24,IF(HLOOKUP(BK$2,Monitoring_eng!$A$1:$DB$79,Results!$C24,FALSE)=$K24,$Q24,IF(HLOOKUP(BK$2,Monitoring_eng!$A$1:$DB$79,Results!$C24,FALSE)=$M24,$R24,IF(HLOOKUP(BK$2,Monitoring_eng!$A$1:$DB$79,Results!$C24,FALSE)=$O24,$S24,"CHYBA")))))</f>
        <v>0.5</v>
      </c>
      <c r="BL24" s="68">
        <f>IF(ISBLANK(HLOOKUP(BL$2,Monitoring_eng!$A$1:$DB$79,Results!$C24,FALSE)),"",IF(HLOOKUP(BL$2,Monitoring_eng!$A$1:$DB$79,Results!$C24,FALSE)=$I24,$P24,IF(HLOOKUP(BL$2,Monitoring_eng!$A$1:$DB$79,Results!$C24,FALSE)=$K24,$Q24,IF(HLOOKUP(BL$2,Monitoring_eng!$A$1:$DB$79,Results!$C24,FALSE)=$M24,$R24,IF(HLOOKUP(BL$2,Monitoring_eng!$A$1:$DB$79,Results!$C24,FALSE)=$O24,$S24,"CHYBA")))))</f>
        <v>0</v>
      </c>
      <c r="BM24" s="68">
        <f>IF(ISBLANK(HLOOKUP(BM$2,Monitoring_eng!$A$1:$DB$79,Results!$C24,FALSE)),"",IF(HLOOKUP(BM$2,Monitoring_eng!$A$1:$DB$79,Results!$C24,FALSE)=$I24,$P24,IF(HLOOKUP(BM$2,Monitoring_eng!$A$1:$DB$79,Results!$C24,FALSE)=$K24,$Q24,IF(HLOOKUP(BM$2,Monitoring_eng!$A$1:$DB$79,Results!$C24,FALSE)=$M24,$R24,IF(HLOOKUP(BM$2,Monitoring_eng!$A$1:$DB$79,Results!$C24,FALSE)=$O24,$S24,"CHYBA")))))</f>
        <v>0</v>
      </c>
      <c r="BN24" s="68">
        <f>IF(ISBLANK(HLOOKUP(BN$2,Monitoring_eng!$A$1:$DB$79,Results!$C24,FALSE)),"",IF(HLOOKUP(BN$2,Monitoring_eng!$A$1:$DB$79,Results!$C24,FALSE)=$I24,$P24,IF(HLOOKUP(BN$2,Monitoring_eng!$A$1:$DB$79,Results!$C24,FALSE)=$K24,$Q24,IF(HLOOKUP(BN$2,Monitoring_eng!$A$1:$DB$79,Results!$C24,FALSE)=$M24,$R24,IF(HLOOKUP(BN$2,Monitoring_eng!$A$1:$DB$79,Results!$C24,FALSE)=$O24,$S24,"CHYBA")))))</f>
        <v>1</v>
      </c>
      <c r="BO24" s="68">
        <f>IF(ISBLANK(HLOOKUP(BO$2,Monitoring_eng!$A$1:$DB$79,Results!$C24,FALSE)),"",IF(HLOOKUP(BO$2,Monitoring_eng!$A$1:$DB$79,Results!$C24,FALSE)=$I24,$P24,IF(HLOOKUP(BO$2,Monitoring_eng!$A$1:$DB$79,Results!$C24,FALSE)=$K24,$Q24,IF(HLOOKUP(BO$2,Monitoring_eng!$A$1:$DB$79,Results!$C24,FALSE)=$M24,$R24,IF(HLOOKUP(BO$2,Monitoring_eng!$A$1:$DB$79,Results!$C24,FALSE)=$O24,$S24,"CHYBA")))))</f>
        <v>1</v>
      </c>
      <c r="BP24" s="68">
        <f>IF(ISBLANK(HLOOKUP(BP$2,Monitoring_eng!$A$1:$DB$79,Results!$C24,FALSE)),"",IF(HLOOKUP(BP$2,Monitoring_eng!$A$1:$DB$79,Results!$C24,FALSE)=$I24,$P24,IF(HLOOKUP(BP$2,Monitoring_eng!$A$1:$DB$79,Results!$C24,FALSE)=$K24,$Q24,IF(HLOOKUP(BP$2,Monitoring_eng!$A$1:$DB$79,Results!$C24,FALSE)=$M24,$R24,IF(HLOOKUP(BP$2,Monitoring_eng!$A$1:$DB$79,Results!$C24,FALSE)=$O24,$S24,"CHYBA")))))</f>
        <v>0</v>
      </c>
      <c r="BQ24" s="68">
        <f>IF(ISBLANK(HLOOKUP(BQ$2,Monitoring_eng!$A$1:$DB$79,Results!$C24,FALSE)),"",IF(HLOOKUP(BQ$2,Monitoring_eng!$A$1:$DB$79,Results!$C24,FALSE)=$I24,$P24,IF(HLOOKUP(BQ$2,Monitoring_eng!$A$1:$DB$79,Results!$C24,FALSE)=$K24,$Q24,IF(HLOOKUP(BQ$2,Monitoring_eng!$A$1:$DB$79,Results!$C24,FALSE)=$M24,$R24,IF(HLOOKUP(BQ$2,Monitoring_eng!$A$1:$DB$79,Results!$C24,FALSE)=$O24,$S24,"CHYBA")))))</f>
        <v>1</v>
      </c>
    </row>
    <row r="25" spans="1:69" x14ac:dyDescent="0.25">
      <c r="A25" s="45" t="s">
        <v>2450</v>
      </c>
      <c r="B25" s="45" t="s">
        <v>326</v>
      </c>
      <c r="C25" s="45">
        <v>24</v>
      </c>
      <c r="D25" s="47" t="s">
        <v>114</v>
      </c>
      <c r="E25" s="47" t="s">
        <v>126</v>
      </c>
      <c r="F25" s="48" t="s">
        <v>16</v>
      </c>
      <c r="G25" s="45">
        <v>1</v>
      </c>
      <c r="H25" s="45" t="s">
        <v>484</v>
      </c>
      <c r="I25" s="45" t="s">
        <v>1749</v>
      </c>
      <c r="J25" s="45" t="s">
        <v>485</v>
      </c>
      <c r="K25" s="67" t="s">
        <v>1750</v>
      </c>
      <c r="L25" s="45" t="s">
        <v>486</v>
      </c>
      <c r="M25" s="45" t="s">
        <v>1752</v>
      </c>
      <c r="N25" s="45" t="s">
        <v>2116</v>
      </c>
      <c r="O25" s="45" t="s">
        <v>2116</v>
      </c>
      <c r="P25" s="45">
        <f t="shared" si="0"/>
        <v>1</v>
      </c>
      <c r="Q25" s="45">
        <v>0</v>
      </c>
      <c r="R25" s="45">
        <f t="shared" si="1"/>
        <v>0.5</v>
      </c>
      <c r="S25" s="45" t="s">
        <v>2116</v>
      </c>
      <c r="T25" s="68">
        <f>IF(ISBLANK(HLOOKUP(T$2,Monitoring_eng!$A$1:$DB$79,Results!$C25,FALSE)),"",IF(HLOOKUP(T$2,Monitoring_eng!$A$1:$DB$79,Results!$C25,FALSE)=$I25,$P25,IF(HLOOKUP(T$2,Monitoring_eng!$A$1:$DB$79,Results!$C25,FALSE)=$K25,$Q25,IF(HLOOKUP(T$2,Monitoring_eng!$A$1:$DB$79,Results!$C25,FALSE)=$M25,$R25,IF(HLOOKUP(T$2,Monitoring_eng!$A$1:$DB$79,Results!$C25,FALSE)=$O25,$S25,"CHYBA")))))</f>
        <v>1</v>
      </c>
      <c r="U25" s="68">
        <f>IF(ISBLANK(HLOOKUP(U$2,Monitoring_eng!$A$1:$DB$79,Results!$C25,FALSE)),"",IF(HLOOKUP(U$2,Monitoring_eng!$A$1:$DB$79,Results!$C25,FALSE)=$I25,$P25,IF(HLOOKUP(U$2,Monitoring_eng!$A$1:$DB$79,Results!$C25,FALSE)=$K25,$Q25,IF(HLOOKUP(U$2,Monitoring_eng!$A$1:$DB$79,Results!$C25,FALSE)=$M25,$R25,IF(HLOOKUP(U$2,Monitoring_eng!$A$1:$DB$79,Results!$C25,FALSE)=$O25,$S25,"CHYBA")))))</f>
        <v>0.5</v>
      </c>
      <c r="V25" s="68">
        <f>IF(ISBLANK(HLOOKUP(V$2,Monitoring_eng!$A$1:$DB$79,Results!$C25,FALSE)),"",IF(HLOOKUP(V$2,Monitoring_eng!$A$1:$DB$79,Results!$C25,FALSE)=$I25,$P25,IF(HLOOKUP(V$2,Monitoring_eng!$A$1:$DB$79,Results!$C25,FALSE)=$K25,$Q25,IF(HLOOKUP(V$2,Monitoring_eng!$A$1:$DB$79,Results!$C25,FALSE)=$M25,$R25,IF(HLOOKUP(V$2,Monitoring_eng!$A$1:$DB$79,Results!$C25,FALSE)=$O25,$S25,"CHYBA")))))</f>
        <v>1</v>
      </c>
      <c r="W25" s="68">
        <f>IF(ISBLANK(HLOOKUP(W$2,Monitoring_eng!$A$1:$DB$79,Results!$C25,FALSE)),"",IF(HLOOKUP(W$2,Monitoring_eng!$A$1:$DB$79,Results!$C25,FALSE)=$I25,$P25,IF(HLOOKUP(W$2,Monitoring_eng!$A$1:$DB$79,Results!$C25,FALSE)=$K25,$Q25,IF(HLOOKUP(W$2,Monitoring_eng!$A$1:$DB$79,Results!$C25,FALSE)=$M25,$R25,IF(HLOOKUP(W$2,Monitoring_eng!$A$1:$DB$79,Results!$C25,FALSE)=$O25,$S25,"CHYBA")))))</f>
        <v>1</v>
      </c>
      <c r="X25" s="68">
        <f>IF(ISBLANK(HLOOKUP(X$2,Monitoring_eng!$A$1:$DB$79,Results!$C25,FALSE)),"",IF(HLOOKUP(X$2,Monitoring_eng!$A$1:$DB$79,Results!$C25,FALSE)=$I25,$P25,IF(HLOOKUP(X$2,Monitoring_eng!$A$1:$DB$79,Results!$C25,FALSE)=$K25,$Q25,IF(HLOOKUP(X$2,Monitoring_eng!$A$1:$DB$79,Results!$C25,FALSE)=$M25,$R25,IF(HLOOKUP(X$2,Monitoring_eng!$A$1:$DB$79,Results!$C25,FALSE)=$O25,$S25,"CHYBA")))))</f>
        <v>1</v>
      </c>
      <c r="Y25" s="68">
        <f>IF(ISBLANK(HLOOKUP(Y$2,Monitoring_eng!$A$1:$DB$79,Results!$C25,FALSE)),"",IF(HLOOKUP(Y$2,Monitoring_eng!$A$1:$DB$79,Results!$C25,FALSE)=$I25,$P25,IF(HLOOKUP(Y$2,Monitoring_eng!$A$1:$DB$79,Results!$C25,FALSE)=$K25,$Q25,IF(HLOOKUP(Y$2,Monitoring_eng!$A$1:$DB$79,Results!$C25,FALSE)=$M25,$R25,IF(HLOOKUP(Y$2,Monitoring_eng!$A$1:$DB$79,Results!$C25,FALSE)=$O25,$S25,"CHYBA")))))</f>
        <v>0.5</v>
      </c>
      <c r="Z25" s="68">
        <f>IF(ISBLANK(HLOOKUP(Z$2,Monitoring_eng!$A$1:$DB$79,Results!$C25,FALSE)),"",IF(HLOOKUP(Z$2,Monitoring_eng!$A$1:$DB$79,Results!$C25,FALSE)=$I25,$P25,IF(HLOOKUP(Z$2,Monitoring_eng!$A$1:$DB$79,Results!$C25,FALSE)=$K25,$Q25,IF(HLOOKUP(Z$2,Monitoring_eng!$A$1:$DB$79,Results!$C25,FALSE)=$M25,$R25,IF(HLOOKUP(Z$2,Monitoring_eng!$A$1:$DB$79,Results!$C25,FALSE)=$O25,$S25,"CHYBA")))))</f>
        <v>0</v>
      </c>
      <c r="AA25" s="68">
        <f>IF(ISBLANK(HLOOKUP(AA$2,Monitoring_eng!$A$1:$DB$79,Results!$C25,FALSE)),"",IF(HLOOKUP(AA$2,Monitoring_eng!$A$1:$DB$79,Results!$C25,FALSE)=$I25,$P25,IF(HLOOKUP(AA$2,Monitoring_eng!$A$1:$DB$79,Results!$C25,FALSE)=$K25,$Q25,IF(HLOOKUP(AA$2,Monitoring_eng!$A$1:$DB$79,Results!$C25,FALSE)=$M25,$R25,IF(HLOOKUP(AA$2,Monitoring_eng!$A$1:$DB$79,Results!$C25,FALSE)=$O25,$S25,"CHYBA")))))</f>
        <v>1</v>
      </c>
      <c r="AB25" s="68">
        <f>IF(ISBLANK(HLOOKUP(AB$2,Monitoring_eng!$A$1:$DB$79,Results!$C25,FALSE)),"",IF(HLOOKUP(AB$2,Monitoring_eng!$A$1:$DB$79,Results!$C25,FALSE)=$I25,$P25,IF(HLOOKUP(AB$2,Monitoring_eng!$A$1:$DB$79,Results!$C25,FALSE)=$K25,$Q25,IF(HLOOKUP(AB$2,Monitoring_eng!$A$1:$DB$79,Results!$C25,FALSE)=$M25,$R25,IF(HLOOKUP(AB$2,Monitoring_eng!$A$1:$DB$79,Results!$C25,FALSE)=$O25,$S25,"CHYBA")))))</f>
        <v>1</v>
      </c>
      <c r="AC25" s="68">
        <f>IF(ISBLANK(HLOOKUP(AC$2,Monitoring_eng!$A$1:$DB$79,Results!$C25,FALSE)),"",IF(HLOOKUP(AC$2,Monitoring_eng!$A$1:$DB$79,Results!$C25,FALSE)=$I25,$P25,IF(HLOOKUP(AC$2,Monitoring_eng!$A$1:$DB$79,Results!$C25,FALSE)=$K25,$Q25,IF(HLOOKUP(AC$2,Monitoring_eng!$A$1:$DB$79,Results!$C25,FALSE)=$M25,$R25,IF(HLOOKUP(AC$2,Monitoring_eng!$A$1:$DB$79,Results!$C25,FALSE)=$O25,$S25,"CHYBA")))))</f>
        <v>0.5</v>
      </c>
      <c r="AD25" s="68">
        <f>IF(ISBLANK(HLOOKUP(AD$2,Monitoring_eng!$A$1:$DB$79,Results!$C25,FALSE)),"",IF(HLOOKUP(AD$2,Monitoring_eng!$A$1:$DB$79,Results!$C25,FALSE)=$I25,$P25,IF(HLOOKUP(AD$2,Monitoring_eng!$A$1:$DB$79,Results!$C25,FALSE)=$K25,$Q25,IF(HLOOKUP(AD$2,Monitoring_eng!$A$1:$DB$79,Results!$C25,FALSE)=$M25,$R25,IF(HLOOKUP(AD$2,Monitoring_eng!$A$1:$DB$79,Results!$C25,FALSE)=$O25,$S25,"CHYBA")))))</f>
        <v>1</v>
      </c>
      <c r="AE25" s="68">
        <f>IF(ISBLANK(HLOOKUP(AE$2,Monitoring_eng!$A$1:$DB$79,Results!$C25,FALSE)),"",IF(HLOOKUP(AE$2,Monitoring_eng!$A$1:$DB$79,Results!$C25,FALSE)=$I25,$P25,IF(HLOOKUP(AE$2,Monitoring_eng!$A$1:$DB$79,Results!$C25,FALSE)=$K25,$Q25,IF(HLOOKUP(AE$2,Monitoring_eng!$A$1:$DB$79,Results!$C25,FALSE)=$M25,$R25,IF(HLOOKUP(AE$2,Monitoring_eng!$A$1:$DB$79,Results!$C25,FALSE)=$O25,$S25,"CHYBA")))))</f>
        <v>0.5</v>
      </c>
      <c r="AF25" s="68">
        <f>IF(ISBLANK(HLOOKUP(AF$2,Monitoring_eng!$A$1:$DB$79,Results!$C25,FALSE)),"",IF(HLOOKUP(AF$2,Monitoring_eng!$A$1:$DB$79,Results!$C25,FALSE)=$I25,$P25,IF(HLOOKUP(AF$2,Monitoring_eng!$A$1:$DB$79,Results!$C25,FALSE)=$K25,$Q25,IF(HLOOKUP(AF$2,Monitoring_eng!$A$1:$DB$79,Results!$C25,FALSE)=$M25,$R25,IF(HLOOKUP(AF$2,Monitoring_eng!$A$1:$DB$79,Results!$C25,FALSE)=$O25,$S25,"CHYBA")))))</f>
        <v>1</v>
      </c>
      <c r="AG25" s="68">
        <f>IF(ISBLANK(HLOOKUP(AG$2,Monitoring_eng!$A$1:$DB$79,Results!$C25,FALSE)),"",IF(HLOOKUP(AG$2,Monitoring_eng!$A$1:$DB$79,Results!$C25,FALSE)=$I25,$P25,IF(HLOOKUP(AG$2,Monitoring_eng!$A$1:$DB$79,Results!$C25,FALSE)=$K25,$Q25,IF(HLOOKUP(AG$2,Monitoring_eng!$A$1:$DB$79,Results!$C25,FALSE)=$M25,$R25,IF(HLOOKUP(AG$2,Monitoring_eng!$A$1:$DB$79,Results!$C25,FALSE)=$O25,$S25,"CHYBA")))))</f>
        <v>1</v>
      </c>
      <c r="AH25" s="68">
        <f>IF(ISBLANK(HLOOKUP(AH$2,Monitoring_eng!$A$1:$DB$79,Results!$C25,FALSE)),"",IF(HLOOKUP(AH$2,Monitoring_eng!$A$1:$DB$79,Results!$C25,FALSE)=$I25,$P25,IF(HLOOKUP(AH$2,Monitoring_eng!$A$1:$DB$79,Results!$C25,FALSE)=$K25,$Q25,IF(HLOOKUP(AH$2,Monitoring_eng!$A$1:$DB$79,Results!$C25,FALSE)=$M25,$R25,IF(HLOOKUP(AH$2,Monitoring_eng!$A$1:$DB$79,Results!$C25,FALSE)=$O25,$S25,"CHYBA")))))</f>
        <v>1</v>
      </c>
      <c r="AI25" s="68">
        <f>IF(ISBLANK(HLOOKUP(AI$2,Monitoring_eng!$A$1:$DB$79,Results!$C25,FALSE)),"",IF(HLOOKUP(AI$2,Monitoring_eng!$A$1:$DB$79,Results!$C25,FALSE)=$I25,$P25,IF(HLOOKUP(AI$2,Monitoring_eng!$A$1:$DB$79,Results!$C25,FALSE)=$K25,$Q25,IF(HLOOKUP(AI$2,Monitoring_eng!$A$1:$DB$79,Results!$C25,FALSE)=$M25,$R25,IF(HLOOKUP(AI$2,Monitoring_eng!$A$1:$DB$79,Results!$C25,FALSE)=$O25,$S25,"CHYBA")))))</f>
        <v>0</v>
      </c>
      <c r="AJ25" s="68">
        <f>IF(ISBLANK(HLOOKUP(AJ$2,Monitoring_eng!$A$1:$DB$79,Results!$C25,FALSE)),"",IF(HLOOKUP(AJ$2,Monitoring_eng!$A$1:$DB$79,Results!$C25,FALSE)=$I25,$P25,IF(HLOOKUP(AJ$2,Monitoring_eng!$A$1:$DB$79,Results!$C25,FALSE)=$K25,$Q25,IF(HLOOKUP(AJ$2,Monitoring_eng!$A$1:$DB$79,Results!$C25,FALSE)=$M25,$R25,IF(HLOOKUP(AJ$2,Monitoring_eng!$A$1:$DB$79,Results!$C25,FALSE)=$O25,$S25,"CHYBA")))))</f>
        <v>0.5</v>
      </c>
      <c r="AK25" s="68">
        <f>IF(ISBLANK(HLOOKUP(AK$2,Monitoring_eng!$A$1:$DB$79,Results!$C25,FALSE)),"",IF(HLOOKUP(AK$2,Monitoring_eng!$A$1:$DB$79,Results!$C25,FALSE)=$I25,$P25,IF(HLOOKUP(AK$2,Monitoring_eng!$A$1:$DB$79,Results!$C25,FALSE)=$K25,$Q25,IF(HLOOKUP(AK$2,Monitoring_eng!$A$1:$DB$79,Results!$C25,FALSE)=$M25,$R25,IF(HLOOKUP(AK$2,Monitoring_eng!$A$1:$DB$79,Results!$C25,FALSE)=$O25,$S25,"CHYBA")))))</f>
        <v>0.5</v>
      </c>
      <c r="AL25" s="68">
        <f>IF(ISBLANK(HLOOKUP(AL$2,Monitoring_eng!$A$1:$DB$79,Results!$C25,FALSE)),"",IF(HLOOKUP(AL$2,Monitoring_eng!$A$1:$DB$79,Results!$C25,FALSE)=$I25,$P25,IF(HLOOKUP(AL$2,Monitoring_eng!$A$1:$DB$79,Results!$C25,FALSE)=$K25,$Q25,IF(HLOOKUP(AL$2,Monitoring_eng!$A$1:$DB$79,Results!$C25,FALSE)=$M25,$R25,IF(HLOOKUP(AL$2,Monitoring_eng!$A$1:$DB$79,Results!$C25,FALSE)=$O25,$S25,"CHYBA")))))</f>
        <v>1</v>
      </c>
      <c r="AM25" s="68">
        <f>IF(ISBLANK(HLOOKUP(AM$2,Monitoring_eng!$A$1:$DB$79,Results!$C25,FALSE)),"",IF(HLOOKUP(AM$2,Monitoring_eng!$A$1:$DB$79,Results!$C25,FALSE)=$I25,$P25,IF(HLOOKUP(AM$2,Monitoring_eng!$A$1:$DB$79,Results!$C25,FALSE)=$K25,$Q25,IF(HLOOKUP(AM$2,Monitoring_eng!$A$1:$DB$79,Results!$C25,FALSE)=$M25,$R25,IF(HLOOKUP(AM$2,Monitoring_eng!$A$1:$DB$79,Results!$C25,FALSE)=$O25,$S25,"CHYBA")))))</f>
        <v>0.5</v>
      </c>
      <c r="AN25" s="68">
        <f>IF(ISBLANK(HLOOKUP(AN$2,Monitoring_eng!$A$1:$DB$79,Results!$C25,FALSE)),"",IF(HLOOKUP(AN$2,Monitoring_eng!$A$1:$DB$79,Results!$C25,FALSE)=$I25,$P25,IF(HLOOKUP(AN$2,Monitoring_eng!$A$1:$DB$79,Results!$C25,FALSE)=$K25,$Q25,IF(HLOOKUP(AN$2,Monitoring_eng!$A$1:$DB$79,Results!$C25,FALSE)=$M25,$R25,IF(HLOOKUP(AN$2,Monitoring_eng!$A$1:$DB$79,Results!$C25,FALSE)=$O25,$S25,"CHYBA")))))</f>
        <v>1</v>
      </c>
      <c r="AO25" s="68">
        <f>IF(ISBLANK(HLOOKUP(AO$2,Monitoring_eng!$A$1:$DB$79,Results!$C25,FALSE)),"",IF(HLOOKUP(AO$2,Monitoring_eng!$A$1:$DB$79,Results!$C25,FALSE)=$I25,$P25,IF(HLOOKUP(AO$2,Monitoring_eng!$A$1:$DB$79,Results!$C25,FALSE)=$K25,$Q25,IF(HLOOKUP(AO$2,Monitoring_eng!$A$1:$DB$79,Results!$C25,FALSE)=$M25,$R25,IF(HLOOKUP(AO$2,Monitoring_eng!$A$1:$DB$79,Results!$C25,FALSE)=$O25,$S25,"CHYBA")))))</f>
        <v>1</v>
      </c>
      <c r="AP25" s="68">
        <f>IF(ISBLANK(HLOOKUP(AP$2,Monitoring_eng!$A$1:$DB$79,Results!$C25,FALSE)),"",IF(HLOOKUP(AP$2,Monitoring_eng!$A$1:$DB$79,Results!$C25,FALSE)=$I25,$P25,IF(HLOOKUP(AP$2,Monitoring_eng!$A$1:$DB$79,Results!$C25,FALSE)=$K25,$Q25,IF(HLOOKUP(AP$2,Monitoring_eng!$A$1:$DB$79,Results!$C25,FALSE)=$M25,$R25,IF(HLOOKUP(AP$2,Monitoring_eng!$A$1:$DB$79,Results!$C25,FALSE)=$O25,$S25,"CHYBA")))))</f>
        <v>0.5</v>
      </c>
      <c r="AQ25" s="68">
        <f>IF(ISBLANK(HLOOKUP(AQ$2,Monitoring_eng!$A$1:$DB$79,Results!$C25,FALSE)),"",IF(HLOOKUP(AQ$2,Monitoring_eng!$A$1:$DB$79,Results!$C25,FALSE)=$I25,$P25,IF(HLOOKUP(AQ$2,Monitoring_eng!$A$1:$DB$79,Results!$C25,FALSE)=$K25,$Q25,IF(HLOOKUP(AQ$2,Monitoring_eng!$A$1:$DB$79,Results!$C25,FALSE)=$M25,$R25,IF(HLOOKUP(AQ$2,Monitoring_eng!$A$1:$DB$79,Results!$C25,FALSE)=$O25,$S25,"CHYBA")))))</f>
        <v>0.5</v>
      </c>
      <c r="AR25" s="68">
        <f>IF(ISBLANK(HLOOKUP(AR$2,Monitoring_eng!$A$1:$DB$79,Results!$C25,FALSE)),"",IF(HLOOKUP(AR$2,Monitoring_eng!$A$1:$DB$79,Results!$C25,FALSE)=$I25,$P25,IF(HLOOKUP(AR$2,Monitoring_eng!$A$1:$DB$79,Results!$C25,FALSE)=$K25,$Q25,IF(HLOOKUP(AR$2,Monitoring_eng!$A$1:$DB$79,Results!$C25,FALSE)=$M25,$R25,IF(HLOOKUP(AR$2,Monitoring_eng!$A$1:$DB$79,Results!$C25,FALSE)=$O25,$S25,"CHYBA")))))</f>
        <v>0</v>
      </c>
      <c r="AS25" s="68">
        <f>IF(ISBLANK(HLOOKUP(AS$2,Monitoring_eng!$A$1:$DB$79,Results!$C25,FALSE)),"",IF(HLOOKUP(AS$2,Monitoring_eng!$A$1:$DB$79,Results!$C25,FALSE)=$I25,$P25,IF(HLOOKUP(AS$2,Monitoring_eng!$A$1:$DB$79,Results!$C25,FALSE)=$K25,$Q25,IF(HLOOKUP(AS$2,Monitoring_eng!$A$1:$DB$79,Results!$C25,FALSE)=$M25,$R25,IF(HLOOKUP(AS$2,Monitoring_eng!$A$1:$DB$79,Results!$C25,FALSE)=$O25,$S25,"CHYBA")))))</f>
        <v>1</v>
      </c>
      <c r="AT25" s="68">
        <f>IF(ISBLANK(HLOOKUP(AT$2,Monitoring_eng!$A$1:$DB$79,Results!$C25,FALSE)),"",IF(HLOOKUP(AT$2,Monitoring_eng!$A$1:$DB$79,Results!$C25,FALSE)=$I25,$P25,IF(HLOOKUP(AT$2,Monitoring_eng!$A$1:$DB$79,Results!$C25,FALSE)=$K25,$Q25,IF(HLOOKUP(AT$2,Monitoring_eng!$A$1:$DB$79,Results!$C25,FALSE)=$M25,$R25,IF(HLOOKUP(AT$2,Monitoring_eng!$A$1:$DB$79,Results!$C25,FALSE)=$O25,$S25,"CHYBA")))))</f>
        <v>1</v>
      </c>
      <c r="AU25" s="68">
        <f>IF(ISBLANK(HLOOKUP(AU$2,Monitoring_eng!$A$1:$DB$79,Results!$C25,FALSE)),"",IF(HLOOKUP(AU$2,Monitoring_eng!$A$1:$DB$79,Results!$C25,FALSE)=$I25,$P25,IF(HLOOKUP(AU$2,Monitoring_eng!$A$1:$DB$79,Results!$C25,FALSE)=$K25,$Q25,IF(HLOOKUP(AU$2,Monitoring_eng!$A$1:$DB$79,Results!$C25,FALSE)=$M25,$R25,IF(HLOOKUP(AU$2,Monitoring_eng!$A$1:$DB$79,Results!$C25,FALSE)=$O25,$S25,"CHYBA")))))</f>
        <v>1</v>
      </c>
      <c r="AV25" s="68">
        <f>IF(ISBLANK(HLOOKUP(AV$2,Monitoring_eng!$A$1:$DB$79,Results!$C25,FALSE)),"",IF(HLOOKUP(AV$2,Monitoring_eng!$A$1:$DB$79,Results!$C25,FALSE)=$I25,$P25,IF(HLOOKUP(AV$2,Monitoring_eng!$A$1:$DB$79,Results!$C25,FALSE)=$K25,$Q25,IF(HLOOKUP(AV$2,Monitoring_eng!$A$1:$DB$79,Results!$C25,FALSE)=$M25,$R25,IF(HLOOKUP(AV$2,Monitoring_eng!$A$1:$DB$79,Results!$C25,FALSE)=$O25,$S25,"CHYBA")))))</f>
        <v>1</v>
      </c>
      <c r="AW25" s="68">
        <f>IF(ISBLANK(HLOOKUP(AW$2,Monitoring_eng!$A$1:$DB$79,Results!$C25,FALSE)),"",IF(HLOOKUP(AW$2,Monitoring_eng!$A$1:$DB$79,Results!$C25,FALSE)=$I25,$P25,IF(HLOOKUP(AW$2,Monitoring_eng!$A$1:$DB$79,Results!$C25,FALSE)=$K25,$Q25,IF(HLOOKUP(AW$2,Monitoring_eng!$A$1:$DB$79,Results!$C25,FALSE)=$M25,$R25,IF(HLOOKUP(AW$2,Monitoring_eng!$A$1:$DB$79,Results!$C25,FALSE)=$O25,$S25,"CHYBA")))))</f>
        <v>0</v>
      </c>
      <c r="AX25" s="68">
        <f>IF(ISBLANK(HLOOKUP(AX$2,Monitoring_eng!$A$1:$DB$79,Results!$C25,FALSE)),"",IF(HLOOKUP(AX$2,Monitoring_eng!$A$1:$DB$79,Results!$C25,FALSE)=$I25,$P25,IF(HLOOKUP(AX$2,Monitoring_eng!$A$1:$DB$79,Results!$C25,FALSE)=$K25,$Q25,IF(HLOOKUP(AX$2,Monitoring_eng!$A$1:$DB$79,Results!$C25,FALSE)=$M25,$R25,IF(HLOOKUP(AX$2,Monitoring_eng!$A$1:$DB$79,Results!$C25,FALSE)=$O25,$S25,"CHYBA")))))</f>
        <v>1</v>
      </c>
      <c r="AY25" s="68">
        <f>IF(ISBLANK(HLOOKUP(AY$2,Monitoring_eng!$A$1:$DB$79,Results!$C25,FALSE)),"",IF(HLOOKUP(AY$2,Monitoring_eng!$A$1:$DB$79,Results!$C25,FALSE)=$I25,$P25,IF(HLOOKUP(AY$2,Monitoring_eng!$A$1:$DB$79,Results!$C25,FALSE)=$K25,$Q25,IF(HLOOKUP(AY$2,Monitoring_eng!$A$1:$DB$79,Results!$C25,FALSE)=$M25,$R25,IF(HLOOKUP(AY$2,Monitoring_eng!$A$1:$DB$79,Results!$C25,FALSE)=$O25,$S25,"CHYBA")))))</f>
        <v>0.5</v>
      </c>
      <c r="AZ25" s="68">
        <f>IF(ISBLANK(HLOOKUP(AZ$2,Monitoring_eng!$A$1:$DB$79,Results!$C25,FALSE)),"",IF(HLOOKUP(AZ$2,Monitoring_eng!$A$1:$DB$79,Results!$C25,FALSE)=$I25,$P25,IF(HLOOKUP(AZ$2,Monitoring_eng!$A$1:$DB$79,Results!$C25,FALSE)=$K25,$Q25,IF(HLOOKUP(AZ$2,Monitoring_eng!$A$1:$DB$79,Results!$C25,FALSE)=$M25,$R25,IF(HLOOKUP(AZ$2,Monitoring_eng!$A$1:$DB$79,Results!$C25,FALSE)=$O25,$S25,"CHYBA")))))</f>
        <v>1</v>
      </c>
      <c r="BA25" s="68">
        <f>IF(ISBLANK(HLOOKUP(BA$2,Monitoring_eng!$A$1:$DB$79,Results!$C25,FALSE)),"",IF(HLOOKUP(BA$2,Monitoring_eng!$A$1:$DB$79,Results!$C25,FALSE)=$I25,$P25,IF(HLOOKUP(BA$2,Monitoring_eng!$A$1:$DB$79,Results!$C25,FALSE)=$K25,$Q25,IF(HLOOKUP(BA$2,Monitoring_eng!$A$1:$DB$79,Results!$C25,FALSE)=$M25,$R25,IF(HLOOKUP(BA$2,Monitoring_eng!$A$1:$DB$79,Results!$C25,FALSE)=$O25,$S25,"CHYBA")))))</f>
        <v>0</v>
      </c>
      <c r="BB25" s="68">
        <f>IF(ISBLANK(HLOOKUP(BB$2,Monitoring_eng!$A$1:$DB$79,Results!$C25,FALSE)),"",IF(HLOOKUP(BB$2,Monitoring_eng!$A$1:$DB$79,Results!$C25,FALSE)=$I25,$P25,IF(HLOOKUP(BB$2,Monitoring_eng!$A$1:$DB$79,Results!$C25,FALSE)=$K25,$Q25,IF(HLOOKUP(BB$2,Monitoring_eng!$A$1:$DB$79,Results!$C25,FALSE)=$M25,$R25,IF(HLOOKUP(BB$2,Monitoring_eng!$A$1:$DB$79,Results!$C25,FALSE)=$O25,$S25,"CHYBA")))))</f>
        <v>0.5</v>
      </c>
      <c r="BC25" s="68">
        <f>IF(ISBLANK(HLOOKUP(BC$2,Monitoring_eng!$A$1:$DB$79,Results!$C25,FALSE)),"",IF(HLOOKUP(BC$2,Monitoring_eng!$A$1:$DB$79,Results!$C25,FALSE)=$I25,$P25,IF(HLOOKUP(BC$2,Monitoring_eng!$A$1:$DB$79,Results!$C25,FALSE)=$K25,$Q25,IF(HLOOKUP(BC$2,Monitoring_eng!$A$1:$DB$79,Results!$C25,FALSE)=$M25,$R25,IF(HLOOKUP(BC$2,Monitoring_eng!$A$1:$DB$79,Results!$C25,FALSE)=$O25,$S25,"CHYBA")))))</f>
        <v>1</v>
      </c>
      <c r="BD25" s="68">
        <f>IF(ISBLANK(HLOOKUP(BD$2,Monitoring_eng!$A$1:$DB$79,Results!$C25,FALSE)),"",IF(HLOOKUP(BD$2,Monitoring_eng!$A$1:$DB$79,Results!$C25,FALSE)=$I25,$P25,IF(HLOOKUP(BD$2,Monitoring_eng!$A$1:$DB$79,Results!$C25,FALSE)=$K25,$Q25,IF(HLOOKUP(BD$2,Monitoring_eng!$A$1:$DB$79,Results!$C25,FALSE)=$M25,$R25,IF(HLOOKUP(BD$2,Monitoring_eng!$A$1:$DB$79,Results!$C25,FALSE)=$O25,$S25,"CHYBA")))))</f>
        <v>1</v>
      </c>
      <c r="BE25" s="68">
        <f>IF(ISBLANK(HLOOKUP(BE$2,Monitoring_eng!$A$1:$DB$79,Results!$C25,FALSE)),"",IF(HLOOKUP(BE$2,Monitoring_eng!$A$1:$DB$79,Results!$C25,FALSE)=$I25,$P25,IF(HLOOKUP(BE$2,Monitoring_eng!$A$1:$DB$79,Results!$C25,FALSE)=$K25,$Q25,IF(HLOOKUP(BE$2,Monitoring_eng!$A$1:$DB$79,Results!$C25,FALSE)=$M25,$R25,IF(HLOOKUP(BE$2,Monitoring_eng!$A$1:$DB$79,Results!$C25,FALSE)=$O25,$S25,"CHYBA")))))</f>
        <v>1</v>
      </c>
      <c r="BF25" s="68">
        <f>IF(ISBLANK(HLOOKUP(BF$2,Monitoring_eng!$A$1:$DB$79,Results!$C25,FALSE)),"",IF(HLOOKUP(BF$2,Monitoring_eng!$A$1:$DB$79,Results!$C25,FALSE)=$I25,$P25,IF(HLOOKUP(BF$2,Monitoring_eng!$A$1:$DB$79,Results!$C25,FALSE)=$K25,$Q25,IF(HLOOKUP(BF$2,Monitoring_eng!$A$1:$DB$79,Results!$C25,FALSE)=$M25,$R25,IF(HLOOKUP(BF$2,Monitoring_eng!$A$1:$DB$79,Results!$C25,FALSE)=$O25,$S25,"CHYBA")))))</f>
        <v>1</v>
      </c>
      <c r="BG25" s="68">
        <f>IF(ISBLANK(HLOOKUP(BG$2,Monitoring_eng!$A$1:$DB$79,Results!$C25,FALSE)),"",IF(HLOOKUP(BG$2,Monitoring_eng!$A$1:$DB$79,Results!$C25,FALSE)=$I25,$P25,IF(HLOOKUP(BG$2,Monitoring_eng!$A$1:$DB$79,Results!$C25,FALSE)=$K25,$Q25,IF(HLOOKUP(BG$2,Monitoring_eng!$A$1:$DB$79,Results!$C25,FALSE)=$M25,$R25,IF(HLOOKUP(BG$2,Monitoring_eng!$A$1:$DB$79,Results!$C25,FALSE)=$O25,$S25,"CHYBA")))))</f>
        <v>1</v>
      </c>
      <c r="BH25" s="68">
        <f>IF(ISBLANK(HLOOKUP(BH$2,Monitoring_eng!$A$1:$DB$79,Results!$C25,FALSE)),"",IF(HLOOKUP(BH$2,Monitoring_eng!$A$1:$DB$79,Results!$C25,FALSE)=$I25,$P25,IF(HLOOKUP(BH$2,Monitoring_eng!$A$1:$DB$79,Results!$C25,FALSE)=$K25,$Q25,IF(HLOOKUP(BH$2,Monitoring_eng!$A$1:$DB$79,Results!$C25,FALSE)=$M25,$R25,IF(HLOOKUP(BH$2,Monitoring_eng!$A$1:$DB$79,Results!$C25,FALSE)=$O25,$S25,"CHYBA")))))</f>
        <v>0.5</v>
      </c>
      <c r="BI25" s="68">
        <f>IF(ISBLANK(HLOOKUP(BI$2,Monitoring_eng!$A$1:$DB$79,Results!$C25,FALSE)),"",IF(HLOOKUP(BI$2,Monitoring_eng!$A$1:$DB$79,Results!$C25,FALSE)=$I25,$P25,IF(HLOOKUP(BI$2,Monitoring_eng!$A$1:$DB$79,Results!$C25,FALSE)=$K25,$Q25,IF(HLOOKUP(BI$2,Monitoring_eng!$A$1:$DB$79,Results!$C25,FALSE)=$M25,$R25,IF(HLOOKUP(BI$2,Monitoring_eng!$A$1:$DB$79,Results!$C25,FALSE)=$O25,$S25,"CHYBA")))))</f>
        <v>1</v>
      </c>
      <c r="BJ25" s="68">
        <f>IF(ISBLANK(HLOOKUP(BJ$2,Monitoring_eng!$A$1:$DB$79,Results!$C25,FALSE)),"",IF(HLOOKUP(BJ$2,Monitoring_eng!$A$1:$DB$79,Results!$C25,FALSE)=$I25,$P25,IF(HLOOKUP(BJ$2,Monitoring_eng!$A$1:$DB$79,Results!$C25,FALSE)=$K25,$Q25,IF(HLOOKUP(BJ$2,Monitoring_eng!$A$1:$DB$79,Results!$C25,FALSE)=$M25,$R25,IF(HLOOKUP(BJ$2,Monitoring_eng!$A$1:$DB$79,Results!$C25,FALSE)=$O25,$S25,"CHYBA")))))</f>
        <v>0.5</v>
      </c>
      <c r="BK25" s="68">
        <f>IF(ISBLANK(HLOOKUP(BK$2,Monitoring_eng!$A$1:$DB$79,Results!$C25,FALSE)),"",IF(HLOOKUP(BK$2,Monitoring_eng!$A$1:$DB$79,Results!$C25,FALSE)=$I25,$P25,IF(HLOOKUP(BK$2,Monitoring_eng!$A$1:$DB$79,Results!$C25,FALSE)=$K25,$Q25,IF(HLOOKUP(BK$2,Monitoring_eng!$A$1:$DB$79,Results!$C25,FALSE)=$M25,$R25,IF(HLOOKUP(BK$2,Monitoring_eng!$A$1:$DB$79,Results!$C25,FALSE)=$O25,$S25,"CHYBA")))))</f>
        <v>0</v>
      </c>
      <c r="BL25" s="68">
        <f>IF(ISBLANK(HLOOKUP(BL$2,Monitoring_eng!$A$1:$DB$79,Results!$C25,FALSE)),"",IF(HLOOKUP(BL$2,Monitoring_eng!$A$1:$DB$79,Results!$C25,FALSE)=$I25,$P25,IF(HLOOKUP(BL$2,Monitoring_eng!$A$1:$DB$79,Results!$C25,FALSE)=$K25,$Q25,IF(HLOOKUP(BL$2,Monitoring_eng!$A$1:$DB$79,Results!$C25,FALSE)=$M25,$R25,IF(HLOOKUP(BL$2,Monitoring_eng!$A$1:$DB$79,Results!$C25,FALSE)=$O25,$S25,"CHYBA")))))</f>
        <v>0.5</v>
      </c>
      <c r="BM25" s="68">
        <f>IF(ISBLANK(HLOOKUP(BM$2,Monitoring_eng!$A$1:$DB$79,Results!$C25,FALSE)),"",IF(HLOOKUP(BM$2,Monitoring_eng!$A$1:$DB$79,Results!$C25,FALSE)=$I25,$P25,IF(HLOOKUP(BM$2,Monitoring_eng!$A$1:$DB$79,Results!$C25,FALSE)=$K25,$Q25,IF(HLOOKUP(BM$2,Monitoring_eng!$A$1:$DB$79,Results!$C25,FALSE)=$M25,$R25,IF(HLOOKUP(BM$2,Monitoring_eng!$A$1:$DB$79,Results!$C25,FALSE)=$O25,$S25,"CHYBA")))))</f>
        <v>1</v>
      </c>
      <c r="BN25" s="68">
        <f>IF(ISBLANK(HLOOKUP(BN$2,Monitoring_eng!$A$1:$DB$79,Results!$C25,FALSE)),"",IF(HLOOKUP(BN$2,Monitoring_eng!$A$1:$DB$79,Results!$C25,FALSE)=$I25,$P25,IF(HLOOKUP(BN$2,Monitoring_eng!$A$1:$DB$79,Results!$C25,FALSE)=$K25,$Q25,IF(HLOOKUP(BN$2,Monitoring_eng!$A$1:$DB$79,Results!$C25,FALSE)=$M25,$R25,IF(HLOOKUP(BN$2,Monitoring_eng!$A$1:$DB$79,Results!$C25,FALSE)=$O25,$S25,"CHYBA")))))</f>
        <v>1</v>
      </c>
      <c r="BO25" s="68">
        <f>IF(ISBLANK(HLOOKUP(BO$2,Monitoring_eng!$A$1:$DB$79,Results!$C25,FALSE)),"",IF(HLOOKUP(BO$2,Monitoring_eng!$A$1:$DB$79,Results!$C25,FALSE)=$I25,$P25,IF(HLOOKUP(BO$2,Monitoring_eng!$A$1:$DB$79,Results!$C25,FALSE)=$K25,$Q25,IF(HLOOKUP(BO$2,Monitoring_eng!$A$1:$DB$79,Results!$C25,FALSE)=$M25,$R25,IF(HLOOKUP(BO$2,Monitoring_eng!$A$1:$DB$79,Results!$C25,FALSE)=$O25,$S25,"CHYBA")))))</f>
        <v>1</v>
      </c>
      <c r="BP25" s="68">
        <f>IF(ISBLANK(HLOOKUP(BP$2,Monitoring_eng!$A$1:$DB$79,Results!$C25,FALSE)),"",IF(HLOOKUP(BP$2,Monitoring_eng!$A$1:$DB$79,Results!$C25,FALSE)=$I25,$P25,IF(HLOOKUP(BP$2,Monitoring_eng!$A$1:$DB$79,Results!$C25,FALSE)=$K25,$Q25,IF(HLOOKUP(BP$2,Monitoring_eng!$A$1:$DB$79,Results!$C25,FALSE)=$M25,$R25,IF(HLOOKUP(BP$2,Monitoring_eng!$A$1:$DB$79,Results!$C25,FALSE)=$O25,$S25,"CHYBA")))))</f>
        <v>1</v>
      </c>
      <c r="BQ25" s="68">
        <f>IF(ISBLANK(HLOOKUP(BQ$2,Monitoring_eng!$A$1:$DB$79,Results!$C25,FALSE)),"",IF(HLOOKUP(BQ$2,Monitoring_eng!$A$1:$DB$79,Results!$C25,FALSE)=$I25,$P25,IF(HLOOKUP(BQ$2,Monitoring_eng!$A$1:$DB$79,Results!$C25,FALSE)=$K25,$Q25,IF(HLOOKUP(BQ$2,Monitoring_eng!$A$1:$DB$79,Results!$C25,FALSE)=$M25,$R25,IF(HLOOKUP(BQ$2,Monitoring_eng!$A$1:$DB$79,Results!$C25,FALSE)=$O25,$S25,"CHYBA")))))</f>
        <v>0</v>
      </c>
    </row>
    <row r="26" spans="1:69" x14ac:dyDescent="0.25">
      <c r="A26" s="45" t="s">
        <v>2451</v>
      </c>
      <c r="B26" s="45" t="s">
        <v>327</v>
      </c>
      <c r="C26" s="45">
        <v>25</v>
      </c>
      <c r="D26" s="47" t="s">
        <v>115</v>
      </c>
      <c r="E26" s="47" t="s">
        <v>127</v>
      </c>
      <c r="F26" s="48" t="s">
        <v>16</v>
      </c>
      <c r="G26" s="45">
        <v>2</v>
      </c>
      <c r="H26" s="45" t="s">
        <v>484</v>
      </c>
      <c r="I26" s="45" t="s">
        <v>1749</v>
      </c>
      <c r="J26" s="45" t="s">
        <v>485</v>
      </c>
      <c r="K26" s="67" t="s">
        <v>1750</v>
      </c>
      <c r="L26" s="45" t="s">
        <v>486</v>
      </c>
      <c r="M26" s="45" t="s">
        <v>1752</v>
      </c>
      <c r="N26" s="45" t="s">
        <v>2116</v>
      </c>
      <c r="O26" s="45" t="s">
        <v>2116</v>
      </c>
      <c r="P26" s="45">
        <f t="shared" si="0"/>
        <v>2</v>
      </c>
      <c r="Q26" s="45">
        <v>0</v>
      </c>
      <c r="R26" s="45">
        <f t="shared" si="1"/>
        <v>1</v>
      </c>
      <c r="S26" s="45" t="s">
        <v>2116</v>
      </c>
      <c r="T26" s="68">
        <f>IF(ISBLANK(HLOOKUP(T$2,Monitoring_eng!$A$1:$DB$79,Results!$C26,FALSE)),"",IF(HLOOKUP(T$2,Monitoring_eng!$A$1:$DB$79,Results!$C26,FALSE)=$I26,$P26,IF(HLOOKUP(T$2,Monitoring_eng!$A$1:$DB$79,Results!$C26,FALSE)=$K26,$Q26,IF(HLOOKUP(T$2,Monitoring_eng!$A$1:$DB$79,Results!$C26,FALSE)=$M26,$R26,IF(HLOOKUP(T$2,Monitoring_eng!$A$1:$DB$79,Results!$C26,FALSE)=$O26,$S26,"CHYBA")))))</f>
        <v>2</v>
      </c>
      <c r="U26" s="68">
        <f>IF(ISBLANK(HLOOKUP(U$2,Monitoring_eng!$A$1:$DB$79,Results!$C26,FALSE)),"",IF(HLOOKUP(U$2,Monitoring_eng!$A$1:$DB$79,Results!$C26,FALSE)=$I26,$P26,IF(HLOOKUP(U$2,Monitoring_eng!$A$1:$DB$79,Results!$C26,FALSE)=$K26,$Q26,IF(HLOOKUP(U$2,Monitoring_eng!$A$1:$DB$79,Results!$C26,FALSE)=$M26,$R26,IF(HLOOKUP(U$2,Monitoring_eng!$A$1:$DB$79,Results!$C26,FALSE)=$O26,$S26,"CHYBA")))))</f>
        <v>0</v>
      </c>
      <c r="V26" s="68">
        <f>IF(ISBLANK(HLOOKUP(V$2,Monitoring_eng!$A$1:$DB$79,Results!$C26,FALSE)),"",IF(HLOOKUP(V$2,Monitoring_eng!$A$1:$DB$79,Results!$C26,FALSE)=$I26,$P26,IF(HLOOKUP(V$2,Monitoring_eng!$A$1:$DB$79,Results!$C26,FALSE)=$K26,$Q26,IF(HLOOKUP(V$2,Monitoring_eng!$A$1:$DB$79,Results!$C26,FALSE)=$M26,$R26,IF(HLOOKUP(V$2,Monitoring_eng!$A$1:$DB$79,Results!$C26,FALSE)=$O26,$S26,"CHYBA")))))</f>
        <v>2</v>
      </c>
      <c r="W26" s="68">
        <f>IF(ISBLANK(HLOOKUP(W$2,Monitoring_eng!$A$1:$DB$79,Results!$C26,FALSE)),"",IF(HLOOKUP(W$2,Monitoring_eng!$A$1:$DB$79,Results!$C26,FALSE)=$I26,$P26,IF(HLOOKUP(W$2,Monitoring_eng!$A$1:$DB$79,Results!$C26,FALSE)=$K26,$Q26,IF(HLOOKUP(W$2,Monitoring_eng!$A$1:$DB$79,Results!$C26,FALSE)=$M26,$R26,IF(HLOOKUP(W$2,Monitoring_eng!$A$1:$DB$79,Results!$C26,FALSE)=$O26,$S26,"CHYBA")))))</f>
        <v>2</v>
      </c>
      <c r="X26" s="68">
        <f>IF(ISBLANK(HLOOKUP(X$2,Monitoring_eng!$A$1:$DB$79,Results!$C26,FALSE)),"",IF(HLOOKUP(X$2,Monitoring_eng!$A$1:$DB$79,Results!$C26,FALSE)=$I26,$P26,IF(HLOOKUP(X$2,Monitoring_eng!$A$1:$DB$79,Results!$C26,FALSE)=$K26,$Q26,IF(HLOOKUP(X$2,Monitoring_eng!$A$1:$DB$79,Results!$C26,FALSE)=$M26,$R26,IF(HLOOKUP(X$2,Monitoring_eng!$A$1:$DB$79,Results!$C26,FALSE)=$O26,$S26,"CHYBA")))))</f>
        <v>0</v>
      </c>
      <c r="Y26" s="68">
        <f>IF(ISBLANK(HLOOKUP(Y$2,Monitoring_eng!$A$1:$DB$79,Results!$C26,FALSE)),"",IF(HLOOKUP(Y$2,Monitoring_eng!$A$1:$DB$79,Results!$C26,FALSE)=$I26,$P26,IF(HLOOKUP(Y$2,Monitoring_eng!$A$1:$DB$79,Results!$C26,FALSE)=$K26,$Q26,IF(HLOOKUP(Y$2,Monitoring_eng!$A$1:$DB$79,Results!$C26,FALSE)=$M26,$R26,IF(HLOOKUP(Y$2,Monitoring_eng!$A$1:$DB$79,Results!$C26,FALSE)=$O26,$S26,"CHYBA")))))</f>
        <v>2</v>
      </c>
      <c r="Z26" s="68">
        <f>IF(ISBLANK(HLOOKUP(Z$2,Monitoring_eng!$A$1:$DB$79,Results!$C26,FALSE)),"",IF(HLOOKUP(Z$2,Monitoring_eng!$A$1:$DB$79,Results!$C26,FALSE)=$I26,$P26,IF(HLOOKUP(Z$2,Monitoring_eng!$A$1:$DB$79,Results!$C26,FALSE)=$K26,$Q26,IF(HLOOKUP(Z$2,Monitoring_eng!$A$1:$DB$79,Results!$C26,FALSE)=$M26,$R26,IF(HLOOKUP(Z$2,Monitoring_eng!$A$1:$DB$79,Results!$C26,FALSE)=$O26,$S26,"CHYBA")))))</f>
        <v>0</v>
      </c>
      <c r="AA26" s="68">
        <f>IF(ISBLANK(HLOOKUP(AA$2,Monitoring_eng!$A$1:$DB$79,Results!$C26,FALSE)),"",IF(HLOOKUP(AA$2,Monitoring_eng!$A$1:$DB$79,Results!$C26,FALSE)=$I26,$P26,IF(HLOOKUP(AA$2,Monitoring_eng!$A$1:$DB$79,Results!$C26,FALSE)=$K26,$Q26,IF(HLOOKUP(AA$2,Monitoring_eng!$A$1:$DB$79,Results!$C26,FALSE)=$M26,$R26,IF(HLOOKUP(AA$2,Monitoring_eng!$A$1:$DB$79,Results!$C26,FALSE)=$O26,$S26,"CHYBA")))))</f>
        <v>2</v>
      </c>
      <c r="AB26" s="68">
        <f>IF(ISBLANK(HLOOKUP(AB$2,Monitoring_eng!$A$1:$DB$79,Results!$C26,FALSE)),"",IF(HLOOKUP(AB$2,Monitoring_eng!$A$1:$DB$79,Results!$C26,FALSE)=$I26,$P26,IF(HLOOKUP(AB$2,Monitoring_eng!$A$1:$DB$79,Results!$C26,FALSE)=$K26,$Q26,IF(HLOOKUP(AB$2,Monitoring_eng!$A$1:$DB$79,Results!$C26,FALSE)=$M26,$R26,IF(HLOOKUP(AB$2,Monitoring_eng!$A$1:$DB$79,Results!$C26,FALSE)=$O26,$S26,"CHYBA")))))</f>
        <v>2</v>
      </c>
      <c r="AC26" s="68">
        <f>IF(ISBLANK(HLOOKUP(AC$2,Monitoring_eng!$A$1:$DB$79,Results!$C26,FALSE)),"",IF(HLOOKUP(AC$2,Monitoring_eng!$A$1:$DB$79,Results!$C26,FALSE)=$I26,$P26,IF(HLOOKUP(AC$2,Monitoring_eng!$A$1:$DB$79,Results!$C26,FALSE)=$K26,$Q26,IF(HLOOKUP(AC$2,Monitoring_eng!$A$1:$DB$79,Results!$C26,FALSE)=$M26,$R26,IF(HLOOKUP(AC$2,Monitoring_eng!$A$1:$DB$79,Results!$C26,FALSE)=$O26,$S26,"CHYBA")))))</f>
        <v>0</v>
      </c>
      <c r="AD26" s="68">
        <f>IF(ISBLANK(HLOOKUP(AD$2,Monitoring_eng!$A$1:$DB$79,Results!$C26,FALSE)),"",IF(HLOOKUP(AD$2,Monitoring_eng!$A$1:$DB$79,Results!$C26,FALSE)=$I26,$P26,IF(HLOOKUP(AD$2,Monitoring_eng!$A$1:$DB$79,Results!$C26,FALSE)=$K26,$Q26,IF(HLOOKUP(AD$2,Monitoring_eng!$A$1:$DB$79,Results!$C26,FALSE)=$M26,$R26,IF(HLOOKUP(AD$2,Monitoring_eng!$A$1:$DB$79,Results!$C26,FALSE)=$O26,$S26,"CHYBA")))))</f>
        <v>2</v>
      </c>
      <c r="AE26" s="68">
        <f>IF(ISBLANK(HLOOKUP(AE$2,Monitoring_eng!$A$1:$DB$79,Results!$C26,FALSE)),"",IF(HLOOKUP(AE$2,Monitoring_eng!$A$1:$DB$79,Results!$C26,FALSE)=$I26,$P26,IF(HLOOKUP(AE$2,Monitoring_eng!$A$1:$DB$79,Results!$C26,FALSE)=$K26,$Q26,IF(HLOOKUP(AE$2,Monitoring_eng!$A$1:$DB$79,Results!$C26,FALSE)=$M26,$R26,IF(HLOOKUP(AE$2,Monitoring_eng!$A$1:$DB$79,Results!$C26,FALSE)=$O26,$S26,"CHYBA")))))</f>
        <v>0</v>
      </c>
      <c r="AF26" s="68">
        <f>IF(ISBLANK(HLOOKUP(AF$2,Monitoring_eng!$A$1:$DB$79,Results!$C26,FALSE)),"",IF(HLOOKUP(AF$2,Monitoring_eng!$A$1:$DB$79,Results!$C26,FALSE)=$I26,$P26,IF(HLOOKUP(AF$2,Monitoring_eng!$A$1:$DB$79,Results!$C26,FALSE)=$K26,$Q26,IF(HLOOKUP(AF$2,Monitoring_eng!$A$1:$DB$79,Results!$C26,FALSE)=$M26,$R26,IF(HLOOKUP(AF$2,Monitoring_eng!$A$1:$DB$79,Results!$C26,FALSE)=$O26,$S26,"CHYBA")))))</f>
        <v>2</v>
      </c>
      <c r="AG26" s="68">
        <f>IF(ISBLANK(HLOOKUP(AG$2,Monitoring_eng!$A$1:$DB$79,Results!$C26,FALSE)),"",IF(HLOOKUP(AG$2,Monitoring_eng!$A$1:$DB$79,Results!$C26,FALSE)=$I26,$P26,IF(HLOOKUP(AG$2,Monitoring_eng!$A$1:$DB$79,Results!$C26,FALSE)=$K26,$Q26,IF(HLOOKUP(AG$2,Monitoring_eng!$A$1:$DB$79,Results!$C26,FALSE)=$M26,$R26,IF(HLOOKUP(AG$2,Monitoring_eng!$A$1:$DB$79,Results!$C26,FALSE)=$O26,$S26,"CHYBA")))))</f>
        <v>0</v>
      </c>
      <c r="AH26" s="68">
        <f>IF(ISBLANK(HLOOKUP(AH$2,Monitoring_eng!$A$1:$DB$79,Results!$C26,FALSE)),"",IF(HLOOKUP(AH$2,Monitoring_eng!$A$1:$DB$79,Results!$C26,FALSE)=$I26,$P26,IF(HLOOKUP(AH$2,Monitoring_eng!$A$1:$DB$79,Results!$C26,FALSE)=$K26,$Q26,IF(HLOOKUP(AH$2,Monitoring_eng!$A$1:$DB$79,Results!$C26,FALSE)=$M26,$R26,IF(HLOOKUP(AH$2,Monitoring_eng!$A$1:$DB$79,Results!$C26,FALSE)=$O26,$S26,"CHYBA")))))</f>
        <v>2</v>
      </c>
      <c r="AI26" s="68">
        <f>IF(ISBLANK(HLOOKUP(AI$2,Monitoring_eng!$A$1:$DB$79,Results!$C26,FALSE)),"",IF(HLOOKUP(AI$2,Monitoring_eng!$A$1:$DB$79,Results!$C26,FALSE)=$I26,$P26,IF(HLOOKUP(AI$2,Monitoring_eng!$A$1:$DB$79,Results!$C26,FALSE)=$K26,$Q26,IF(HLOOKUP(AI$2,Monitoring_eng!$A$1:$DB$79,Results!$C26,FALSE)=$M26,$R26,IF(HLOOKUP(AI$2,Monitoring_eng!$A$1:$DB$79,Results!$C26,FALSE)=$O26,$S26,"CHYBA")))))</f>
        <v>2</v>
      </c>
      <c r="AJ26" s="68">
        <f>IF(ISBLANK(HLOOKUP(AJ$2,Monitoring_eng!$A$1:$DB$79,Results!$C26,FALSE)),"",IF(HLOOKUP(AJ$2,Monitoring_eng!$A$1:$DB$79,Results!$C26,FALSE)=$I26,$P26,IF(HLOOKUP(AJ$2,Monitoring_eng!$A$1:$DB$79,Results!$C26,FALSE)=$K26,$Q26,IF(HLOOKUP(AJ$2,Monitoring_eng!$A$1:$DB$79,Results!$C26,FALSE)=$M26,$R26,IF(HLOOKUP(AJ$2,Monitoring_eng!$A$1:$DB$79,Results!$C26,FALSE)=$O26,$S26,"CHYBA")))))</f>
        <v>0</v>
      </c>
      <c r="AK26" s="68">
        <f>IF(ISBLANK(HLOOKUP(AK$2,Monitoring_eng!$A$1:$DB$79,Results!$C26,FALSE)),"",IF(HLOOKUP(AK$2,Monitoring_eng!$A$1:$DB$79,Results!$C26,FALSE)=$I26,$P26,IF(HLOOKUP(AK$2,Monitoring_eng!$A$1:$DB$79,Results!$C26,FALSE)=$K26,$Q26,IF(HLOOKUP(AK$2,Monitoring_eng!$A$1:$DB$79,Results!$C26,FALSE)=$M26,$R26,IF(HLOOKUP(AK$2,Monitoring_eng!$A$1:$DB$79,Results!$C26,FALSE)=$O26,$S26,"CHYBA")))))</f>
        <v>2</v>
      </c>
      <c r="AL26" s="68">
        <f>IF(ISBLANK(HLOOKUP(AL$2,Monitoring_eng!$A$1:$DB$79,Results!$C26,FALSE)),"",IF(HLOOKUP(AL$2,Monitoring_eng!$A$1:$DB$79,Results!$C26,FALSE)=$I26,$P26,IF(HLOOKUP(AL$2,Monitoring_eng!$A$1:$DB$79,Results!$C26,FALSE)=$K26,$Q26,IF(HLOOKUP(AL$2,Monitoring_eng!$A$1:$DB$79,Results!$C26,FALSE)=$M26,$R26,IF(HLOOKUP(AL$2,Monitoring_eng!$A$1:$DB$79,Results!$C26,FALSE)=$O26,$S26,"CHYBA")))))</f>
        <v>2</v>
      </c>
      <c r="AM26" s="68">
        <f>IF(ISBLANK(HLOOKUP(AM$2,Monitoring_eng!$A$1:$DB$79,Results!$C26,FALSE)),"",IF(HLOOKUP(AM$2,Monitoring_eng!$A$1:$DB$79,Results!$C26,FALSE)=$I26,$P26,IF(HLOOKUP(AM$2,Monitoring_eng!$A$1:$DB$79,Results!$C26,FALSE)=$K26,$Q26,IF(HLOOKUP(AM$2,Monitoring_eng!$A$1:$DB$79,Results!$C26,FALSE)=$M26,$R26,IF(HLOOKUP(AM$2,Monitoring_eng!$A$1:$DB$79,Results!$C26,FALSE)=$O26,$S26,"CHYBA")))))</f>
        <v>2</v>
      </c>
      <c r="AN26" s="68">
        <f>IF(ISBLANK(HLOOKUP(AN$2,Monitoring_eng!$A$1:$DB$79,Results!$C26,FALSE)),"",IF(HLOOKUP(AN$2,Monitoring_eng!$A$1:$DB$79,Results!$C26,FALSE)=$I26,$P26,IF(HLOOKUP(AN$2,Monitoring_eng!$A$1:$DB$79,Results!$C26,FALSE)=$K26,$Q26,IF(HLOOKUP(AN$2,Monitoring_eng!$A$1:$DB$79,Results!$C26,FALSE)=$M26,$R26,IF(HLOOKUP(AN$2,Monitoring_eng!$A$1:$DB$79,Results!$C26,FALSE)=$O26,$S26,"CHYBA")))))</f>
        <v>2</v>
      </c>
      <c r="AO26" s="68">
        <f>IF(ISBLANK(HLOOKUP(AO$2,Monitoring_eng!$A$1:$DB$79,Results!$C26,FALSE)),"",IF(HLOOKUP(AO$2,Monitoring_eng!$A$1:$DB$79,Results!$C26,FALSE)=$I26,$P26,IF(HLOOKUP(AO$2,Monitoring_eng!$A$1:$DB$79,Results!$C26,FALSE)=$K26,$Q26,IF(HLOOKUP(AO$2,Monitoring_eng!$A$1:$DB$79,Results!$C26,FALSE)=$M26,$R26,IF(HLOOKUP(AO$2,Monitoring_eng!$A$1:$DB$79,Results!$C26,FALSE)=$O26,$S26,"CHYBA")))))</f>
        <v>0</v>
      </c>
      <c r="AP26" s="68">
        <f>IF(ISBLANK(HLOOKUP(AP$2,Monitoring_eng!$A$1:$DB$79,Results!$C26,FALSE)),"",IF(HLOOKUP(AP$2,Monitoring_eng!$A$1:$DB$79,Results!$C26,FALSE)=$I26,$P26,IF(HLOOKUP(AP$2,Monitoring_eng!$A$1:$DB$79,Results!$C26,FALSE)=$K26,$Q26,IF(HLOOKUP(AP$2,Monitoring_eng!$A$1:$DB$79,Results!$C26,FALSE)=$M26,$R26,IF(HLOOKUP(AP$2,Monitoring_eng!$A$1:$DB$79,Results!$C26,FALSE)=$O26,$S26,"CHYBA")))))</f>
        <v>2</v>
      </c>
      <c r="AQ26" s="68">
        <f>IF(ISBLANK(HLOOKUP(AQ$2,Monitoring_eng!$A$1:$DB$79,Results!$C26,FALSE)),"",IF(HLOOKUP(AQ$2,Monitoring_eng!$A$1:$DB$79,Results!$C26,FALSE)=$I26,$P26,IF(HLOOKUP(AQ$2,Monitoring_eng!$A$1:$DB$79,Results!$C26,FALSE)=$K26,$Q26,IF(HLOOKUP(AQ$2,Monitoring_eng!$A$1:$DB$79,Results!$C26,FALSE)=$M26,$R26,IF(HLOOKUP(AQ$2,Monitoring_eng!$A$1:$DB$79,Results!$C26,FALSE)=$O26,$S26,"CHYBA")))))</f>
        <v>2</v>
      </c>
      <c r="AR26" s="68">
        <f>IF(ISBLANK(HLOOKUP(AR$2,Monitoring_eng!$A$1:$DB$79,Results!$C26,FALSE)),"",IF(HLOOKUP(AR$2,Monitoring_eng!$A$1:$DB$79,Results!$C26,FALSE)=$I26,$P26,IF(HLOOKUP(AR$2,Monitoring_eng!$A$1:$DB$79,Results!$C26,FALSE)=$K26,$Q26,IF(HLOOKUP(AR$2,Monitoring_eng!$A$1:$DB$79,Results!$C26,FALSE)=$M26,$R26,IF(HLOOKUP(AR$2,Monitoring_eng!$A$1:$DB$79,Results!$C26,FALSE)=$O26,$S26,"CHYBA")))))</f>
        <v>2</v>
      </c>
      <c r="AS26" s="68">
        <f>IF(ISBLANK(HLOOKUP(AS$2,Monitoring_eng!$A$1:$DB$79,Results!$C26,FALSE)),"",IF(HLOOKUP(AS$2,Monitoring_eng!$A$1:$DB$79,Results!$C26,FALSE)=$I26,$P26,IF(HLOOKUP(AS$2,Monitoring_eng!$A$1:$DB$79,Results!$C26,FALSE)=$K26,$Q26,IF(HLOOKUP(AS$2,Monitoring_eng!$A$1:$DB$79,Results!$C26,FALSE)=$M26,$R26,IF(HLOOKUP(AS$2,Monitoring_eng!$A$1:$DB$79,Results!$C26,FALSE)=$O26,$S26,"CHYBA")))))</f>
        <v>2</v>
      </c>
      <c r="AT26" s="68">
        <f>IF(ISBLANK(HLOOKUP(AT$2,Monitoring_eng!$A$1:$DB$79,Results!$C26,FALSE)),"",IF(HLOOKUP(AT$2,Monitoring_eng!$A$1:$DB$79,Results!$C26,FALSE)=$I26,$P26,IF(HLOOKUP(AT$2,Monitoring_eng!$A$1:$DB$79,Results!$C26,FALSE)=$K26,$Q26,IF(HLOOKUP(AT$2,Monitoring_eng!$A$1:$DB$79,Results!$C26,FALSE)=$M26,$R26,IF(HLOOKUP(AT$2,Monitoring_eng!$A$1:$DB$79,Results!$C26,FALSE)=$O26,$S26,"CHYBA")))))</f>
        <v>0</v>
      </c>
      <c r="AU26" s="68">
        <f>IF(ISBLANK(HLOOKUP(AU$2,Monitoring_eng!$A$1:$DB$79,Results!$C26,FALSE)),"",IF(HLOOKUP(AU$2,Monitoring_eng!$A$1:$DB$79,Results!$C26,FALSE)=$I26,$P26,IF(HLOOKUP(AU$2,Monitoring_eng!$A$1:$DB$79,Results!$C26,FALSE)=$K26,$Q26,IF(HLOOKUP(AU$2,Monitoring_eng!$A$1:$DB$79,Results!$C26,FALSE)=$M26,$R26,IF(HLOOKUP(AU$2,Monitoring_eng!$A$1:$DB$79,Results!$C26,FALSE)=$O26,$S26,"CHYBA")))))</f>
        <v>2</v>
      </c>
      <c r="AV26" s="68">
        <f>IF(ISBLANK(HLOOKUP(AV$2,Monitoring_eng!$A$1:$DB$79,Results!$C26,FALSE)),"",IF(HLOOKUP(AV$2,Monitoring_eng!$A$1:$DB$79,Results!$C26,FALSE)=$I26,$P26,IF(HLOOKUP(AV$2,Monitoring_eng!$A$1:$DB$79,Results!$C26,FALSE)=$K26,$Q26,IF(HLOOKUP(AV$2,Monitoring_eng!$A$1:$DB$79,Results!$C26,FALSE)=$M26,$R26,IF(HLOOKUP(AV$2,Monitoring_eng!$A$1:$DB$79,Results!$C26,FALSE)=$O26,$S26,"CHYBA")))))</f>
        <v>0</v>
      </c>
      <c r="AW26" s="68">
        <f>IF(ISBLANK(HLOOKUP(AW$2,Monitoring_eng!$A$1:$DB$79,Results!$C26,FALSE)),"",IF(HLOOKUP(AW$2,Monitoring_eng!$A$1:$DB$79,Results!$C26,FALSE)=$I26,$P26,IF(HLOOKUP(AW$2,Monitoring_eng!$A$1:$DB$79,Results!$C26,FALSE)=$K26,$Q26,IF(HLOOKUP(AW$2,Monitoring_eng!$A$1:$DB$79,Results!$C26,FALSE)=$M26,$R26,IF(HLOOKUP(AW$2,Monitoring_eng!$A$1:$DB$79,Results!$C26,FALSE)=$O26,$S26,"CHYBA")))))</f>
        <v>0</v>
      </c>
      <c r="AX26" s="68">
        <f>IF(ISBLANK(HLOOKUP(AX$2,Monitoring_eng!$A$1:$DB$79,Results!$C26,FALSE)),"",IF(HLOOKUP(AX$2,Monitoring_eng!$A$1:$DB$79,Results!$C26,FALSE)=$I26,$P26,IF(HLOOKUP(AX$2,Monitoring_eng!$A$1:$DB$79,Results!$C26,FALSE)=$K26,$Q26,IF(HLOOKUP(AX$2,Monitoring_eng!$A$1:$DB$79,Results!$C26,FALSE)=$M26,$R26,IF(HLOOKUP(AX$2,Monitoring_eng!$A$1:$DB$79,Results!$C26,FALSE)=$O26,$S26,"CHYBA")))))</f>
        <v>1</v>
      </c>
      <c r="AY26" s="68">
        <f>IF(ISBLANK(HLOOKUP(AY$2,Monitoring_eng!$A$1:$DB$79,Results!$C26,FALSE)),"",IF(HLOOKUP(AY$2,Monitoring_eng!$A$1:$DB$79,Results!$C26,FALSE)=$I26,$P26,IF(HLOOKUP(AY$2,Monitoring_eng!$A$1:$DB$79,Results!$C26,FALSE)=$K26,$Q26,IF(HLOOKUP(AY$2,Monitoring_eng!$A$1:$DB$79,Results!$C26,FALSE)=$M26,$R26,IF(HLOOKUP(AY$2,Monitoring_eng!$A$1:$DB$79,Results!$C26,FALSE)=$O26,$S26,"CHYBA")))))</f>
        <v>0</v>
      </c>
      <c r="AZ26" s="68">
        <f>IF(ISBLANK(HLOOKUP(AZ$2,Monitoring_eng!$A$1:$DB$79,Results!$C26,FALSE)),"",IF(HLOOKUP(AZ$2,Monitoring_eng!$A$1:$DB$79,Results!$C26,FALSE)=$I26,$P26,IF(HLOOKUP(AZ$2,Monitoring_eng!$A$1:$DB$79,Results!$C26,FALSE)=$K26,$Q26,IF(HLOOKUP(AZ$2,Monitoring_eng!$A$1:$DB$79,Results!$C26,FALSE)=$M26,$R26,IF(HLOOKUP(AZ$2,Monitoring_eng!$A$1:$DB$79,Results!$C26,FALSE)=$O26,$S26,"CHYBA")))))</f>
        <v>0</v>
      </c>
      <c r="BA26" s="68">
        <f>IF(ISBLANK(HLOOKUP(BA$2,Monitoring_eng!$A$1:$DB$79,Results!$C26,FALSE)),"",IF(HLOOKUP(BA$2,Monitoring_eng!$A$1:$DB$79,Results!$C26,FALSE)=$I26,$P26,IF(HLOOKUP(BA$2,Monitoring_eng!$A$1:$DB$79,Results!$C26,FALSE)=$K26,$Q26,IF(HLOOKUP(BA$2,Monitoring_eng!$A$1:$DB$79,Results!$C26,FALSE)=$M26,$R26,IF(HLOOKUP(BA$2,Monitoring_eng!$A$1:$DB$79,Results!$C26,FALSE)=$O26,$S26,"CHYBA")))))</f>
        <v>0</v>
      </c>
      <c r="BB26" s="68">
        <f>IF(ISBLANK(HLOOKUP(BB$2,Monitoring_eng!$A$1:$DB$79,Results!$C26,FALSE)),"",IF(HLOOKUP(BB$2,Monitoring_eng!$A$1:$DB$79,Results!$C26,FALSE)=$I26,$P26,IF(HLOOKUP(BB$2,Monitoring_eng!$A$1:$DB$79,Results!$C26,FALSE)=$K26,$Q26,IF(HLOOKUP(BB$2,Monitoring_eng!$A$1:$DB$79,Results!$C26,FALSE)=$M26,$R26,IF(HLOOKUP(BB$2,Monitoring_eng!$A$1:$DB$79,Results!$C26,FALSE)=$O26,$S26,"CHYBA")))))</f>
        <v>2</v>
      </c>
      <c r="BC26" s="68">
        <f>IF(ISBLANK(HLOOKUP(BC$2,Monitoring_eng!$A$1:$DB$79,Results!$C26,FALSE)),"",IF(HLOOKUP(BC$2,Monitoring_eng!$A$1:$DB$79,Results!$C26,FALSE)=$I26,$P26,IF(HLOOKUP(BC$2,Monitoring_eng!$A$1:$DB$79,Results!$C26,FALSE)=$K26,$Q26,IF(HLOOKUP(BC$2,Monitoring_eng!$A$1:$DB$79,Results!$C26,FALSE)=$M26,$R26,IF(HLOOKUP(BC$2,Monitoring_eng!$A$1:$DB$79,Results!$C26,FALSE)=$O26,$S26,"CHYBA")))))</f>
        <v>2</v>
      </c>
      <c r="BD26" s="68">
        <f>IF(ISBLANK(HLOOKUP(BD$2,Monitoring_eng!$A$1:$DB$79,Results!$C26,FALSE)),"",IF(HLOOKUP(BD$2,Monitoring_eng!$A$1:$DB$79,Results!$C26,FALSE)=$I26,$P26,IF(HLOOKUP(BD$2,Monitoring_eng!$A$1:$DB$79,Results!$C26,FALSE)=$K26,$Q26,IF(HLOOKUP(BD$2,Monitoring_eng!$A$1:$DB$79,Results!$C26,FALSE)=$M26,$R26,IF(HLOOKUP(BD$2,Monitoring_eng!$A$1:$DB$79,Results!$C26,FALSE)=$O26,$S26,"CHYBA")))))</f>
        <v>2</v>
      </c>
      <c r="BE26" s="68">
        <f>IF(ISBLANK(HLOOKUP(BE$2,Monitoring_eng!$A$1:$DB$79,Results!$C26,FALSE)),"",IF(HLOOKUP(BE$2,Monitoring_eng!$A$1:$DB$79,Results!$C26,FALSE)=$I26,$P26,IF(HLOOKUP(BE$2,Monitoring_eng!$A$1:$DB$79,Results!$C26,FALSE)=$K26,$Q26,IF(HLOOKUP(BE$2,Monitoring_eng!$A$1:$DB$79,Results!$C26,FALSE)=$M26,$R26,IF(HLOOKUP(BE$2,Monitoring_eng!$A$1:$DB$79,Results!$C26,FALSE)=$O26,$S26,"CHYBA")))))</f>
        <v>1</v>
      </c>
      <c r="BF26" s="68">
        <f>IF(ISBLANK(HLOOKUP(BF$2,Monitoring_eng!$A$1:$DB$79,Results!$C26,FALSE)),"",IF(HLOOKUP(BF$2,Monitoring_eng!$A$1:$DB$79,Results!$C26,FALSE)=$I26,$P26,IF(HLOOKUP(BF$2,Monitoring_eng!$A$1:$DB$79,Results!$C26,FALSE)=$K26,$Q26,IF(HLOOKUP(BF$2,Monitoring_eng!$A$1:$DB$79,Results!$C26,FALSE)=$M26,$R26,IF(HLOOKUP(BF$2,Monitoring_eng!$A$1:$DB$79,Results!$C26,FALSE)=$O26,$S26,"CHYBA")))))</f>
        <v>2</v>
      </c>
      <c r="BG26" s="68">
        <f>IF(ISBLANK(HLOOKUP(BG$2,Monitoring_eng!$A$1:$DB$79,Results!$C26,FALSE)),"",IF(HLOOKUP(BG$2,Monitoring_eng!$A$1:$DB$79,Results!$C26,FALSE)=$I26,$P26,IF(HLOOKUP(BG$2,Monitoring_eng!$A$1:$DB$79,Results!$C26,FALSE)=$K26,$Q26,IF(HLOOKUP(BG$2,Monitoring_eng!$A$1:$DB$79,Results!$C26,FALSE)=$M26,$R26,IF(HLOOKUP(BG$2,Monitoring_eng!$A$1:$DB$79,Results!$C26,FALSE)=$O26,$S26,"CHYBA")))))</f>
        <v>2</v>
      </c>
      <c r="BH26" s="68">
        <f>IF(ISBLANK(HLOOKUP(BH$2,Monitoring_eng!$A$1:$DB$79,Results!$C26,FALSE)),"",IF(HLOOKUP(BH$2,Monitoring_eng!$A$1:$DB$79,Results!$C26,FALSE)=$I26,$P26,IF(HLOOKUP(BH$2,Monitoring_eng!$A$1:$DB$79,Results!$C26,FALSE)=$K26,$Q26,IF(HLOOKUP(BH$2,Monitoring_eng!$A$1:$DB$79,Results!$C26,FALSE)=$M26,$R26,IF(HLOOKUP(BH$2,Monitoring_eng!$A$1:$DB$79,Results!$C26,FALSE)=$O26,$S26,"CHYBA")))))</f>
        <v>2</v>
      </c>
      <c r="BI26" s="68">
        <f>IF(ISBLANK(HLOOKUP(BI$2,Monitoring_eng!$A$1:$DB$79,Results!$C26,FALSE)),"",IF(HLOOKUP(BI$2,Monitoring_eng!$A$1:$DB$79,Results!$C26,FALSE)=$I26,$P26,IF(HLOOKUP(BI$2,Monitoring_eng!$A$1:$DB$79,Results!$C26,FALSE)=$K26,$Q26,IF(HLOOKUP(BI$2,Monitoring_eng!$A$1:$DB$79,Results!$C26,FALSE)=$M26,$R26,IF(HLOOKUP(BI$2,Monitoring_eng!$A$1:$DB$79,Results!$C26,FALSE)=$O26,$S26,"CHYBA")))))</f>
        <v>2</v>
      </c>
      <c r="BJ26" s="68">
        <f>IF(ISBLANK(HLOOKUP(BJ$2,Monitoring_eng!$A$1:$DB$79,Results!$C26,FALSE)),"",IF(HLOOKUP(BJ$2,Monitoring_eng!$A$1:$DB$79,Results!$C26,FALSE)=$I26,$P26,IF(HLOOKUP(BJ$2,Monitoring_eng!$A$1:$DB$79,Results!$C26,FALSE)=$K26,$Q26,IF(HLOOKUP(BJ$2,Monitoring_eng!$A$1:$DB$79,Results!$C26,FALSE)=$M26,$R26,IF(HLOOKUP(BJ$2,Monitoring_eng!$A$1:$DB$79,Results!$C26,FALSE)=$O26,$S26,"CHYBA")))))</f>
        <v>1</v>
      </c>
      <c r="BK26" s="68">
        <f>IF(ISBLANK(HLOOKUP(BK$2,Monitoring_eng!$A$1:$DB$79,Results!$C26,FALSE)),"",IF(HLOOKUP(BK$2,Monitoring_eng!$A$1:$DB$79,Results!$C26,FALSE)=$I26,$P26,IF(HLOOKUP(BK$2,Monitoring_eng!$A$1:$DB$79,Results!$C26,FALSE)=$K26,$Q26,IF(HLOOKUP(BK$2,Monitoring_eng!$A$1:$DB$79,Results!$C26,FALSE)=$M26,$R26,IF(HLOOKUP(BK$2,Monitoring_eng!$A$1:$DB$79,Results!$C26,FALSE)=$O26,$S26,"CHYBA")))))</f>
        <v>2</v>
      </c>
      <c r="BL26" s="68">
        <f>IF(ISBLANK(HLOOKUP(BL$2,Monitoring_eng!$A$1:$DB$79,Results!$C26,FALSE)),"",IF(HLOOKUP(BL$2,Monitoring_eng!$A$1:$DB$79,Results!$C26,FALSE)=$I26,$P26,IF(HLOOKUP(BL$2,Monitoring_eng!$A$1:$DB$79,Results!$C26,FALSE)=$K26,$Q26,IF(HLOOKUP(BL$2,Monitoring_eng!$A$1:$DB$79,Results!$C26,FALSE)=$M26,$R26,IF(HLOOKUP(BL$2,Monitoring_eng!$A$1:$DB$79,Results!$C26,FALSE)=$O26,$S26,"CHYBA")))))</f>
        <v>2</v>
      </c>
      <c r="BM26" s="68">
        <f>IF(ISBLANK(HLOOKUP(BM$2,Monitoring_eng!$A$1:$DB$79,Results!$C26,FALSE)),"",IF(HLOOKUP(BM$2,Monitoring_eng!$A$1:$DB$79,Results!$C26,FALSE)=$I26,$P26,IF(HLOOKUP(BM$2,Monitoring_eng!$A$1:$DB$79,Results!$C26,FALSE)=$K26,$Q26,IF(HLOOKUP(BM$2,Monitoring_eng!$A$1:$DB$79,Results!$C26,FALSE)=$M26,$R26,IF(HLOOKUP(BM$2,Monitoring_eng!$A$1:$DB$79,Results!$C26,FALSE)=$O26,$S26,"CHYBA")))))</f>
        <v>0</v>
      </c>
      <c r="BN26" s="68">
        <f>IF(ISBLANK(HLOOKUP(BN$2,Monitoring_eng!$A$1:$DB$79,Results!$C26,FALSE)),"",IF(HLOOKUP(BN$2,Monitoring_eng!$A$1:$DB$79,Results!$C26,FALSE)=$I26,$P26,IF(HLOOKUP(BN$2,Monitoring_eng!$A$1:$DB$79,Results!$C26,FALSE)=$K26,$Q26,IF(HLOOKUP(BN$2,Monitoring_eng!$A$1:$DB$79,Results!$C26,FALSE)=$M26,$R26,IF(HLOOKUP(BN$2,Monitoring_eng!$A$1:$DB$79,Results!$C26,FALSE)=$O26,$S26,"CHYBA")))))</f>
        <v>2</v>
      </c>
      <c r="BO26" s="68">
        <f>IF(ISBLANK(HLOOKUP(BO$2,Monitoring_eng!$A$1:$DB$79,Results!$C26,FALSE)),"",IF(HLOOKUP(BO$2,Monitoring_eng!$A$1:$DB$79,Results!$C26,FALSE)=$I26,$P26,IF(HLOOKUP(BO$2,Monitoring_eng!$A$1:$DB$79,Results!$C26,FALSE)=$K26,$Q26,IF(HLOOKUP(BO$2,Monitoring_eng!$A$1:$DB$79,Results!$C26,FALSE)=$M26,$R26,IF(HLOOKUP(BO$2,Monitoring_eng!$A$1:$DB$79,Results!$C26,FALSE)=$O26,$S26,"CHYBA")))))</f>
        <v>2</v>
      </c>
      <c r="BP26" s="68">
        <f>IF(ISBLANK(HLOOKUP(BP$2,Monitoring_eng!$A$1:$DB$79,Results!$C26,FALSE)),"",IF(HLOOKUP(BP$2,Monitoring_eng!$A$1:$DB$79,Results!$C26,FALSE)=$I26,$P26,IF(HLOOKUP(BP$2,Monitoring_eng!$A$1:$DB$79,Results!$C26,FALSE)=$K26,$Q26,IF(HLOOKUP(BP$2,Monitoring_eng!$A$1:$DB$79,Results!$C26,FALSE)=$M26,$R26,IF(HLOOKUP(BP$2,Monitoring_eng!$A$1:$DB$79,Results!$C26,FALSE)=$O26,$S26,"CHYBA")))))</f>
        <v>2</v>
      </c>
      <c r="BQ26" s="68">
        <f>IF(ISBLANK(HLOOKUP(BQ$2,Monitoring_eng!$A$1:$DB$79,Results!$C26,FALSE)),"",IF(HLOOKUP(BQ$2,Monitoring_eng!$A$1:$DB$79,Results!$C26,FALSE)=$I26,$P26,IF(HLOOKUP(BQ$2,Monitoring_eng!$A$1:$DB$79,Results!$C26,FALSE)=$K26,$Q26,IF(HLOOKUP(BQ$2,Monitoring_eng!$A$1:$DB$79,Results!$C26,FALSE)=$M26,$R26,IF(HLOOKUP(BQ$2,Monitoring_eng!$A$1:$DB$79,Results!$C26,FALSE)=$O26,$S26,"CHYBA")))))</f>
        <v>0</v>
      </c>
    </row>
    <row r="27" spans="1:69" x14ac:dyDescent="0.25">
      <c r="A27" s="45" t="s">
        <v>2452</v>
      </c>
      <c r="B27" s="45" t="s">
        <v>328</v>
      </c>
      <c r="C27" s="45">
        <v>26</v>
      </c>
      <c r="D27" s="47" t="s">
        <v>116</v>
      </c>
      <c r="E27" s="47" t="s">
        <v>128</v>
      </c>
      <c r="F27" s="48" t="s">
        <v>16</v>
      </c>
      <c r="G27" s="45">
        <v>0.5</v>
      </c>
      <c r="H27" s="45" t="s">
        <v>484</v>
      </c>
      <c r="I27" s="45" t="s">
        <v>1749</v>
      </c>
      <c r="J27" s="45" t="s">
        <v>485</v>
      </c>
      <c r="K27" s="67" t="s">
        <v>1750</v>
      </c>
      <c r="L27" s="45" t="s">
        <v>486</v>
      </c>
      <c r="M27" s="45" t="s">
        <v>1752</v>
      </c>
      <c r="N27" s="45" t="s">
        <v>2116</v>
      </c>
      <c r="O27" s="45" t="s">
        <v>2116</v>
      </c>
      <c r="P27" s="45">
        <f t="shared" si="0"/>
        <v>0.5</v>
      </c>
      <c r="Q27" s="45">
        <v>0</v>
      </c>
      <c r="R27" s="45">
        <f t="shared" si="1"/>
        <v>0.25</v>
      </c>
      <c r="S27" s="45" t="s">
        <v>2116</v>
      </c>
      <c r="T27" s="68">
        <f>IF(ISBLANK(HLOOKUP(T$2,Monitoring_eng!$A$1:$DB$79,Results!$C27,FALSE)),"",IF(HLOOKUP(T$2,Monitoring_eng!$A$1:$DB$79,Results!$C27,FALSE)=$I27,$P27,IF(HLOOKUP(T$2,Monitoring_eng!$A$1:$DB$79,Results!$C27,FALSE)=$K27,$Q27,IF(HLOOKUP(T$2,Monitoring_eng!$A$1:$DB$79,Results!$C27,FALSE)=$M27,$R27,IF(HLOOKUP(T$2,Monitoring_eng!$A$1:$DB$79,Results!$C27,FALSE)=$O27,$S27,"CHYBA")))))</f>
        <v>0.5</v>
      </c>
      <c r="U27" s="68">
        <f>IF(ISBLANK(HLOOKUP(U$2,Monitoring_eng!$A$1:$DB$79,Results!$C27,FALSE)),"",IF(HLOOKUP(U$2,Monitoring_eng!$A$1:$DB$79,Results!$C27,FALSE)=$I27,$P27,IF(HLOOKUP(U$2,Monitoring_eng!$A$1:$DB$79,Results!$C27,FALSE)=$K27,$Q27,IF(HLOOKUP(U$2,Monitoring_eng!$A$1:$DB$79,Results!$C27,FALSE)=$M27,$R27,IF(HLOOKUP(U$2,Monitoring_eng!$A$1:$DB$79,Results!$C27,FALSE)=$O27,$S27,"CHYBA")))))</f>
        <v>0</v>
      </c>
      <c r="V27" s="68">
        <f>IF(ISBLANK(HLOOKUP(V$2,Monitoring_eng!$A$1:$DB$79,Results!$C27,FALSE)),"",IF(HLOOKUP(V$2,Monitoring_eng!$A$1:$DB$79,Results!$C27,FALSE)=$I27,$P27,IF(HLOOKUP(V$2,Monitoring_eng!$A$1:$DB$79,Results!$C27,FALSE)=$K27,$Q27,IF(HLOOKUP(V$2,Monitoring_eng!$A$1:$DB$79,Results!$C27,FALSE)=$M27,$R27,IF(HLOOKUP(V$2,Monitoring_eng!$A$1:$DB$79,Results!$C27,FALSE)=$O27,$S27,"CHYBA")))))</f>
        <v>0.5</v>
      </c>
      <c r="W27" s="68">
        <f>IF(ISBLANK(HLOOKUP(W$2,Monitoring_eng!$A$1:$DB$79,Results!$C27,FALSE)),"",IF(HLOOKUP(W$2,Monitoring_eng!$A$1:$DB$79,Results!$C27,FALSE)=$I27,$P27,IF(HLOOKUP(W$2,Monitoring_eng!$A$1:$DB$79,Results!$C27,FALSE)=$K27,$Q27,IF(HLOOKUP(W$2,Monitoring_eng!$A$1:$DB$79,Results!$C27,FALSE)=$M27,$R27,IF(HLOOKUP(W$2,Monitoring_eng!$A$1:$DB$79,Results!$C27,FALSE)=$O27,$S27,"CHYBA")))))</f>
        <v>0</v>
      </c>
      <c r="X27" s="68">
        <f>IF(ISBLANK(HLOOKUP(X$2,Monitoring_eng!$A$1:$DB$79,Results!$C27,FALSE)),"",IF(HLOOKUP(X$2,Monitoring_eng!$A$1:$DB$79,Results!$C27,FALSE)=$I27,$P27,IF(HLOOKUP(X$2,Monitoring_eng!$A$1:$DB$79,Results!$C27,FALSE)=$K27,$Q27,IF(HLOOKUP(X$2,Monitoring_eng!$A$1:$DB$79,Results!$C27,FALSE)=$M27,$R27,IF(HLOOKUP(X$2,Monitoring_eng!$A$1:$DB$79,Results!$C27,FALSE)=$O27,$S27,"CHYBA")))))</f>
        <v>0</v>
      </c>
      <c r="Y27" s="68">
        <f>IF(ISBLANK(HLOOKUP(Y$2,Monitoring_eng!$A$1:$DB$79,Results!$C27,FALSE)),"",IF(HLOOKUP(Y$2,Monitoring_eng!$A$1:$DB$79,Results!$C27,FALSE)=$I27,$P27,IF(HLOOKUP(Y$2,Monitoring_eng!$A$1:$DB$79,Results!$C27,FALSE)=$K27,$Q27,IF(HLOOKUP(Y$2,Monitoring_eng!$A$1:$DB$79,Results!$C27,FALSE)=$M27,$R27,IF(HLOOKUP(Y$2,Monitoring_eng!$A$1:$DB$79,Results!$C27,FALSE)=$O27,$S27,"CHYBA")))))</f>
        <v>0.5</v>
      </c>
      <c r="Z27" s="68">
        <f>IF(ISBLANK(HLOOKUP(Z$2,Monitoring_eng!$A$1:$DB$79,Results!$C27,FALSE)),"",IF(HLOOKUP(Z$2,Monitoring_eng!$A$1:$DB$79,Results!$C27,FALSE)=$I27,$P27,IF(HLOOKUP(Z$2,Monitoring_eng!$A$1:$DB$79,Results!$C27,FALSE)=$K27,$Q27,IF(HLOOKUP(Z$2,Monitoring_eng!$A$1:$DB$79,Results!$C27,FALSE)=$M27,$R27,IF(HLOOKUP(Z$2,Monitoring_eng!$A$1:$DB$79,Results!$C27,FALSE)=$O27,$S27,"CHYBA")))))</f>
        <v>0.5</v>
      </c>
      <c r="AA27" s="68">
        <f>IF(ISBLANK(HLOOKUP(AA$2,Monitoring_eng!$A$1:$DB$79,Results!$C27,FALSE)),"",IF(HLOOKUP(AA$2,Monitoring_eng!$A$1:$DB$79,Results!$C27,FALSE)=$I27,$P27,IF(HLOOKUP(AA$2,Monitoring_eng!$A$1:$DB$79,Results!$C27,FALSE)=$K27,$Q27,IF(HLOOKUP(AA$2,Monitoring_eng!$A$1:$DB$79,Results!$C27,FALSE)=$M27,$R27,IF(HLOOKUP(AA$2,Monitoring_eng!$A$1:$DB$79,Results!$C27,FALSE)=$O27,$S27,"CHYBA")))))</f>
        <v>0</v>
      </c>
      <c r="AB27" s="68">
        <f>IF(ISBLANK(HLOOKUP(AB$2,Monitoring_eng!$A$1:$DB$79,Results!$C27,FALSE)),"",IF(HLOOKUP(AB$2,Monitoring_eng!$A$1:$DB$79,Results!$C27,FALSE)=$I27,$P27,IF(HLOOKUP(AB$2,Monitoring_eng!$A$1:$DB$79,Results!$C27,FALSE)=$K27,$Q27,IF(HLOOKUP(AB$2,Monitoring_eng!$A$1:$DB$79,Results!$C27,FALSE)=$M27,$R27,IF(HLOOKUP(AB$2,Monitoring_eng!$A$1:$DB$79,Results!$C27,FALSE)=$O27,$S27,"CHYBA")))))</f>
        <v>0.5</v>
      </c>
      <c r="AC27" s="68">
        <f>IF(ISBLANK(HLOOKUP(AC$2,Monitoring_eng!$A$1:$DB$79,Results!$C27,FALSE)),"",IF(HLOOKUP(AC$2,Monitoring_eng!$A$1:$DB$79,Results!$C27,FALSE)=$I27,$P27,IF(HLOOKUP(AC$2,Monitoring_eng!$A$1:$DB$79,Results!$C27,FALSE)=$K27,$Q27,IF(HLOOKUP(AC$2,Monitoring_eng!$A$1:$DB$79,Results!$C27,FALSE)=$M27,$R27,IF(HLOOKUP(AC$2,Monitoring_eng!$A$1:$DB$79,Results!$C27,FALSE)=$O27,$S27,"CHYBA")))))</f>
        <v>0.5</v>
      </c>
      <c r="AD27" s="68">
        <f>IF(ISBLANK(HLOOKUP(AD$2,Monitoring_eng!$A$1:$DB$79,Results!$C27,FALSE)),"",IF(HLOOKUP(AD$2,Monitoring_eng!$A$1:$DB$79,Results!$C27,FALSE)=$I27,$P27,IF(HLOOKUP(AD$2,Monitoring_eng!$A$1:$DB$79,Results!$C27,FALSE)=$K27,$Q27,IF(HLOOKUP(AD$2,Monitoring_eng!$A$1:$DB$79,Results!$C27,FALSE)=$M27,$R27,IF(HLOOKUP(AD$2,Monitoring_eng!$A$1:$DB$79,Results!$C27,FALSE)=$O27,$S27,"CHYBA")))))</f>
        <v>0.5</v>
      </c>
      <c r="AE27" s="68">
        <f>IF(ISBLANK(HLOOKUP(AE$2,Monitoring_eng!$A$1:$DB$79,Results!$C27,FALSE)),"",IF(HLOOKUP(AE$2,Monitoring_eng!$A$1:$DB$79,Results!$C27,FALSE)=$I27,$P27,IF(HLOOKUP(AE$2,Monitoring_eng!$A$1:$DB$79,Results!$C27,FALSE)=$K27,$Q27,IF(HLOOKUP(AE$2,Monitoring_eng!$A$1:$DB$79,Results!$C27,FALSE)=$M27,$R27,IF(HLOOKUP(AE$2,Monitoring_eng!$A$1:$DB$79,Results!$C27,FALSE)=$O27,$S27,"CHYBA")))))</f>
        <v>0</v>
      </c>
      <c r="AF27" s="68">
        <f>IF(ISBLANK(HLOOKUP(AF$2,Monitoring_eng!$A$1:$DB$79,Results!$C27,FALSE)),"",IF(HLOOKUP(AF$2,Monitoring_eng!$A$1:$DB$79,Results!$C27,FALSE)=$I27,$P27,IF(HLOOKUP(AF$2,Monitoring_eng!$A$1:$DB$79,Results!$C27,FALSE)=$K27,$Q27,IF(HLOOKUP(AF$2,Monitoring_eng!$A$1:$DB$79,Results!$C27,FALSE)=$M27,$R27,IF(HLOOKUP(AF$2,Monitoring_eng!$A$1:$DB$79,Results!$C27,FALSE)=$O27,$S27,"CHYBA")))))</f>
        <v>0</v>
      </c>
      <c r="AG27" s="68">
        <f>IF(ISBLANK(HLOOKUP(AG$2,Monitoring_eng!$A$1:$DB$79,Results!$C27,FALSE)),"",IF(HLOOKUP(AG$2,Monitoring_eng!$A$1:$DB$79,Results!$C27,FALSE)=$I27,$P27,IF(HLOOKUP(AG$2,Monitoring_eng!$A$1:$DB$79,Results!$C27,FALSE)=$K27,$Q27,IF(HLOOKUP(AG$2,Monitoring_eng!$A$1:$DB$79,Results!$C27,FALSE)=$M27,$R27,IF(HLOOKUP(AG$2,Monitoring_eng!$A$1:$DB$79,Results!$C27,FALSE)=$O27,$S27,"CHYBA")))))</f>
        <v>0</v>
      </c>
      <c r="AH27" s="68">
        <f>IF(ISBLANK(HLOOKUP(AH$2,Monitoring_eng!$A$1:$DB$79,Results!$C27,FALSE)),"",IF(HLOOKUP(AH$2,Monitoring_eng!$A$1:$DB$79,Results!$C27,FALSE)=$I27,$P27,IF(HLOOKUP(AH$2,Monitoring_eng!$A$1:$DB$79,Results!$C27,FALSE)=$K27,$Q27,IF(HLOOKUP(AH$2,Monitoring_eng!$A$1:$DB$79,Results!$C27,FALSE)=$M27,$R27,IF(HLOOKUP(AH$2,Monitoring_eng!$A$1:$DB$79,Results!$C27,FALSE)=$O27,$S27,"CHYBA")))))</f>
        <v>0</v>
      </c>
      <c r="AI27" s="68">
        <f>IF(ISBLANK(HLOOKUP(AI$2,Monitoring_eng!$A$1:$DB$79,Results!$C27,FALSE)),"",IF(HLOOKUP(AI$2,Monitoring_eng!$A$1:$DB$79,Results!$C27,FALSE)=$I27,$P27,IF(HLOOKUP(AI$2,Monitoring_eng!$A$1:$DB$79,Results!$C27,FALSE)=$K27,$Q27,IF(HLOOKUP(AI$2,Monitoring_eng!$A$1:$DB$79,Results!$C27,FALSE)=$M27,$R27,IF(HLOOKUP(AI$2,Monitoring_eng!$A$1:$DB$79,Results!$C27,FALSE)=$O27,$S27,"CHYBA")))))</f>
        <v>0.25</v>
      </c>
      <c r="AJ27" s="68">
        <f>IF(ISBLANK(HLOOKUP(AJ$2,Monitoring_eng!$A$1:$DB$79,Results!$C27,FALSE)),"",IF(HLOOKUP(AJ$2,Monitoring_eng!$A$1:$DB$79,Results!$C27,FALSE)=$I27,$P27,IF(HLOOKUP(AJ$2,Monitoring_eng!$A$1:$DB$79,Results!$C27,FALSE)=$K27,$Q27,IF(HLOOKUP(AJ$2,Monitoring_eng!$A$1:$DB$79,Results!$C27,FALSE)=$M27,$R27,IF(HLOOKUP(AJ$2,Monitoring_eng!$A$1:$DB$79,Results!$C27,FALSE)=$O27,$S27,"CHYBA")))))</f>
        <v>0.5</v>
      </c>
      <c r="AK27" s="68">
        <f>IF(ISBLANK(HLOOKUP(AK$2,Monitoring_eng!$A$1:$DB$79,Results!$C27,FALSE)),"",IF(HLOOKUP(AK$2,Monitoring_eng!$A$1:$DB$79,Results!$C27,FALSE)=$I27,$P27,IF(HLOOKUP(AK$2,Monitoring_eng!$A$1:$DB$79,Results!$C27,FALSE)=$K27,$Q27,IF(HLOOKUP(AK$2,Monitoring_eng!$A$1:$DB$79,Results!$C27,FALSE)=$M27,$R27,IF(HLOOKUP(AK$2,Monitoring_eng!$A$1:$DB$79,Results!$C27,FALSE)=$O27,$S27,"CHYBA")))))</f>
        <v>0</v>
      </c>
      <c r="AL27" s="68">
        <f>IF(ISBLANK(HLOOKUP(AL$2,Monitoring_eng!$A$1:$DB$79,Results!$C27,FALSE)),"",IF(HLOOKUP(AL$2,Monitoring_eng!$A$1:$DB$79,Results!$C27,FALSE)=$I27,$P27,IF(HLOOKUP(AL$2,Monitoring_eng!$A$1:$DB$79,Results!$C27,FALSE)=$K27,$Q27,IF(HLOOKUP(AL$2,Monitoring_eng!$A$1:$DB$79,Results!$C27,FALSE)=$M27,$R27,IF(HLOOKUP(AL$2,Monitoring_eng!$A$1:$DB$79,Results!$C27,FALSE)=$O27,$S27,"CHYBA")))))</f>
        <v>0.5</v>
      </c>
      <c r="AM27" s="68">
        <f>IF(ISBLANK(HLOOKUP(AM$2,Monitoring_eng!$A$1:$DB$79,Results!$C27,FALSE)),"",IF(HLOOKUP(AM$2,Monitoring_eng!$A$1:$DB$79,Results!$C27,FALSE)=$I27,$P27,IF(HLOOKUP(AM$2,Monitoring_eng!$A$1:$DB$79,Results!$C27,FALSE)=$K27,$Q27,IF(HLOOKUP(AM$2,Monitoring_eng!$A$1:$DB$79,Results!$C27,FALSE)=$M27,$R27,IF(HLOOKUP(AM$2,Monitoring_eng!$A$1:$DB$79,Results!$C27,FALSE)=$O27,$S27,"CHYBA")))))</f>
        <v>0.5</v>
      </c>
      <c r="AN27" s="68">
        <f>IF(ISBLANK(HLOOKUP(AN$2,Monitoring_eng!$A$1:$DB$79,Results!$C27,FALSE)),"",IF(HLOOKUP(AN$2,Monitoring_eng!$A$1:$DB$79,Results!$C27,FALSE)=$I27,$P27,IF(HLOOKUP(AN$2,Monitoring_eng!$A$1:$DB$79,Results!$C27,FALSE)=$K27,$Q27,IF(HLOOKUP(AN$2,Monitoring_eng!$A$1:$DB$79,Results!$C27,FALSE)=$M27,$R27,IF(HLOOKUP(AN$2,Monitoring_eng!$A$1:$DB$79,Results!$C27,FALSE)=$O27,$S27,"CHYBA")))))</f>
        <v>0.5</v>
      </c>
      <c r="AO27" s="68">
        <f>IF(ISBLANK(HLOOKUP(AO$2,Monitoring_eng!$A$1:$DB$79,Results!$C27,FALSE)),"",IF(HLOOKUP(AO$2,Monitoring_eng!$A$1:$DB$79,Results!$C27,FALSE)=$I27,$P27,IF(HLOOKUP(AO$2,Monitoring_eng!$A$1:$DB$79,Results!$C27,FALSE)=$K27,$Q27,IF(HLOOKUP(AO$2,Monitoring_eng!$A$1:$DB$79,Results!$C27,FALSE)=$M27,$R27,IF(HLOOKUP(AO$2,Monitoring_eng!$A$1:$DB$79,Results!$C27,FALSE)=$O27,$S27,"CHYBA")))))</f>
        <v>0</v>
      </c>
      <c r="AP27" s="68">
        <f>IF(ISBLANK(HLOOKUP(AP$2,Monitoring_eng!$A$1:$DB$79,Results!$C27,FALSE)),"",IF(HLOOKUP(AP$2,Monitoring_eng!$A$1:$DB$79,Results!$C27,FALSE)=$I27,$P27,IF(HLOOKUP(AP$2,Monitoring_eng!$A$1:$DB$79,Results!$C27,FALSE)=$K27,$Q27,IF(HLOOKUP(AP$2,Monitoring_eng!$A$1:$DB$79,Results!$C27,FALSE)=$M27,$R27,IF(HLOOKUP(AP$2,Monitoring_eng!$A$1:$DB$79,Results!$C27,FALSE)=$O27,$S27,"CHYBA")))))</f>
        <v>0</v>
      </c>
      <c r="AQ27" s="68">
        <f>IF(ISBLANK(HLOOKUP(AQ$2,Monitoring_eng!$A$1:$DB$79,Results!$C27,FALSE)),"",IF(HLOOKUP(AQ$2,Monitoring_eng!$A$1:$DB$79,Results!$C27,FALSE)=$I27,$P27,IF(HLOOKUP(AQ$2,Monitoring_eng!$A$1:$DB$79,Results!$C27,FALSE)=$K27,$Q27,IF(HLOOKUP(AQ$2,Monitoring_eng!$A$1:$DB$79,Results!$C27,FALSE)=$M27,$R27,IF(HLOOKUP(AQ$2,Monitoring_eng!$A$1:$DB$79,Results!$C27,FALSE)=$O27,$S27,"CHYBA")))))</f>
        <v>0</v>
      </c>
      <c r="AR27" s="68">
        <f>IF(ISBLANK(HLOOKUP(AR$2,Monitoring_eng!$A$1:$DB$79,Results!$C27,FALSE)),"",IF(HLOOKUP(AR$2,Monitoring_eng!$A$1:$DB$79,Results!$C27,FALSE)=$I27,$P27,IF(HLOOKUP(AR$2,Monitoring_eng!$A$1:$DB$79,Results!$C27,FALSE)=$K27,$Q27,IF(HLOOKUP(AR$2,Monitoring_eng!$A$1:$DB$79,Results!$C27,FALSE)=$M27,$R27,IF(HLOOKUP(AR$2,Monitoring_eng!$A$1:$DB$79,Results!$C27,FALSE)=$O27,$S27,"CHYBA")))))</f>
        <v>0.5</v>
      </c>
      <c r="AS27" s="68">
        <f>IF(ISBLANK(HLOOKUP(AS$2,Monitoring_eng!$A$1:$DB$79,Results!$C27,FALSE)),"",IF(HLOOKUP(AS$2,Monitoring_eng!$A$1:$DB$79,Results!$C27,FALSE)=$I27,$P27,IF(HLOOKUP(AS$2,Monitoring_eng!$A$1:$DB$79,Results!$C27,FALSE)=$K27,$Q27,IF(HLOOKUP(AS$2,Monitoring_eng!$A$1:$DB$79,Results!$C27,FALSE)=$M27,$R27,IF(HLOOKUP(AS$2,Monitoring_eng!$A$1:$DB$79,Results!$C27,FALSE)=$O27,$S27,"CHYBA")))))</f>
        <v>0.5</v>
      </c>
      <c r="AT27" s="68">
        <f>IF(ISBLANK(HLOOKUP(AT$2,Monitoring_eng!$A$1:$DB$79,Results!$C27,FALSE)),"",IF(HLOOKUP(AT$2,Monitoring_eng!$A$1:$DB$79,Results!$C27,FALSE)=$I27,$P27,IF(HLOOKUP(AT$2,Monitoring_eng!$A$1:$DB$79,Results!$C27,FALSE)=$K27,$Q27,IF(HLOOKUP(AT$2,Monitoring_eng!$A$1:$DB$79,Results!$C27,FALSE)=$M27,$R27,IF(HLOOKUP(AT$2,Monitoring_eng!$A$1:$DB$79,Results!$C27,FALSE)=$O27,$S27,"CHYBA")))))</f>
        <v>0.5</v>
      </c>
      <c r="AU27" s="68">
        <f>IF(ISBLANK(HLOOKUP(AU$2,Monitoring_eng!$A$1:$DB$79,Results!$C27,FALSE)),"",IF(HLOOKUP(AU$2,Monitoring_eng!$A$1:$DB$79,Results!$C27,FALSE)=$I27,$P27,IF(HLOOKUP(AU$2,Monitoring_eng!$A$1:$DB$79,Results!$C27,FALSE)=$K27,$Q27,IF(HLOOKUP(AU$2,Monitoring_eng!$A$1:$DB$79,Results!$C27,FALSE)=$M27,$R27,IF(HLOOKUP(AU$2,Monitoring_eng!$A$1:$DB$79,Results!$C27,FALSE)=$O27,$S27,"CHYBA")))))</f>
        <v>0</v>
      </c>
      <c r="AV27" s="68">
        <f>IF(ISBLANK(HLOOKUP(AV$2,Monitoring_eng!$A$1:$DB$79,Results!$C27,FALSE)),"",IF(HLOOKUP(AV$2,Monitoring_eng!$A$1:$DB$79,Results!$C27,FALSE)=$I27,$P27,IF(HLOOKUP(AV$2,Monitoring_eng!$A$1:$DB$79,Results!$C27,FALSE)=$K27,$Q27,IF(HLOOKUP(AV$2,Monitoring_eng!$A$1:$DB$79,Results!$C27,FALSE)=$M27,$R27,IF(HLOOKUP(AV$2,Monitoring_eng!$A$1:$DB$79,Results!$C27,FALSE)=$O27,$S27,"CHYBA")))))</f>
        <v>0</v>
      </c>
      <c r="AW27" s="68">
        <f>IF(ISBLANK(HLOOKUP(AW$2,Monitoring_eng!$A$1:$DB$79,Results!$C27,FALSE)),"",IF(HLOOKUP(AW$2,Monitoring_eng!$A$1:$DB$79,Results!$C27,FALSE)=$I27,$P27,IF(HLOOKUP(AW$2,Monitoring_eng!$A$1:$DB$79,Results!$C27,FALSE)=$K27,$Q27,IF(HLOOKUP(AW$2,Monitoring_eng!$A$1:$DB$79,Results!$C27,FALSE)=$M27,$R27,IF(HLOOKUP(AW$2,Monitoring_eng!$A$1:$DB$79,Results!$C27,FALSE)=$O27,$S27,"CHYBA")))))</f>
        <v>0.5</v>
      </c>
      <c r="AX27" s="68">
        <f>IF(ISBLANK(HLOOKUP(AX$2,Monitoring_eng!$A$1:$DB$79,Results!$C27,FALSE)),"",IF(HLOOKUP(AX$2,Monitoring_eng!$A$1:$DB$79,Results!$C27,FALSE)=$I27,$P27,IF(HLOOKUP(AX$2,Monitoring_eng!$A$1:$DB$79,Results!$C27,FALSE)=$K27,$Q27,IF(HLOOKUP(AX$2,Monitoring_eng!$A$1:$DB$79,Results!$C27,FALSE)=$M27,$R27,IF(HLOOKUP(AX$2,Monitoring_eng!$A$1:$DB$79,Results!$C27,FALSE)=$O27,$S27,"CHYBA")))))</f>
        <v>0</v>
      </c>
      <c r="AY27" s="68">
        <f>IF(ISBLANK(HLOOKUP(AY$2,Monitoring_eng!$A$1:$DB$79,Results!$C27,FALSE)),"",IF(HLOOKUP(AY$2,Monitoring_eng!$A$1:$DB$79,Results!$C27,FALSE)=$I27,$P27,IF(HLOOKUP(AY$2,Monitoring_eng!$A$1:$DB$79,Results!$C27,FALSE)=$K27,$Q27,IF(HLOOKUP(AY$2,Monitoring_eng!$A$1:$DB$79,Results!$C27,FALSE)=$M27,$R27,IF(HLOOKUP(AY$2,Monitoring_eng!$A$1:$DB$79,Results!$C27,FALSE)=$O27,$S27,"CHYBA")))))</f>
        <v>0</v>
      </c>
      <c r="AZ27" s="68">
        <f>IF(ISBLANK(HLOOKUP(AZ$2,Monitoring_eng!$A$1:$DB$79,Results!$C27,FALSE)),"",IF(HLOOKUP(AZ$2,Monitoring_eng!$A$1:$DB$79,Results!$C27,FALSE)=$I27,$P27,IF(HLOOKUP(AZ$2,Monitoring_eng!$A$1:$DB$79,Results!$C27,FALSE)=$K27,$Q27,IF(HLOOKUP(AZ$2,Monitoring_eng!$A$1:$DB$79,Results!$C27,FALSE)=$M27,$R27,IF(HLOOKUP(AZ$2,Monitoring_eng!$A$1:$DB$79,Results!$C27,FALSE)=$O27,$S27,"CHYBA")))))</f>
        <v>0</v>
      </c>
      <c r="BA27" s="68">
        <f>IF(ISBLANK(HLOOKUP(BA$2,Monitoring_eng!$A$1:$DB$79,Results!$C27,FALSE)),"",IF(HLOOKUP(BA$2,Monitoring_eng!$A$1:$DB$79,Results!$C27,FALSE)=$I27,$P27,IF(HLOOKUP(BA$2,Monitoring_eng!$A$1:$DB$79,Results!$C27,FALSE)=$K27,$Q27,IF(HLOOKUP(BA$2,Monitoring_eng!$A$1:$DB$79,Results!$C27,FALSE)=$M27,$R27,IF(HLOOKUP(BA$2,Monitoring_eng!$A$1:$DB$79,Results!$C27,FALSE)=$O27,$S27,"CHYBA")))))</f>
        <v>0</v>
      </c>
      <c r="BB27" s="68">
        <f>IF(ISBLANK(HLOOKUP(BB$2,Monitoring_eng!$A$1:$DB$79,Results!$C27,FALSE)),"",IF(HLOOKUP(BB$2,Monitoring_eng!$A$1:$DB$79,Results!$C27,FALSE)=$I27,$P27,IF(HLOOKUP(BB$2,Monitoring_eng!$A$1:$DB$79,Results!$C27,FALSE)=$K27,$Q27,IF(HLOOKUP(BB$2,Monitoring_eng!$A$1:$DB$79,Results!$C27,FALSE)=$M27,$R27,IF(HLOOKUP(BB$2,Monitoring_eng!$A$1:$DB$79,Results!$C27,FALSE)=$O27,$S27,"CHYBA")))))</f>
        <v>0</v>
      </c>
      <c r="BC27" s="68">
        <f>IF(ISBLANK(HLOOKUP(BC$2,Monitoring_eng!$A$1:$DB$79,Results!$C27,FALSE)),"",IF(HLOOKUP(BC$2,Monitoring_eng!$A$1:$DB$79,Results!$C27,FALSE)=$I27,$P27,IF(HLOOKUP(BC$2,Monitoring_eng!$A$1:$DB$79,Results!$C27,FALSE)=$K27,$Q27,IF(HLOOKUP(BC$2,Monitoring_eng!$A$1:$DB$79,Results!$C27,FALSE)=$M27,$R27,IF(HLOOKUP(BC$2,Monitoring_eng!$A$1:$DB$79,Results!$C27,FALSE)=$O27,$S27,"CHYBA")))))</f>
        <v>0</v>
      </c>
      <c r="BD27" s="68">
        <f>IF(ISBLANK(HLOOKUP(BD$2,Monitoring_eng!$A$1:$DB$79,Results!$C27,FALSE)),"",IF(HLOOKUP(BD$2,Monitoring_eng!$A$1:$DB$79,Results!$C27,FALSE)=$I27,$P27,IF(HLOOKUP(BD$2,Monitoring_eng!$A$1:$DB$79,Results!$C27,FALSE)=$K27,$Q27,IF(HLOOKUP(BD$2,Monitoring_eng!$A$1:$DB$79,Results!$C27,FALSE)=$M27,$R27,IF(HLOOKUP(BD$2,Monitoring_eng!$A$1:$DB$79,Results!$C27,FALSE)=$O27,$S27,"CHYBA")))))</f>
        <v>0</v>
      </c>
      <c r="BE27" s="68">
        <f>IF(ISBLANK(HLOOKUP(BE$2,Monitoring_eng!$A$1:$DB$79,Results!$C27,FALSE)),"",IF(HLOOKUP(BE$2,Monitoring_eng!$A$1:$DB$79,Results!$C27,FALSE)=$I27,$P27,IF(HLOOKUP(BE$2,Monitoring_eng!$A$1:$DB$79,Results!$C27,FALSE)=$K27,$Q27,IF(HLOOKUP(BE$2,Monitoring_eng!$A$1:$DB$79,Results!$C27,FALSE)=$M27,$R27,IF(HLOOKUP(BE$2,Monitoring_eng!$A$1:$DB$79,Results!$C27,FALSE)=$O27,$S27,"CHYBA")))))</f>
        <v>0</v>
      </c>
      <c r="BF27" s="68">
        <f>IF(ISBLANK(HLOOKUP(BF$2,Monitoring_eng!$A$1:$DB$79,Results!$C27,FALSE)),"",IF(HLOOKUP(BF$2,Monitoring_eng!$A$1:$DB$79,Results!$C27,FALSE)=$I27,$P27,IF(HLOOKUP(BF$2,Monitoring_eng!$A$1:$DB$79,Results!$C27,FALSE)=$K27,$Q27,IF(HLOOKUP(BF$2,Monitoring_eng!$A$1:$DB$79,Results!$C27,FALSE)=$M27,$R27,IF(HLOOKUP(BF$2,Monitoring_eng!$A$1:$DB$79,Results!$C27,FALSE)=$O27,$S27,"CHYBA")))))</f>
        <v>0</v>
      </c>
      <c r="BG27" s="68">
        <f>IF(ISBLANK(HLOOKUP(BG$2,Monitoring_eng!$A$1:$DB$79,Results!$C27,FALSE)),"",IF(HLOOKUP(BG$2,Monitoring_eng!$A$1:$DB$79,Results!$C27,FALSE)=$I27,$P27,IF(HLOOKUP(BG$2,Monitoring_eng!$A$1:$DB$79,Results!$C27,FALSE)=$K27,$Q27,IF(HLOOKUP(BG$2,Monitoring_eng!$A$1:$DB$79,Results!$C27,FALSE)=$M27,$R27,IF(HLOOKUP(BG$2,Monitoring_eng!$A$1:$DB$79,Results!$C27,FALSE)=$O27,$S27,"CHYBA")))))</f>
        <v>0.5</v>
      </c>
      <c r="BH27" s="68">
        <f>IF(ISBLANK(HLOOKUP(BH$2,Monitoring_eng!$A$1:$DB$79,Results!$C27,FALSE)),"",IF(HLOOKUP(BH$2,Monitoring_eng!$A$1:$DB$79,Results!$C27,FALSE)=$I27,$P27,IF(HLOOKUP(BH$2,Monitoring_eng!$A$1:$DB$79,Results!$C27,FALSE)=$K27,$Q27,IF(HLOOKUP(BH$2,Monitoring_eng!$A$1:$DB$79,Results!$C27,FALSE)=$M27,$R27,IF(HLOOKUP(BH$2,Monitoring_eng!$A$1:$DB$79,Results!$C27,FALSE)=$O27,$S27,"CHYBA")))))</f>
        <v>0</v>
      </c>
      <c r="BI27" s="68">
        <f>IF(ISBLANK(HLOOKUP(BI$2,Monitoring_eng!$A$1:$DB$79,Results!$C27,FALSE)),"",IF(HLOOKUP(BI$2,Monitoring_eng!$A$1:$DB$79,Results!$C27,FALSE)=$I27,$P27,IF(HLOOKUP(BI$2,Monitoring_eng!$A$1:$DB$79,Results!$C27,FALSE)=$K27,$Q27,IF(HLOOKUP(BI$2,Monitoring_eng!$A$1:$DB$79,Results!$C27,FALSE)=$M27,$R27,IF(HLOOKUP(BI$2,Monitoring_eng!$A$1:$DB$79,Results!$C27,FALSE)=$O27,$S27,"CHYBA")))))</f>
        <v>0</v>
      </c>
      <c r="BJ27" s="68">
        <f>IF(ISBLANK(HLOOKUP(BJ$2,Monitoring_eng!$A$1:$DB$79,Results!$C27,FALSE)),"",IF(HLOOKUP(BJ$2,Monitoring_eng!$A$1:$DB$79,Results!$C27,FALSE)=$I27,$P27,IF(HLOOKUP(BJ$2,Monitoring_eng!$A$1:$DB$79,Results!$C27,FALSE)=$K27,$Q27,IF(HLOOKUP(BJ$2,Monitoring_eng!$A$1:$DB$79,Results!$C27,FALSE)=$M27,$R27,IF(HLOOKUP(BJ$2,Monitoring_eng!$A$1:$DB$79,Results!$C27,FALSE)=$O27,$S27,"CHYBA")))))</f>
        <v>0</v>
      </c>
      <c r="BK27" s="68">
        <f>IF(ISBLANK(HLOOKUP(BK$2,Monitoring_eng!$A$1:$DB$79,Results!$C27,FALSE)),"",IF(HLOOKUP(BK$2,Monitoring_eng!$A$1:$DB$79,Results!$C27,FALSE)=$I27,$P27,IF(HLOOKUP(BK$2,Monitoring_eng!$A$1:$DB$79,Results!$C27,FALSE)=$K27,$Q27,IF(HLOOKUP(BK$2,Monitoring_eng!$A$1:$DB$79,Results!$C27,FALSE)=$M27,$R27,IF(HLOOKUP(BK$2,Monitoring_eng!$A$1:$DB$79,Results!$C27,FALSE)=$O27,$S27,"CHYBA")))))</f>
        <v>0</v>
      </c>
      <c r="BL27" s="68">
        <f>IF(ISBLANK(HLOOKUP(BL$2,Monitoring_eng!$A$1:$DB$79,Results!$C27,FALSE)),"",IF(HLOOKUP(BL$2,Monitoring_eng!$A$1:$DB$79,Results!$C27,FALSE)=$I27,$P27,IF(HLOOKUP(BL$2,Monitoring_eng!$A$1:$DB$79,Results!$C27,FALSE)=$K27,$Q27,IF(HLOOKUP(BL$2,Monitoring_eng!$A$1:$DB$79,Results!$C27,FALSE)=$M27,$R27,IF(HLOOKUP(BL$2,Monitoring_eng!$A$1:$DB$79,Results!$C27,FALSE)=$O27,$S27,"CHYBA")))))</f>
        <v>0</v>
      </c>
      <c r="BM27" s="68">
        <f>IF(ISBLANK(HLOOKUP(BM$2,Monitoring_eng!$A$1:$DB$79,Results!$C27,FALSE)),"",IF(HLOOKUP(BM$2,Monitoring_eng!$A$1:$DB$79,Results!$C27,FALSE)=$I27,$P27,IF(HLOOKUP(BM$2,Monitoring_eng!$A$1:$DB$79,Results!$C27,FALSE)=$K27,$Q27,IF(HLOOKUP(BM$2,Monitoring_eng!$A$1:$DB$79,Results!$C27,FALSE)=$M27,$R27,IF(HLOOKUP(BM$2,Monitoring_eng!$A$1:$DB$79,Results!$C27,FALSE)=$O27,$S27,"CHYBA")))))</f>
        <v>0</v>
      </c>
      <c r="BN27" s="68">
        <f>IF(ISBLANK(HLOOKUP(BN$2,Monitoring_eng!$A$1:$DB$79,Results!$C27,FALSE)),"",IF(HLOOKUP(BN$2,Monitoring_eng!$A$1:$DB$79,Results!$C27,FALSE)=$I27,$P27,IF(HLOOKUP(BN$2,Monitoring_eng!$A$1:$DB$79,Results!$C27,FALSE)=$K27,$Q27,IF(HLOOKUP(BN$2,Monitoring_eng!$A$1:$DB$79,Results!$C27,FALSE)=$M27,$R27,IF(HLOOKUP(BN$2,Monitoring_eng!$A$1:$DB$79,Results!$C27,FALSE)=$O27,$S27,"CHYBA")))))</f>
        <v>0</v>
      </c>
      <c r="BO27" s="68">
        <f>IF(ISBLANK(HLOOKUP(BO$2,Monitoring_eng!$A$1:$DB$79,Results!$C27,FALSE)),"",IF(HLOOKUP(BO$2,Monitoring_eng!$A$1:$DB$79,Results!$C27,FALSE)=$I27,$P27,IF(HLOOKUP(BO$2,Monitoring_eng!$A$1:$DB$79,Results!$C27,FALSE)=$K27,$Q27,IF(HLOOKUP(BO$2,Monitoring_eng!$A$1:$DB$79,Results!$C27,FALSE)=$M27,$R27,IF(HLOOKUP(BO$2,Monitoring_eng!$A$1:$DB$79,Results!$C27,FALSE)=$O27,$S27,"CHYBA")))))</f>
        <v>0.5</v>
      </c>
      <c r="BP27" s="68">
        <f>IF(ISBLANK(HLOOKUP(BP$2,Monitoring_eng!$A$1:$DB$79,Results!$C27,FALSE)),"",IF(HLOOKUP(BP$2,Monitoring_eng!$A$1:$DB$79,Results!$C27,FALSE)=$I27,$P27,IF(HLOOKUP(BP$2,Monitoring_eng!$A$1:$DB$79,Results!$C27,FALSE)=$K27,$Q27,IF(HLOOKUP(BP$2,Monitoring_eng!$A$1:$DB$79,Results!$C27,FALSE)=$M27,$R27,IF(HLOOKUP(BP$2,Monitoring_eng!$A$1:$DB$79,Results!$C27,FALSE)=$O27,$S27,"CHYBA")))))</f>
        <v>0.5</v>
      </c>
      <c r="BQ27" s="68">
        <f>IF(ISBLANK(HLOOKUP(BQ$2,Monitoring_eng!$A$1:$DB$79,Results!$C27,FALSE)),"",IF(HLOOKUP(BQ$2,Monitoring_eng!$A$1:$DB$79,Results!$C27,FALSE)=$I27,$P27,IF(HLOOKUP(BQ$2,Monitoring_eng!$A$1:$DB$79,Results!$C27,FALSE)=$K27,$Q27,IF(HLOOKUP(BQ$2,Monitoring_eng!$A$1:$DB$79,Results!$C27,FALSE)=$M27,$R27,IF(HLOOKUP(BQ$2,Monitoring_eng!$A$1:$DB$79,Results!$C27,FALSE)=$O27,$S27,"CHYBA")))))</f>
        <v>0</v>
      </c>
    </row>
    <row r="28" spans="1:69" x14ac:dyDescent="0.25">
      <c r="A28" s="45" t="s">
        <v>2453</v>
      </c>
      <c r="B28" s="45" t="s">
        <v>329</v>
      </c>
      <c r="C28" s="45">
        <v>27</v>
      </c>
      <c r="D28" s="47" t="s">
        <v>117</v>
      </c>
      <c r="E28" s="47" t="s">
        <v>129</v>
      </c>
      <c r="F28" s="48" t="s">
        <v>16</v>
      </c>
      <c r="G28" s="45">
        <v>0.5</v>
      </c>
      <c r="H28" s="45" t="s">
        <v>484</v>
      </c>
      <c r="I28" s="45" t="s">
        <v>1749</v>
      </c>
      <c r="J28" s="45" t="s">
        <v>485</v>
      </c>
      <c r="K28" s="67" t="s">
        <v>1750</v>
      </c>
      <c r="L28" s="45" t="s">
        <v>486</v>
      </c>
      <c r="M28" s="45" t="s">
        <v>1752</v>
      </c>
      <c r="N28" s="45" t="s">
        <v>2116</v>
      </c>
      <c r="O28" s="45" t="s">
        <v>2116</v>
      </c>
      <c r="P28" s="45">
        <f t="shared" si="0"/>
        <v>0.5</v>
      </c>
      <c r="Q28" s="45">
        <v>0</v>
      </c>
      <c r="R28" s="45">
        <f t="shared" si="1"/>
        <v>0.25</v>
      </c>
      <c r="S28" s="45" t="s">
        <v>2116</v>
      </c>
      <c r="T28" s="68">
        <f>IF(ISBLANK(HLOOKUP(T$2,Monitoring_eng!$A$1:$DB$79,Results!$C28,FALSE)),"",IF(HLOOKUP(T$2,Monitoring_eng!$A$1:$DB$79,Results!$C28,FALSE)=$I28,$P28,IF(HLOOKUP(T$2,Monitoring_eng!$A$1:$DB$79,Results!$C28,FALSE)=$K28,$Q28,IF(HLOOKUP(T$2,Monitoring_eng!$A$1:$DB$79,Results!$C28,FALSE)=$M28,$R28,IF(HLOOKUP(T$2,Monitoring_eng!$A$1:$DB$79,Results!$C28,FALSE)=$O28,$S28,"CHYBA")))))</f>
        <v>0</v>
      </c>
      <c r="U28" s="68">
        <f>IF(ISBLANK(HLOOKUP(U$2,Monitoring_eng!$A$1:$DB$79,Results!$C28,FALSE)),"",IF(HLOOKUP(U$2,Monitoring_eng!$A$1:$DB$79,Results!$C28,FALSE)=$I28,$P28,IF(HLOOKUP(U$2,Monitoring_eng!$A$1:$DB$79,Results!$C28,FALSE)=$K28,$Q28,IF(HLOOKUP(U$2,Monitoring_eng!$A$1:$DB$79,Results!$C28,FALSE)=$M28,$R28,IF(HLOOKUP(U$2,Monitoring_eng!$A$1:$DB$79,Results!$C28,FALSE)=$O28,$S28,"CHYBA")))))</f>
        <v>0</v>
      </c>
      <c r="V28" s="68">
        <f>IF(ISBLANK(HLOOKUP(V$2,Monitoring_eng!$A$1:$DB$79,Results!$C28,FALSE)),"",IF(HLOOKUP(V$2,Monitoring_eng!$A$1:$DB$79,Results!$C28,FALSE)=$I28,$P28,IF(HLOOKUP(V$2,Monitoring_eng!$A$1:$DB$79,Results!$C28,FALSE)=$K28,$Q28,IF(HLOOKUP(V$2,Monitoring_eng!$A$1:$DB$79,Results!$C28,FALSE)=$M28,$R28,IF(HLOOKUP(V$2,Monitoring_eng!$A$1:$DB$79,Results!$C28,FALSE)=$O28,$S28,"CHYBA")))))</f>
        <v>0.5</v>
      </c>
      <c r="W28" s="68">
        <f>IF(ISBLANK(HLOOKUP(W$2,Monitoring_eng!$A$1:$DB$79,Results!$C28,FALSE)),"",IF(HLOOKUP(W$2,Monitoring_eng!$A$1:$DB$79,Results!$C28,FALSE)=$I28,$P28,IF(HLOOKUP(W$2,Monitoring_eng!$A$1:$DB$79,Results!$C28,FALSE)=$K28,$Q28,IF(HLOOKUP(W$2,Monitoring_eng!$A$1:$DB$79,Results!$C28,FALSE)=$M28,$R28,IF(HLOOKUP(W$2,Monitoring_eng!$A$1:$DB$79,Results!$C28,FALSE)=$O28,$S28,"CHYBA")))))</f>
        <v>0</v>
      </c>
      <c r="X28" s="68">
        <f>IF(ISBLANK(HLOOKUP(X$2,Monitoring_eng!$A$1:$DB$79,Results!$C28,FALSE)),"",IF(HLOOKUP(X$2,Monitoring_eng!$A$1:$DB$79,Results!$C28,FALSE)=$I28,$P28,IF(HLOOKUP(X$2,Monitoring_eng!$A$1:$DB$79,Results!$C28,FALSE)=$K28,$Q28,IF(HLOOKUP(X$2,Monitoring_eng!$A$1:$DB$79,Results!$C28,FALSE)=$M28,$R28,IF(HLOOKUP(X$2,Monitoring_eng!$A$1:$DB$79,Results!$C28,FALSE)=$O28,$S28,"CHYBA")))))</f>
        <v>0</v>
      </c>
      <c r="Y28" s="68">
        <f>IF(ISBLANK(HLOOKUP(Y$2,Monitoring_eng!$A$1:$DB$79,Results!$C28,FALSE)),"",IF(HLOOKUP(Y$2,Monitoring_eng!$A$1:$DB$79,Results!$C28,FALSE)=$I28,$P28,IF(HLOOKUP(Y$2,Monitoring_eng!$A$1:$DB$79,Results!$C28,FALSE)=$K28,$Q28,IF(HLOOKUP(Y$2,Monitoring_eng!$A$1:$DB$79,Results!$C28,FALSE)=$M28,$R28,IF(HLOOKUP(Y$2,Monitoring_eng!$A$1:$DB$79,Results!$C28,FALSE)=$O28,$S28,"CHYBA")))))</f>
        <v>0.5</v>
      </c>
      <c r="Z28" s="68">
        <f>IF(ISBLANK(HLOOKUP(Z$2,Monitoring_eng!$A$1:$DB$79,Results!$C28,FALSE)),"",IF(HLOOKUP(Z$2,Monitoring_eng!$A$1:$DB$79,Results!$C28,FALSE)=$I28,$P28,IF(HLOOKUP(Z$2,Monitoring_eng!$A$1:$DB$79,Results!$C28,FALSE)=$K28,$Q28,IF(HLOOKUP(Z$2,Monitoring_eng!$A$1:$DB$79,Results!$C28,FALSE)=$M28,$R28,IF(HLOOKUP(Z$2,Monitoring_eng!$A$1:$DB$79,Results!$C28,FALSE)=$O28,$S28,"CHYBA")))))</f>
        <v>0</v>
      </c>
      <c r="AA28" s="68">
        <f>IF(ISBLANK(HLOOKUP(AA$2,Monitoring_eng!$A$1:$DB$79,Results!$C28,FALSE)),"",IF(HLOOKUP(AA$2,Monitoring_eng!$A$1:$DB$79,Results!$C28,FALSE)=$I28,$P28,IF(HLOOKUP(AA$2,Monitoring_eng!$A$1:$DB$79,Results!$C28,FALSE)=$K28,$Q28,IF(HLOOKUP(AA$2,Monitoring_eng!$A$1:$DB$79,Results!$C28,FALSE)=$M28,$R28,IF(HLOOKUP(AA$2,Monitoring_eng!$A$1:$DB$79,Results!$C28,FALSE)=$O28,$S28,"CHYBA")))))</f>
        <v>0</v>
      </c>
      <c r="AB28" s="68">
        <f>IF(ISBLANK(HLOOKUP(AB$2,Monitoring_eng!$A$1:$DB$79,Results!$C28,FALSE)),"",IF(HLOOKUP(AB$2,Monitoring_eng!$A$1:$DB$79,Results!$C28,FALSE)=$I28,$P28,IF(HLOOKUP(AB$2,Monitoring_eng!$A$1:$DB$79,Results!$C28,FALSE)=$K28,$Q28,IF(HLOOKUP(AB$2,Monitoring_eng!$A$1:$DB$79,Results!$C28,FALSE)=$M28,$R28,IF(HLOOKUP(AB$2,Monitoring_eng!$A$1:$DB$79,Results!$C28,FALSE)=$O28,$S28,"CHYBA")))))</f>
        <v>0.5</v>
      </c>
      <c r="AC28" s="68">
        <f>IF(ISBLANK(HLOOKUP(AC$2,Monitoring_eng!$A$1:$DB$79,Results!$C28,FALSE)),"",IF(HLOOKUP(AC$2,Monitoring_eng!$A$1:$DB$79,Results!$C28,FALSE)=$I28,$P28,IF(HLOOKUP(AC$2,Monitoring_eng!$A$1:$DB$79,Results!$C28,FALSE)=$K28,$Q28,IF(HLOOKUP(AC$2,Monitoring_eng!$A$1:$DB$79,Results!$C28,FALSE)=$M28,$R28,IF(HLOOKUP(AC$2,Monitoring_eng!$A$1:$DB$79,Results!$C28,FALSE)=$O28,$S28,"CHYBA")))))</f>
        <v>0</v>
      </c>
      <c r="AD28" s="68">
        <f>IF(ISBLANK(HLOOKUP(AD$2,Monitoring_eng!$A$1:$DB$79,Results!$C28,FALSE)),"",IF(HLOOKUP(AD$2,Monitoring_eng!$A$1:$DB$79,Results!$C28,FALSE)=$I28,$P28,IF(HLOOKUP(AD$2,Monitoring_eng!$A$1:$DB$79,Results!$C28,FALSE)=$K28,$Q28,IF(HLOOKUP(AD$2,Monitoring_eng!$A$1:$DB$79,Results!$C28,FALSE)=$M28,$R28,IF(HLOOKUP(AD$2,Monitoring_eng!$A$1:$DB$79,Results!$C28,FALSE)=$O28,$S28,"CHYBA")))))</f>
        <v>0.5</v>
      </c>
      <c r="AE28" s="68">
        <f>IF(ISBLANK(HLOOKUP(AE$2,Monitoring_eng!$A$1:$DB$79,Results!$C28,FALSE)),"",IF(HLOOKUP(AE$2,Monitoring_eng!$A$1:$DB$79,Results!$C28,FALSE)=$I28,$P28,IF(HLOOKUP(AE$2,Monitoring_eng!$A$1:$DB$79,Results!$C28,FALSE)=$K28,$Q28,IF(HLOOKUP(AE$2,Monitoring_eng!$A$1:$DB$79,Results!$C28,FALSE)=$M28,$R28,IF(HLOOKUP(AE$2,Monitoring_eng!$A$1:$DB$79,Results!$C28,FALSE)=$O28,$S28,"CHYBA")))))</f>
        <v>0</v>
      </c>
      <c r="AF28" s="68">
        <f>IF(ISBLANK(HLOOKUP(AF$2,Monitoring_eng!$A$1:$DB$79,Results!$C28,FALSE)),"",IF(HLOOKUP(AF$2,Monitoring_eng!$A$1:$DB$79,Results!$C28,FALSE)=$I28,$P28,IF(HLOOKUP(AF$2,Monitoring_eng!$A$1:$DB$79,Results!$C28,FALSE)=$K28,$Q28,IF(HLOOKUP(AF$2,Monitoring_eng!$A$1:$DB$79,Results!$C28,FALSE)=$M28,$R28,IF(HLOOKUP(AF$2,Monitoring_eng!$A$1:$DB$79,Results!$C28,FALSE)=$O28,$S28,"CHYBA")))))</f>
        <v>0.5</v>
      </c>
      <c r="AG28" s="68">
        <f>IF(ISBLANK(HLOOKUP(AG$2,Monitoring_eng!$A$1:$DB$79,Results!$C28,FALSE)),"",IF(HLOOKUP(AG$2,Monitoring_eng!$A$1:$DB$79,Results!$C28,FALSE)=$I28,$P28,IF(HLOOKUP(AG$2,Monitoring_eng!$A$1:$DB$79,Results!$C28,FALSE)=$K28,$Q28,IF(HLOOKUP(AG$2,Monitoring_eng!$A$1:$DB$79,Results!$C28,FALSE)=$M28,$R28,IF(HLOOKUP(AG$2,Monitoring_eng!$A$1:$DB$79,Results!$C28,FALSE)=$O28,$S28,"CHYBA")))))</f>
        <v>0</v>
      </c>
      <c r="AH28" s="68">
        <f>IF(ISBLANK(HLOOKUP(AH$2,Monitoring_eng!$A$1:$DB$79,Results!$C28,FALSE)),"",IF(HLOOKUP(AH$2,Monitoring_eng!$A$1:$DB$79,Results!$C28,FALSE)=$I28,$P28,IF(HLOOKUP(AH$2,Monitoring_eng!$A$1:$DB$79,Results!$C28,FALSE)=$K28,$Q28,IF(HLOOKUP(AH$2,Monitoring_eng!$A$1:$DB$79,Results!$C28,FALSE)=$M28,$R28,IF(HLOOKUP(AH$2,Monitoring_eng!$A$1:$DB$79,Results!$C28,FALSE)=$O28,$S28,"CHYBA")))))</f>
        <v>0</v>
      </c>
      <c r="AI28" s="68">
        <f>IF(ISBLANK(HLOOKUP(AI$2,Monitoring_eng!$A$1:$DB$79,Results!$C28,FALSE)),"",IF(HLOOKUP(AI$2,Monitoring_eng!$A$1:$DB$79,Results!$C28,FALSE)=$I28,$P28,IF(HLOOKUP(AI$2,Monitoring_eng!$A$1:$DB$79,Results!$C28,FALSE)=$K28,$Q28,IF(HLOOKUP(AI$2,Monitoring_eng!$A$1:$DB$79,Results!$C28,FALSE)=$M28,$R28,IF(HLOOKUP(AI$2,Monitoring_eng!$A$1:$DB$79,Results!$C28,FALSE)=$O28,$S28,"CHYBA")))))</f>
        <v>0</v>
      </c>
      <c r="AJ28" s="68">
        <f>IF(ISBLANK(HLOOKUP(AJ$2,Monitoring_eng!$A$1:$DB$79,Results!$C28,FALSE)),"",IF(HLOOKUP(AJ$2,Monitoring_eng!$A$1:$DB$79,Results!$C28,FALSE)=$I28,$P28,IF(HLOOKUP(AJ$2,Monitoring_eng!$A$1:$DB$79,Results!$C28,FALSE)=$K28,$Q28,IF(HLOOKUP(AJ$2,Monitoring_eng!$A$1:$DB$79,Results!$C28,FALSE)=$M28,$R28,IF(HLOOKUP(AJ$2,Monitoring_eng!$A$1:$DB$79,Results!$C28,FALSE)=$O28,$S28,"CHYBA")))))</f>
        <v>0</v>
      </c>
      <c r="AK28" s="68">
        <f>IF(ISBLANK(HLOOKUP(AK$2,Monitoring_eng!$A$1:$DB$79,Results!$C28,FALSE)),"",IF(HLOOKUP(AK$2,Monitoring_eng!$A$1:$DB$79,Results!$C28,FALSE)=$I28,$P28,IF(HLOOKUP(AK$2,Monitoring_eng!$A$1:$DB$79,Results!$C28,FALSE)=$K28,$Q28,IF(HLOOKUP(AK$2,Monitoring_eng!$A$1:$DB$79,Results!$C28,FALSE)=$M28,$R28,IF(HLOOKUP(AK$2,Monitoring_eng!$A$1:$DB$79,Results!$C28,FALSE)=$O28,$S28,"CHYBA")))))</f>
        <v>0</v>
      </c>
      <c r="AL28" s="68">
        <f>IF(ISBLANK(HLOOKUP(AL$2,Monitoring_eng!$A$1:$DB$79,Results!$C28,FALSE)),"",IF(HLOOKUP(AL$2,Monitoring_eng!$A$1:$DB$79,Results!$C28,FALSE)=$I28,$P28,IF(HLOOKUP(AL$2,Monitoring_eng!$A$1:$DB$79,Results!$C28,FALSE)=$K28,$Q28,IF(HLOOKUP(AL$2,Monitoring_eng!$A$1:$DB$79,Results!$C28,FALSE)=$M28,$R28,IF(HLOOKUP(AL$2,Monitoring_eng!$A$1:$DB$79,Results!$C28,FALSE)=$O28,$S28,"CHYBA")))))</f>
        <v>0.5</v>
      </c>
      <c r="AM28" s="68">
        <f>IF(ISBLANK(HLOOKUP(AM$2,Monitoring_eng!$A$1:$DB$79,Results!$C28,FALSE)),"",IF(HLOOKUP(AM$2,Monitoring_eng!$A$1:$DB$79,Results!$C28,FALSE)=$I28,$P28,IF(HLOOKUP(AM$2,Monitoring_eng!$A$1:$DB$79,Results!$C28,FALSE)=$K28,$Q28,IF(HLOOKUP(AM$2,Monitoring_eng!$A$1:$DB$79,Results!$C28,FALSE)=$M28,$R28,IF(HLOOKUP(AM$2,Monitoring_eng!$A$1:$DB$79,Results!$C28,FALSE)=$O28,$S28,"CHYBA")))))</f>
        <v>0.5</v>
      </c>
      <c r="AN28" s="68">
        <f>IF(ISBLANK(HLOOKUP(AN$2,Monitoring_eng!$A$1:$DB$79,Results!$C28,FALSE)),"",IF(HLOOKUP(AN$2,Monitoring_eng!$A$1:$DB$79,Results!$C28,FALSE)=$I28,$P28,IF(HLOOKUP(AN$2,Monitoring_eng!$A$1:$DB$79,Results!$C28,FALSE)=$K28,$Q28,IF(HLOOKUP(AN$2,Monitoring_eng!$A$1:$DB$79,Results!$C28,FALSE)=$M28,$R28,IF(HLOOKUP(AN$2,Monitoring_eng!$A$1:$DB$79,Results!$C28,FALSE)=$O28,$S28,"CHYBA")))))</f>
        <v>0</v>
      </c>
      <c r="AO28" s="68">
        <f>IF(ISBLANK(HLOOKUP(AO$2,Monitoring_eng!$A$1:$DB$79,Results!$C28,FALSE)),"",IF(HLOOKUP(AO$2,Monitoring_eng!$A$1:$DB$79,Results!$C28,FALSE)=$I28,$P28,IF(HLOOKUP(AO$2,Monitoring_eng!$A$1:$DB$79,Results!$C28,FALSE)=$K28,$Q28,IF(HLOOKUP(AO$2,Monitoring_eng!$A$1:$DB$79,Results!$C28,FALSE)=$M28,$R28,IF(HLOOKUP(AO$2,Monitoring_eng!$A$1:$DB$79,Results!$C28,FALSE)=$O28,$S28,"CHYBA")))))</f>
        <v>0</v>
      </c>
      <c r="AP28" s="68">
        <f>IF(ISBLANK(HLOOKUP(AP$2,Monitoring_eng!$A$1:$DB$79,Results!$C28,FALSE)),"",IF(HLOOKUP(AP$2,Monitoring_eng!$A$1:$DB$79,Results!$C28,FALSE)=$I28,$P28,IF(HLOOKUP(AP$2,Monitoring_eng!$A$1:$DB$79,Results!$C28,FALSE)=$K28,$Q28,IF(HLOOKUP(AP$2,Monitoring_eng!$A$1:$DB$79,Results!$C28,FALSE)=$M28,$R28,IF(HLOOKUP(AP$2,Monitoring_eng!$A$1:$DB$79,Results!$C28,FALSE)=$O28,$S28,"CHYBA")))))</f>
        <v>0</v>
      </c>
      <c r="AQ28" s="68">
        <f>IF(ISBLANK(HLOOKUP(AQ$2,Monitoring_eng!$A$1:$DB$79,Results!$C28,FALSE)),"",IF(HLOOKUP(AQ$2,Monitoring_eng!$A$1:$DB$79,Results!$C28,FALSE)=$I28,$P28,IF(HLOOKUP(AQ$2,Monitoring_eng!$A$1:$DB$79,Results!$C28,FALSE)=$K28,$Q28,IF(HLOOKUP(AQ$2,Monitoring_eng!$A$1:$DB$79,Results!$C28,FALSE)=$M28,$R28,IF(HLOOKUP(AQ$2,Monitoring_eng!$A$1:$DB$79,Results!$C28,FALSE)=$O28,$S28,"CHYBA")))))</f>
        <v>0</v>
      </c>
      <c r="AR28" s="68">
        <f>IF(ISBLANK(HLOOKUP(AR$2,Monitoring_eng!$A$1:$DB$79,Results!$C28,FALSE)),"",IF(HLOOKUP(AR$2,Monitoring_eng!$A$1:$DB$79,Results!$C28,FALSE)=$I28,$P28,IF(HLOOKUP(AR$2,Monitoring_eng!$A$1:$DB$79,Results!$C28,FALSE)=$K28,$Q28,IF(HLOOKUP(AR$2,Monitoring_eng!$A$1:$DB$79,Results!$C28,FALSE)=$M28,$R28,IF(HLOOKUP(AR$2,Monitoring_eng!$A$1:$DB$79,Results!$C28,FALSE)=$O28,$S28,"CHYBA")))))</f>
        <v>0.5</v>
      </c>
      <c r="AS28" s="68">
        <f>IF(ISBLANK(HLOOKUP(AS$2,Monitoring_eng!$A$1:$DB$79,Results!$C28,FALSE)),"",IF(HLOOKUP(AS$2,Monitoring_eng!$A$1:$DB$79,Results!$C28,FALSE)=$I28,$P28,IF(HLOOKUP(AS$2,Monitoring_eng!$A$1:$DB$79,Results!$C28,FALSE)=$K28,$Q28,IF(HLOOKUP(AS$2,Monitoring_eng!$A$1:$DB$79,Results!$C28,FALSE)=$M28,$R28,IF(HLOOKUP(AS$2,Monitoring_eng!$A$1:$DB$79,Results!$C28,FALSE)=$O28,$S28,"CHYBA")))))</f>
        <v>0.5</v>
      </c>
      <c r="AT28" s="68">
        <f>IF(ISBLANK(HLOOKUP(AT$2,Monitoring_eng!$A$1:$DB$79,Results!$C28,FALSE)),"",IF(HLOOKUP(AT$2,Monitoring_eng!$A$1:$DB$79,Results!$C28,FALSE)=$I28,$P28,IF(HLOOKUP(AT$2,Monitoring_eng!$A$1:$DB$79,Results!$C28,FALSE)=$K28,$Q28,IF(HLOOKUP(AT$2,Monitoring_eng!$A$1:$DB$79,Results!$C28,FALSE)=$M28,$R28,IF(HLOOKUP(AT$2,Monitoring_eng!$A$1:$DB$79,Results!$C28,FALSE)=$O28,$S28,"CHYBA")))))</f>
        <v>0.5</v>
      </c>
      <c r="AU28" s="68">
        <f>IF(ISBLANK(HLOOKUP(AU$2,Monitoring_eng!$A$1:$DB$79,Results!$C28,FALSE)),"",IF(HLOOKUP(AU$2,Monitoring_eng!$A$1:$DB$79,Results!$C28,FALSE)=$I28,$P28,IF(HLOOKUP(AU$2,Monitoring_eng!$A$1:$DB$79,Results!$C28,FALSE)=$K28,$Q28,IF(HLOOKUP(AU$2,Monitoring_eng!$A$1:$DB$79,Results!$C28,FALSE)=$M28,$R28,IF(HLOOKUP(AU$2,Monitoring_eng!$A$1:$DB$79,Results!$C28,FALSE)=$O28,$S28,"CHYBA")))))</f>
        <v>0</v>
      </c>
      <c r="AV28" s="68">
        <f>IF(ISBLANK(HLOOKUP(AV$2,Monitoring_eng!$A$1:$DB$79,Results!$C28,FALSE)),"",IF(HLOOKUP(AV$2,Monitoring_eng!$A$1:$DB$79,Results!$C28,FALSE)=$I28,$P28,IF(HLOOKUP(AV$2,Monitoring_eng!$A$1:$DB$79,Results!$C28,FALSE)=$K28,$Q28,IF(HLOOKUP(AV$2,Monitoring_eng!$A$1:$DB$79,Results!$C28,FALSE)=$M28,$R28,IF(HLOOKUP(AV$2,Monitoring_eng!$A$1:$DB$79,Results!$C28,FALSE)=$O28,$S28,"CHYBA")))))</f>
        <v>0</v>
      </c>
      <c r="AW28" s="68">
        <f>IF(ISBLANK(HLOOKUP(AW$2,Monitoring_eng!$A$1:$DB$79,Results!$C28,FALSE)),"",IF(HLOOKUP(AW$2,Monitoring_eng!$A$1:$DB$79,Results!$C28,FALSE)=$I28,$P28,IF(HLOOKUP(AW$2,Monitoring_eng!$A$1:$DB$79,Results!$C28,FALSE)=$K28,$Q28,IF(HLOOKUP(AW$2,Monitoring_eng!$A$1:$DB$79,Results!$C28,FALSE)=$M28,$R28,IF(HLOOKUP(AW$2,Monitoring_eng!$A$1:$DB$79,Results!$C28,FALSE)=$O28,$S28,"CHYBA")))))</f>
        <v>0</v>
      </c>
      <c r="AX28" s="68">
        <f>IF(ISBLANK(HLOOKUP(AX$2,Monitoring_eng!$A$1:$DB$79,Results!$C28,FALSE)),"",IF(HLOOKUP(AX$2,Monitoring_eng!$A$1:$DB$79,Results!$C28,FALSE)=$I28,$P28,IF(HLOOKUP(AX$2,Monitoring_eng!$A$1:$DB$79,Results!$C28,FALSE)=$K28,$Q28,IF(HLOOKUP(AX$2,Monitoring_eng!$A$1:$DB$79,Results!$C28,FALSE)=$M28,$R28,IF(HLOOKUP(AX$2,Monitoring_eng!$A$1:$DB$79,Results!$C28,FALSE)=$O28,$S28,"CHYBA")))))</f>
        <v>0</v>
      </c>
      <c r="AY28" s="68">
        <f>IF(ISBLANK(HLOOKUP(AY$2,Monitoring_eng!$A$1:$DB$79,Results!$C28,FALSE)),"",IF(HLOOKUP(AY$2,Monitoring_eng!$A$1:$DB$79,Results!$C28,FALSE)=$I28,$P28,IF(HLOOKUP(AY$2,Monitoring_eng!$A$1:$DB$79,Results!$C28,FALSE)=$K28,$Q28,IF(HLOOKUP(AY$2,Monitoring_eng!$A$1:$DB$79,Results!$C28,FALSE)=$M28,$R28,IF(HLOOKUP(AY$2,Monitoring_eng!$A$1:$DB$79,Results!$C28,FALSE)=$O28,$S28,"CHYBA")))))</f>
        <v>0</v>
      </c>
      <c r="AZ28" s="68">
        <f>IF(ISBLANK(HLOOKUP(AZ$2,Monitoring_eng!$A$1:$DB$79,Results!$C28,FALSE)),"",IF(HLOOKUP(AZ$2,Monitoring_eng!$A$1:$DB$79,Results!$C28,FALSE)=$I28,$P28,IF(HLOOKUP(AZ$2,Monitoring_eng!$A$1:$DB$79,Results!$C28,FALSE)=$K28,$Q28,IF(HLOOKUP(AZ$2,Monitoring_eng!$A$1:$DB$79,Results!$C28,FALSE)=$M28,$R28,IF(HLOOKUP(AZ$2,Monitoring_eng!$A$1:$DB$79,Results!$C28,FALSE)=$O28,$S28,"CHYBA")))))</f>
        <v>0</v>
      </c>
      <c r="BA28" s="68">
        <f>IF(ISBLANK(HLOOKUP(BA$2,Monitoring_eng!$A$1:$DB$79,Results!$C28,FALSE)),"",IF(HLOOKUP(BA$2,Monitoring_eng!$A$1:$DB$79,Results!$C28,FALSE)=$I28,$P28,IF(HLOOKUP(BA$2,Monitoring_eng!$A$1:$DB$79,Results!$C28,FALSE)=$K28,$Q28,IF(HLOOKUP(BA$2,Monitoring_eng!$A$1:$DB$79,Results!$C28,FALSE)=$M28,$R28,IF(HLOOKUP(BA$2,Monitoring_eng!$A$1:$DB$79,Results!$C28,FALSE)=$O28,$S28,"CHYBA")))))</f>
        <v>0.5</v>
      </c>
      <c r="BB28" s="68">
        <f>IF(ISBLANK(HLOOKUP(BB$2,Monitoring_eng!$A$1:$DB$79,Results!$C28,FALSE)),"",IF(HLOOKUP(BB$2,Monitoring_eng!$A$1:$DB$79,Results!$C28,FALSE)=$I28,$P28,IF(HLOOKUP(BB$2,Monitoring_eng!$A$1:$DB$79,Results!$C28,FALSE)=$K28,$Q28,IF(HLOOKUP(BB$2,Monitoring_eng!$A$1:$DB$79,Results!$C28,FALSE)=$M28,$R28,IF(HLOOKUP(BB$2,Monitoring_eng!$A$1:$DB$79,Results!$C28,FALSE)=$O28,$S28,"CHYBA")))))</f>
        <v>0</v>
      </c>
      <c r="BC28" s="68">
        <f>IF(ISBLANK(HLOOKUP(BC$2,Monitoring_eng!$A$1:$DB$79,Results!$C28,FALSE)),"",IF(HLOOKUP(BC$2,Monitoring_eng!$A$1:$DB$79,Results!$C28,FALSE)=$I28,$P28,IF(HLOOKUP(BC$2,Monitoring_eng!$A$1:$DB$79,Results!$C28,FALSE)=$K28,$Q28,IF(HLOOKUP(BC$2,Monitoring_eng!$A$1:$DB$79,Results!$C28,FALSE)=$M28,$R28,IF(HLOOKUP(BC$2,Monitoring_eng!$A$1:$DB$79,Results!$C28,FALSE)=$O28,$S28,"CHYBA")))))</f>
        <v>0</v>
      </c>
      <c r="BD28" s="68">
        <f>IF(ISBLANK(HLOOKUP(BD$2,Monitoring_eng!$A$1:$DB$79,Results!$C28,FALSE)),"",IF(HLOOKUP(BD$2,Monitoring_eng!$A$1:$DB$79,Results!$C28,FALSE)=$I28,$P28,IF(HLOOKUP(BD$2,Monitoring_eng!$A$1:$DB$79,Results!$C28,FALSE)=$K28,$Q28,IF(HLOOKUP(BD$2,Monitoring_eng!$A$1:$DB$79,Results!$C28,FALSE)=$M28,$R28,IF(HLOOKUP(BD$2,Monitoring_eng!$A$1:$DB$79,Results!$C28,FALSE)=$O28,$S28,"CHYBA")))))</f>
        <v>0</v>
      </c>
      <c r="BE28" s="68">
        <f>IF(ISBLANK(HLOOKUP(BE$2,Monitoring_eng!$A$1:$DB$79,Results!$C28,FALSE)),"",IF(HLOOKUP(BE$2,Monitoring_eng!$A$1:$DB$79,Results!$C28,FALSE)=$I28,$P28,IF(HLOOKUP(BE$2,Monitoring_eng!$A$1:$DB$79,Results!$C28,FALSE)=$K28,$Q28,IF(HLOOKUP(BE$2,Monitoring_eng!$A$1:$DB$79,Results!$C28,FALSE)=$M28,$R28,IF(HLOOKUP(BE$2,Monitoring_eng!$A$1:$DB$79,Results!$C28,FALSE)=$O28,$S28,"CHYBA")))))</f>
        <v>0</v>
      </c>
      <c r="BF28" s="68">
        <f>IF(ISBLANK(HLOOKUP(BF$2,Monitoring_eng!$A$1:$DB$79,Results!$C28,FALSE)),"",IF(HLOOKUP(BF$2,Monitoring_eng!$A$1:$DB$79,Results!$C28,FALSE)=$I28,$P28,IF(HLOOKUP(BF$2,Monitoring_eng!$A$1:$DB$79,Results!$C28,FALSE)=$K28,$Q28,IF(HLOOKUP(BF$2,Monitoring_eng!$A$1:$DB$79,Results!$C28,FALSE)=$M28,$R28,IF(HLOOKUP(BF$2,Monitoring_eng!$A$1:$DB$79,Results!$C28,FALSE)=$O28,$S28,"CHYBA")))))</f>
        <v>0.5</v>
      </c>
      <c r="BG28" s="68">
        <f>IF(ISBLANK(HLOOKUP(BG$2,Monitoring_eng!$A$1:$DB$79,Results!$C28,FALSE)),"",IF(HLOOKUP(BG$2,Monitoring_eng!$A$1:$DB$79,Results!$C28,FALSE)=$I28,$P28,IF(HLOOKUP(BG$2,Monitoring_eng!$A$1:$DB$79,Results!$C28,FALSE)=$K28,$Q28,IF(HLOOKUP(BG$2,Monitoring_eng!$A$1:$DB$79,Results!$C28,FALSE)=$M28,$R28,IF(HLOOKUP(BG$2,Monitoring_eng!$A$1:$DB$79,Results!$C28,FALSE)=$O28,$S28,"CHYBA")))))</f>
        <v>0.5</v>
      </c>
      <c r="BH28" s="68">
        <f>IF(ISBLANK(HLOOKUP(BH$2,Monitoring_eng!$A$1:$DB$79,Results!$C28,FALSE)),"",IF(HLOOKUP(BH$2,Monitoring_eng!$A$1:$DB$79,Results!$C28,FALSE)=$I28,$P28,IF(HLOOKUP(BH$2,Monitoring_eng!$A$1:$DB$79,Results!$C28,FALSE)=$K28,$Q28,IF(HLOOKUP(BH$2,Monitoring_eng!$A$1:$DB$79,Results!$C28,FALSE)=$M28,$R28,IF(HLOOKUP(BH$2,Monitoring_eng!$A$1:$DB$79,Results!$C28,FALSE)=$O28,$S28,"CHYBA")))))</f>
        <v>0</v>
      </c>
      <c r="BI28" s="68">
        <f>IF(ISBLANK(HLOOKUP(BI$2,Monitoring_eng!$A$1:$DB$79,Results!$C28,FALSE)),"",IF(HLOOKUP(BI$2,Monitoring_eng!$A$1:$DB$79,Results!$C28,FALSE)=$I28,$P28,IF(HLOOKUP(BI$2,Monitoring_eng!$A$1:$DB$79,Results!$C28,FALSE)=$K28,$Q28,IF(HLOOKUP(BI$2,Monitoring_eng!$A$1:$DB$79,Results!$C28,FALSE)=$M28,$R28,IF(HLOOKUP(BI$2,Monitoring_eng!$A$1:$DB$79,Results!$C28,FALSE)=$O28,$S28,"CHYBA")))))</f>
        <v>0</v>
      </c>
      <c r="BJ28" s="68">
        <f>IF(ISBLANK(HLOOKUP(BJ$2,Monitoring_eng!$A$1:$DB$79,Results!$C28,FALSE)),"",IF(HLOOKUP(BJ$2,Monitoring_eng!$A$1:$DB$79,Results!$C28,FALSE)=$I28,$P28,IF(HLOOKUP(BJ$2,Monitoring_eng!$A$1:$DB$79,Results!$C28,FALSE)=$K28,$Q28,IF(HLOOKUP(BJ$2,Monitoring_eng!$A$1:$DB$79,Results!$C28,FALSE)=$M28,$R28,IF(HLOOKUP(BJ$2,Monitoring_eng!$A$1:$DB$79,Results!$C28,FALSE)=$O28,$S28,"CHYBA")))))</f>
        <v>0</v>
      </c>
      <c r="BK28" s="68">
        <f>IF(ISBLANK(HLOOKUP(BK$2,Monitoring_eng!$A$1:$DB$79,Results!$C28,FALSE)),"",IF(HLOOKUP(BK$2,Monitoring_eng!$A$1:$DB$79,Results!$C28,FALSE)=$I28,$P28,IF(HLOOKUP(BK$2,Monitoring_eng!$A$1:$DB$79,Results!$C28,FALSE)=$K28,$Q28,IF(HLOOKUP(BK$2,Monitoring_eng!$A$1:$DB$79,Results!$C28,FALSE)=$M28,$R28,IF(HLOOKUP(BK$2,Monitoring_eng!$A$1:$DB$79,Results!$C28,FALSE)=$O28,$S28,"CHYBA")))))</f>
        <v>0</v>
      </c>
      <c r="BL28" s="68">
        <f>IF(ISBLANK(HLOOKUP(BL$2,Monitoring_eng!$A$1:$DB$79,Results!$C28,FALSE)),"",IF(HLOOKUP(BL$2,Monitoring_eng!$A$1:$DB$79,Results!$C28,FALSE)=$I28,$P28,IF(HLOOKUP(BL$2,Monitoring_eng!$A$1:$DB$79,Results!$C28,FALSE)=$K28,$Q28,IF(HLOOKUP(BL$2,Monitoring_eng!$A$1:$DB$79,Results!$C28,FALSE)=$M28,$R28,IF(HLOOKUP(BL$2,Monitoring_eng!$A$1:$DB$79,Results!$C28,FALSE)=$O28,$S28,"CHYBA")))))</f>
        <v>0</v>
      </c>
      <c r="BM28" s="68">
        <f>IF(ISBLANK(HLOOKUP(BM$2,Monitoring_eng!$A$1:$DB$79,Results!$C28,FALSE)),"",IF(HLOOKUP(BM$2,Monitoring_eng!$A$1:$DB$79,Results!$C28,FALSE)=$I28,$P28,IF(HLOOKUP(BM$2,Monitoring_eng!$A$1:$DB$79,Results!$C28,FALSE)=$K28,$Q28,IF(HLOOKUP(BM$2,Monitoring_eng!$A$1:$DB$79,Results!$C28,FALSE)=$M28,$R28,IF(HLOOKUP(BM$2,Monitoring_eng!$A$1:$DB$79,Results!$C28,FALSE)=$O28,$S28,"CHYBA")))))</f>
        <v>0.5</v>
      </c>
      <c r="BN28" s="68">
        <f>IF(ISBLANK(HLOOKUP(BN$2,Monitoring_eng!$A$1:$DB$79,Results!$C28,FALSE)),"",IF(HLOOKUP(BN$2,Monitoring_eng!$A$1:$DB$79,Results!$C28,FALSE)=$I28,$P28,IF(HLOOKUP(BN$2,Monitoring_eng!$A$1:$DB$79,Results!$C28,FALSE)=$K28,$Q28,IF(HLOOKUP(BN$2,Monitoring_eng!$A$1:$DB$79,Results!$C28,FALSE)=$M28,$R28,IF(HLOOKUP(BN$2,Monitoring_eng!$A$1:$DB$79,Results!$C28,FALSE)=$O28,$S28,"CHYBA")))))</f>
        <v>0.5</v>
      </c>
      <c r="BO28" s="68">
        <f>IF(ISBLANK(HLOOKUP(BO$2,Monitoring_eng!$A$1:$DB$79,Results!$C28,FALSE)),"",IF(HLOOKUP(BO$2,Monitoring_eng!$A$1:$DB$79,Results!$C28,FALSE)=$I28,$P28,IF(HLOOKUP(BO$2,Monitoring_eng!$A$1:$DB$79,Results!$C28,FALSE)=$K28,$Q28,IF(HLOOKUP(BO$2,Monitoring_eng!$A$1:$DB$79,Results!$C28,FALSE)=$M28,$R28,IF(HLOOKUP(BO$2,Monitoring_eng!$A$1:$DB$79,Results!$C28,FALSE)=$O28,$S28,"CHYBA")))))</f>
        <v>0</v>
      </c>
      <c r="BP28" s="68">
        <f>IF(ISBLANK(HLOOKUP(BP$2,Monitoring_eng!$A$1:$DB$79,Results!$C28,FALSE)),"",IF(HLOOKUP(BP$2,Monitoring_eng!$A$1:$DB$79,Results!$C28,FALSE)=$I28,$P28,IF(HLOOKUP(BP$2,Monitoring_eng!$A$1:$DB$79,Results!$C28,FALSE)=$K28,$Q28,IF(HLOOKUP(BP$2,Monitoring_eng!$A$1:$DB$79,Results!$C28,FALSE)=$M28,$R28,IF(HLOOKUP(BP$2,Monitoring_eng!$A$1:$DB$79,Results!$C28,FALSE)=$O28,$S28,"CHYBA")))))</f>
        <v>0.5</v>
      </c>
      <c r="BQ28" s="68">
        <f>IF(ISBLANK(HLOOKUP(BQ$2,Monitoring_eng!$A$1:$DB$79,Results!$C28,FALSE)),"",IF(HLOOKUP(BQ$2,Monitoring_eng!$A$1:$DB$79,Results!$C28,FALSE)=$I28,$P28,IF(HLOOKUP(BQ$2,Monitoring_eng!$A$1:$DB$79,Results!$C28,FALSE)=$K28,$Q28,IF(HLOOKUP(BQ$2,Monitoring_eng!$A$1:$DB$79,Results!$C28,FALSE)=$M28,$R28,IF(HLOOKUP(BQ$2,Monitoring_eng!$A$1:$DB$79,Results!$C28,FALSE)=$O28,$S28,"CHYBA")))))</f>
        <v>0</v>
      </c>
    </row>
    <row r="29" spans="1:69" x14ac:dyDescent="0.25">
      <c r="A29" s="45" t="s">
        <v>2454</v>
      </c>
      <c r="B29" s="45" t="s">
        <v>330</v>
      </c>
      <c r="C29" s="45">
        <v>28</v>
      </c>
      <c r="D29" s="47" t="s">
        <v>118</v>
      </c>
      <c r="E29" s="47" t="s">
        <v>130</v>
      </c>
      <c r="F29" s="48" t="s">
        <v>16</v>
      </c>
      <c r="G29" s="45">
        <v>0.5</v>
      </c>
      <c r="H29" s="45" t="s">
        <v>484</v>
      </c>
      <c r="I29" s="45" t="s">
        <v>1749</v>
      </c>
      <c r="J29" s="45" t="s">
        <v>485</v>
      </c>
      <c r="K29" s="67" t="s">
        <v>1750</v>
      </c>
      <c r="L29" s="45" t="s">
        <v>486</v>
      </c>
      <c r="M29" s="45" t="s">
        <v>1752</v>
      </c>
      <c r="N29" s="45" t="s">
        <v>2116</v>
      </c>
      <c r="O29" s="45" t="s">
        <v>2116</v>
      </c>
      <c r="P29" s="45">
        <f t="shared" si="0"/>
        <v>0.5</v>
      </c>
      <c r="Q29" s="45">
        <v>0</v>
      </c>
      <c r="R29" s="45">
        <f t="shared" si="1"/>
        <v>0.25</v>
      </c>
      <c r="S29" s="45" t="s">
        <v>2116</v>
      </c>
      <c r="T29" s="68">
        <f>IF(ISBLANK(HLOOKUP(T$2,Monitoring_eng!$A$1:$DB$79,Results!$C29,FALSE)),"",IF(HLOOKUP(T$2,Monitoring_eng!$A$1:$DB$79,Results!$C29,FALSE)=$I29,$P29,IF(HLOOKUP(T$2,Monitoring_eng!$A$1:$DB$79,Results!$C29,FALSE)=$K29,$Q29,IF(HLOOKUP(T$2,Monitoring_eng!$A$1:$DB$79,Results!$C29,FALSE)=$M29,$R29,IF(HLOOKUP(T$2,Monitoring_eng!$A$1:$DB$79,Results!$C29,FALSE)=$O29,$S29,"CHYBA")))))</f>
        <v>0</v>
      </c>
      <c r="U29" s="68">
        <f>IF(ISBLANK(HLOOKUP(U$2,Monitoring_eng!$A$1:$DB$79,Results!$C29,FALSE)),"",IF(HLOOKUP(U$2,Monitoring_eng!$A$1:$DB$79,Results!$C29,FALSE)=$I29,$P29,IF(HLOOKUP(U$2,Monitoring_eng!$A$1:$DB$79,Results!$C29,FALSE)=$K29,$Q29,IF(HLOOKUP(U$2,Monitoring_eng!$A$1:$DB$79,Results!$C29,FALSE)=$M29,$R29,IF(HLOOKUP(U$2,Monitoring_eng!$A$1:$DB$79,Results!$C29,FALSE)=$O29,$S29,"CHYBA")))))</f>
        <v>0.25</v>
      </c>
      <c r="V29" s="68">
        <f>IF(ISBLANK(HLOOKUP(V$2,Monitoring_eng!$A$1:$DB$79,Results!$C29,FALSE)),"",IF(HLOOKUP(V$2,Monitoring_eng!$A$1:$DB$79,Results!$C29,FALSE)=$I29,$P29,IF(HLOOKUP(V$2,Monitoring_eng!$A$1:$DB$79,Results!$C29,FALSE)=$K29,$Q29,IF(HLOOKUP(V$2,Monitoring_eng!$A$1:$DB$79,Results!$C29,FALSE)=$M29,$R29,IF(HLOOKUP(V$2,Monitoring_eng!$A$1:$DB$79,Results!$C29,FALSE)=$O29,$S29,"CHYBA")))))</f>
        <v>0.25</v>
      </c>
      <c r="W29" s="68">
        <f>IF(ISBLANK(HLOOKUP(W$2,Monitoring_eng!$A$1:$DB$79,Results!$C29,FALSE)),"",IF(HLOOKUP(W$2,Monitoring_eng!$A$1:$DB$79,Results!$C29,FALSE)=$I29,$P29,IF(HLOOKUP(W$2,Monitoring_eng!$A$1:$DB$79,Results!$C29,FALSE)=$K29,$Q29,IF(HLOOKUP(W$2,Monitoring_eng!$A$1:$DB$79,Results!$C29,FALSE)=$M29,$R29,IF(HLOOKUP(W$2,Monitoring_eng!$A$1:$DB$79,Results!$C29,FALSE)=$O29,$S29,"CHYBA")))))</f>
        <v>0.25</v>
      </c>
      <c r="X29" s="68">
        <f>IF(ISBLANK(HLOOKUP(X$2,Monitoring_eng!$A$1:$DB$79,Results!$C29,FALSE)),"",IF(HLOOKUP(X$2,Monitoring_eng!$A$1:$DB$79,Results!$C29,FALSE)=$I29,$P29,IF(HLOOKUP(X$2,Monitoring_eng!$A$1:$DB$79,Results!$C29,FALSE)=$K29,$Q29,IF(HLOOKUP(X$2,Monitoring_eng!$A$1:$DB$79,Results!$C29,FALSE)=$M29,$R29,IF(HLOOKUP(X$2,Monitoring_eng!$A$1:$DB$79,Results!$C29,FALSE)=$O29,$S29,"CHYBA")))))</f>
        <v>0.25</v>
      </c>
      <c r="Y29" s="68">
        <f>IF(ISBLANK(HLOOKUP(Y$2,Monitoring_eng!$A$1:$DB$79,Results!$C29,FALSE)),"",IF(HLOOKUP(Y$2,Monitoring_eng!$A$1:$DB$79,Results!$C29,FALSE)=$I29,$P29,IF(HLOOKUP(Y$2,Monitoring_eng!$A$1:$DB$79,Results!$C29,FALSE)=$K29,$Q29,IF(HLOOKUP(Y$2,Monitoring_eng!$A$1:$DB$79,Results!$C29,FALSE)=$M29,$R29,IF(HLOOKUP(Y$2,Monitoring_eng!$A$1:$DB$79,Results!$C29,FALSE)=$O29,$S29,"CHYBA")))))</f>
        <v>0.25</v>
      </c>
      <c r="Z29" s="68">
        <f>IF(ISBLANK(HLOOKUP(Z$2,Monitoring_eng!$A$1:$DB$79,Results!$C29,FALSE)),"",IF(HLOOKUP(Z$2,Monitoring_eng!$A$1:$DB$79,Results!$C29,FALSE)=$I29,$P29,IF(HLOOKUP(Z$2,Monitoring_eng!$A$1:$DB$79,Results!$C29,FALSE)=$K29,$Q29,IF(HLOOKUP(Z$2,Monitoring_eng!$A$1:$DB$79,Results!$C29,FALSE)=$M29,$R29,IF(HLOOKUP(Z$2,Monitoring_eng!$A$1:$DB$79,Results!$C29,FALSE)=$O29,$S29,"CHYBA")))))</f>
        <v>0</v>
      </c>
      <c r="AA29" s="68">
        <f>IF(ISBLANK(HLOOKUP(AA$2,Monitoring_eng!$A$1:$DB$79,Results!$C29,FALSE)),"",IF(HLOOKUP(AA$2,Monitoring_eng!$A$1:$DB$79,Results!$C29,FALSE)=$I29,$P29,IF(HLOOKUP(AA$2,Monitoring_eng!$A$1:$DB$79,Results!$C29,FALSE)=$K29,$Q29,IF(HLOOKUP(AA$2,Monitoring_eng!$A$1:$DB$79,Results!$C29,FALSE)=$M29,$R29,IF(HLOOKUP(AA$2,Monitoring_eng!$A$1:$DB$79,Results!$C29,FALSE)=$O29,$S29,"CHYBA")))))</f>
        <v>0.25</v>
      </c>
      <c r="AB29" s="68">
        <f>IF(ISBLANK(HLOOKUP(AB$2,Monitoring_eng!$A$1:$DB$79,Results!$C29,FALSE)),"",IF(HLOOKUP(AB$2,Monitoring_eng!$A$1:$DB$79,Results!$C29,FALSE)=$I29,$P29,IF(HLOOKUP(AB$2,Monitoring_eng!$A$1:$DB$79,Results!$C29,FALSE)=$K29,$Q29,IF(HLOOKUP(AB$2,Monitoring_eng!$A$1:$DB$79,Results!$C29,FALSE)=$M29,$R29,IF(HLOOKUP(AB$2,Monitoring_eng!$A$1:$DB$79,Results!$C29,FALSE)=$O29,$S29,"CHYBA")))))</f>
        <v>0</v>
      </c>
      <c r="AC29" s="68">
        <f>IF(ISBLANK(HLOOKUP(AC$2,Monitoring_eng!$A$1:$DB$79,Results!$C29,FALSE)),"",IF(HLOOKUP(AC$2,Monitoring_eng!$A$1:$DB$79,Results!$C29,FALSE)=$I29,$P29,IF(HLOOKUP(AC$2,Monitoring_eng!$A$1:$DB$79,Results!$C29,FALSE)=$K29,$Q29,IF(HLOOKUP(AC$2,Monitoring_eng!$A$1:$DB$79,Results!$C29,FALSE)=$M29,$R29,IF(HLOOKUP(AC$2,Monitoring_eng!$A$1:$DB$79,Results!$C29,FALSE)=$O29,$S29,"CHYBA")))))</f>
        <v>0</v>
      </c>
      <c r="AD29" s="68">
        <f>IF(ISBLANK(HLOOKUP(AD$2,Monitoring_eng!$A$1:$DB$79,Results!$C29,FALSE)),"",IF(HLOOKUP(AD$2,Monitoring_eng!$A$1:$DB$79,Results!$C29,FALSE)=$I29,$P29,IF(HLOOKUP(AD$2,Monitoring_eng!$A$1:$DB$79,Results!$C29,FALSE)=$K29,$Q29,IF(HLOOKUP(AD$2,Monitoring_eng!$A$1:$DB$79,Results!$C29,FALSE)=$M29,$R29,IF(HLOOKUP(AD$2,Monitoring_eng!$A$1:$DB$79,Results!$C29,FALSE)=$O29,$S29,"CHYBA")))))</f>
        <v>0.5</v>
      </c>
      <c r="AE29" s="68">
        <f>IF(ISBLANK(HLOOKUP(AE$2,Monitoring_eng!$A$1:$DB$79,Results!$C29,FALSE)),"",IF(HLOOKUP(AE$2,Monitoring_eng!$A$1:$DB$79,Results!$C29,FALSE)=$I29,$P29,IF(HLOOKUP(AE$2,Monitoring_eng!$A$1:$DB$79,Results!$C29,FALSE)=$K29,$Q29,IF(HLOOKUP(AE$2,Monitoring_eng!$A$1:$DB$79,Results!$C29,FALSE)=$M29,$R29,IF(HLOOKUP(AE$2,Monitoring_eng!$A$1:$DB$79,Results!$C29,FALSE)=$O29,$S29,"CHYBA")))))</f>
        <v>0</v>
      </c>
      <c r="AF29" s="68">
        <f>IF(ISBLANK(HLOOKUP(AF$2,Monitoring_eng!$A$1:$DB$79,Results!$C29,FALSE)),"",IF(HLOOKUP(AF$2,Monitoring_eng!$A$1:$DB$79,Results!$C29,FALSE)=$I29,$P29,IF(HLOOKUP(AF$2,Monitoring_eng!$A$1:$DB$79,Results!$C29,FALSE)=$K29,$Q29,IF(HLOOKUP(AF$2,Monitoring_eng!$A$1:$DB$79,Results!$C29,FALSE)=$M29,$R29,IF(HLOOKUP(AF$2,Monitoring_eng!$A$1:$DB$79,Results!$C29,FALSE)=$O29,$S29,"CHYBA")))))</f>
        <v>0.25</v>
      </c>
      <c r="AG29" s="68">
        <f>IF(ISBLANK(HLOOKUP(AG$2,Monitoring_eng!$A$1:$DB$79,Results!$C29,FALSE)),"",IF(HLOOKUP(AG$2,Monitoring_eng!$A$1:$DB$79,Results!$C29,FALSE)=$I29,$P29,IF(HLOOKUP(AG$2,Monitoring_eng!$A$1:$DB$79,Results!$C29,FALSE)=$K29,$Q29,IF(HLOOKUP(AG$2,Monitoring_eng!$A$1:$DB$79,Results!$C29,FALSE)=$M29,$R29,IF(HLOOKUP(AG$2,Monitoring_eng!$A$1:$DB$79,Results!$C29,FALSE)=$O29,$S29,"CHYBA")))))</f>
        <v>0</v>
      </c>
      <c r="AH29" s="68">
        <f>IF(ISBLANK(HLOOKUP(AH$2,Monitoring_eng!$A$1:$DB$79,Results!$C29,FALSE)),"",IF(HLOOKUP(AH$2,Monitoring_eng!$A$1:$DB$79,Results!$C29,FALSE)=$I29,$P29,IF(HLOOKUP(AH$2,Monitoring_eng!$A$1:$DB$79,Results!$C29,FALSE)=$K29,$Q29,IF(HLOOKUP(AH$2,Monitoring_eng!$A$1:$DB$79,Results!$C29,FALSE)=$M29,$R29,IF(HLOOKUP(AH$2,Monitoring_eng!$A$1:$DB$79,Results!$C29,FALSE)=$O29,$S29,"CHYBA")))))</f>
        <v>0</v>
      </c>
      <c r="AI29" s="68">
        <f>IF(ISBLANK(HLOOKUP(AI$2,Monitoring_eng!$A$1:$DB$79,Results!$C29,FALSE)),"",IF(HLOOKUP(AI$2,Monitoring_eng!$A$1:$DB$79,Results!$C29,FALSE)=$I29,$P29,IF(HLOOKUP(AI$2,Monitoring_eng!$A$1:$DB$79,Results!$C29,FALSE)=$K29,$Q29,IF(HLOOKUP(AI$2,Monitoring_eng!$A$1:$DB$79,Results!$C29,FALSE)=$M29,$R29,IF(HLOOKUP(AI$2,Monitoring_eng!$A$1:$DB$79,Results!$C29,FALSE)=$O29,$S29,"CHYBA")))))</f>
        <v>0.25</v>
      </c>
      <c r="AJ29" s="68">
        <f>IF(ISBLANK(HLOOKUP(AJ$2,Monitoring_eng!$A$1:$DB$79,Results!$C29,FALSE)),"",IF(HLOOKUP(AJ$2,Monitoring_eng!$A$1:$DB$79,Results!$C29,FALSE)=$I29,$P29,IF(HLOOKUP(AJ$2,Monitoring_eng!$A$1:$DB$79,Results!$C29,FALSE)=$K29,$Q29,IF(HLOOKUP(AJ$2,Monitoring_eng!$A$1:$DB$79,Results!$C29,FALSE)=$M29,$R29,IF(HLOOKUP(AJ$2,Monitoring_eng!$A$1:$DB$79,Results!$C29,FALSE)=$O29,$S29,"CHYBA")))))</f>
        <v>0.5</v>
      </c>
      <c r="AK29" s="68">
        <f>IF(ISBLANK(HLOOKUP(AK$2,Monitoring_eng!$A$1:$DB$79,Results!$C29,FALSE)),"",IF(HLOOKUP(AK$2,Monitoring_eng!$A$1:$DB$79,Results!$C29,FALSE)=$I29,$P29,IF(HLOOKUP(AK$2,Monitoring_eng!$A$1:$DB$79,Results!$C29,FALSE)=$K29,$Q29,IF(HLOOKUP(AK$2,Monitoring_eng!$A$1:$DB$79,Results!$C29,FALSE)=$M29,$R29,IF(HLOOKUP(AK$2,Monitoring_eng!$A$1:$DB$79,Results!$C29,FALSE)=$O29,$S29,"CHYBA")))))</f>
        <v>0</v>
      </c>
      <c r="AL29" s="68">
        <f>IF(ISBLANK(HLOOKUP(AL$2,Monitoring_eng!$A$1:$DB$79,Results!$C29,FALSE)),"",IF(HLOOKUP(AL$2,Monitoring_eng!$A$1:$DB$79,Results!$C29,FALSE)=$I29,$P29,IF(HLOOKUP(AL$2,Monitoring_eng!$A$1:$DB$79,Results!$C29,FALSE)=$K29,$Q29,IF(HLOOKUP(AL$2,Monitoring_eng!$A$1:$DB$79,Results!$C29,FALSE)=$M29,$R29,IF(HLOOKUP(AL$2,Monitoring_eng!$A$1:$DB$79,Results!$C29,FALSE)=$O29,$S29,"CHYBA")))))</f>
        <v>0</v>
      </c>
      <c r="AM29" s="68">
        <f>IF(ISBLANK(HLOOKUP(AM$2,Monitoring_eng!$A$1:$DB$79,Results!$C29,FALSE)),"",IF(HLOOKUP(AM$2,Monitoring_eng!$A$1:$DB$79,Results!$C29,FALSE)=$I29,$P29,IF(HLOOKUP(AM$2,Monitoring_eng!$A$1:$DB$79,Results!$C29,FALSE)=$K29,$Q29,IF(HLOOKUP(AM$2,Monitoring_eng!$A$1:$DB$79,Results!$C29,FALSE)=$M29,$R29,IF(HLOOKUP(AM$2,Monitoring_eng!$A$1:$DB$79,Results!$C29,FALSE)=$O29,$S29,"CHYBA")))))</f>
        <v>0.25</v>
      </c>
      <c r="AN29" s="68">
        <f>IF(ISBLANK(HLOOKUP(AN$2,Monitoring_eng!$A$1:$DB$79,Results!$C29,FALSE)),"",IF(HLOOKUP(AN$2,Monitoring_eng!$A$1:$DB$79,Results!$C29,FALSE)=$I29,$P29,IF(HLOOKUP(AN$2,Monitoring_eng!$A$1:$DB$79,Results!$C29,FALSE)=$K29,$Q29,IF(HLOOKUP(AN$2,Monitoring_eng!$A$1:$DB$79,Results!$C29,FALSE)=$M29,$R29,IF(HLOOKUP(AN$2,Monitoring_eng!$A$1:$DB$79,Results!$C29,FALSE)=$O29,$S29,"CHYBA")))))</f>
        <v>0.25</v>
      </c>
      <c r="AO29" s="68">
        <f>IF(ISBLANK(HLOOKUP(AO$2,Monitoring_eng!$A$1:$DB$79,Results!$C29,FALSE)),"",IF(HLOOKUP(AO$2,Monitoring_eng!$A$1:$DB$79,Results!$C29,FALSE)=$I29,$P29,IF(HLOOKUP(AO$2,Monitoring_eng!$A$1:$DB$79,Results!$C29,FALSE)=$K29,$Q29,IF(HLOOKUP(AO$2,Monitoring_eng!$A$1:$DB$79,Results!$C29,FALSE)=$M29,$R29,IF(HLOOKUP(AO$2,Monitoring_eng!$A$1:$DB$79,Results!$C29,FALSE)=$O29,$S29,"CHYBA")))))</f>
        <v>0</v>
      </c>
      <c r="AP29" s="68">
        <f>IF(ISBLANK(HLOOKUP(AP$2,Monitoring_eng!$A$1:$DB$79,Results!$C29,FALSE)),"",IF(HLOOKUP(AP$2,Monitoring_eng!$A$1:$DB$79,Results!$C29,FALSE)=$I29,$P29,IF(HLOOKUP(AP$2,Monitoring_eng!$A$1:$DB$79,Results!$C29,FALSE)=$K29,$Q29,IF(HLOOKUP(AP$2,Monitoring_eng!$A$1:$DB$79,Results!$C29,FALSE)=$M29,$R29,IF(HLOOKUP(AP$2,Monitoring_eng!$A$1:$DB$79,Results!$C29,FALSE)=$O29,$S29,"CHYBA")))))</f>
        <v>0</v>
      </c>
      <c r="AQ29" s="68">
        <f>IF(ISBLANK(HLOOKUP(AQ$2,Monitoring_eng!$A$1:$DB$79,Results!$C29,FALSE)),"",IF(HLOOKUP(AQ$2,Monitoring_eng!$A$1:$DB$79,Results!$C29,FALSE)=$I29,$P29,IF(HLOOKUP(AQ$2,Monitoring_eng!$A$1:$DB$79,Results!$C29,FALSE)=$K29,$Q29,IF(HLOOKUP(AQ$2,Monitoring_eng!$A$1:$DB$79,Results!$C29,FALSE)=$M29,$R29,IF(HLOOKUP(AQ$2,Monitoring_eng!$A$1:$DB$79,Results!$C29,FALSE)=$O29,$S29,"CHYBA")))))</f>
        <v>0.5</v>
      </c>
      <c r="AR29" s="68">
        <f>IF(ISBLANK(HLOOKUP(AR$2,Monitoring_eng!$A$1:$DB$79,Results!$C29,FALSE)),"",IF(HLOOKUP(AR$2,Monitoring_eng!$A$1:$DB$79,Results!$C29,FALSE)=$I29,$P29,IF(HLOOKUP(AR$2,Monitoring_eng!$A$1:$DB$79,Results!$C29,FALSE)=$K29,$Q29,IF(HLOOKUP(AR$2,Monitoring_eng!$A$1:$DB$79,Results!$C29,FALSE)=$M29,$R29,IF(HLOOKUP(AR$2,Monitoring_eng!$A$1:$DB$79,Results!$C29,FALSE)=$O29,$S29,"CHYBA")))))</f>
        <v>0.25</v>
      </c>
      <c r="AS29" s="68">
        <f>IF(ISBLANK(HLOOKUP(AS$2,Monitoring_eng!$A$1:$DB$79,Results!$C29,FALSE)),"",IF(HLOOKUP(AS$2,Monitoring_eng!$A$1:$DB$79,Results!$C29,FALSE)=$I29,$P29,IF(HLOOKUP(AS$2,Monitoring_eng!$A$1:$DB$79,Results!$C29,FALSE)=$K29,$Q29,IF(HLOOKUP(AS$2,Monitoring_eng!$A$1:$DB$79,Results!$C29,FALSE)=$M29,$R29,IF(HLOOKUP(AS$2,Monitoring_eng!$A$1:$DB$79,Results!$C29,FALSE)=$O29,$S29,"CHYBA")))))</f>
        <v>0.5</v>
      </c>
      <c r="AT29" s="68">
        <f>IF(ISBLANK(HLOOKUP(AT$2,Monitoring_eng!$A$1:$DB$79,Results!$C29,FALSE)),"",IF(HLOOKUP(AT$2,Monitoring_eng!$A$1:$DB$79,Results!$C29,FALSE)=$I29,$P29,IF(HLOOKUP(AT$2,Monitoring_eng!$A$1:$DB$79,Results!$C29,FALSE)=$K29,$Q29,IF(HLOOKUP(AT$2,Monitoring_eng!$A$1:$DB$79,Results!$C29,FALSE)=$M29,$R29,IF(HLOOKUP(AT$2,Monitoring_eng!$A$1:$DB$79,Results!$C29,FALSE)=$O29,$S29,"CHYBA")))))</f>
        <v>0</v>
      </c>
      <c r="AU29" s="68">
        <f>IF(ISBLANK(HLOOKUP(AU$2,Monitoring_eng!$A$1:$DB$79,Results!$C29,FALSE)),"",IF(HLOOKUP(AU$2,Monitoring_eng!$A$1:$DB$79,Results!$C29,FALSE)=$I29,$P29,IF(HLOOKUP(AU$2,Monitoring_eng!$A$1:$DB$79,Results!$C29,FALSE)=$K29,$Q29,IF(HLOOKUP(AU$2,Monitoring_eng!$A$1:$DB$79,Results!$C29,FALSE)=$M29,$R29,IF(HLOOKUP(AU$2,Monitoring_eng!$A$1:$DB$79,Results!$C29,FALSE)=$O29,$S29,"CHYBA")))))</f>
        <v>0.5</v>
      </c>
      <c r="AV29" s="68">
        <f>IF(ISBLANK(HLOOKUP(AV$2,Monitoring_eng!$A$1:$DB$79,Results!$C29,FALSE)),"",IF(HLOOKUP(AV$2,Monitoring_eng!$A$1:$DB$79,Results!$C29,FALSE)=$I29,$P29,IF(HLOOKUP(AV$2,Monitoring_eng!$A$1:$DB$79,Results!$C29,FALSE)=$K29,$Q29,IF(HLOOKUP(AV$2,Monitoring_eng!$A$1:$DB$79,Results!$C29,FALSE)=$M29,$R29,IF(HLOOKUP(AV$2,Monitoring_eng!$A$1:$DB$79,Results!$C29,FALSE)=$O29,$S29,"CHYBA")))))</f>
        <v>0.5</v>
      </c>
      <c r="AW29" s="68">
        <f>IF(ISBLANK(HLOOKUP(AW$2,Monitoring_eng!$A$1:$DB$79,Results!$C29,FALSE)),"",IF(HLOOKUP(AW$2,Monitoring_eng!$A$1:$DB$79,Results!$C29,FALSE)=$I29,$P29,IF(HLOOKUP(AW$2,Monitoring_eng!$A$1:$DB$79,Results!$C29,FALSE)=$K29,$Q29,IF(HLOOKUP(AW$2,Monitoring_eng!$A$1:$DB$79,Results!$C29,FALSE)=$M29,$R29,IF(HLOOKUP(AW$2,Monitoring_eng!$A$1:$DB$79,Results!$C29,FALSE)=$O29,$S29,"CHYBA")))))</f>
        <v>0</v>
      </c>
      <c r="AX29" s="68">
        <f>IF(ISBLANK(HLOOKUP(AX$2,Monitoring_eng!$A$1:$DB$79,Results!$C29,FALSE)),"",IF(HLOOKUP(AX$2,Monitoring_eng!$A$1:$DB$79,Results!$C29,FALSE)=$I29,$P29,IF(HLOOKUP(AX$2,Monitoring_eng!$A$1:$DB$79,Results!$C29,FALSE)=$K29,$Q29,IF(HLOOKUP(AX$2,Monitoring_eng!$A$1:$DB$79,Results!$C29,FALSE)=$M29,$R29,IF(HLOOKUP(AX$2,Monitoring_eng!$A$1:$DB$79,Results!$C29,FALSE)=$O29,$S29,"CHYBA")))))</f>
        <v>0</v>
      </c>
      <c r="AY29" s="68">
        <f>IF(ISBLANK(HLOOKUP(AY$2,Monitoring_eng!$A$1:$DB$79,Results!$C29,FALSE)),"",IF(HLOOKUP(AY$2,Monitoring_eng!$A$1:$DB$79,Results!$C29,FALSE)=$I29,$P29,IF(HLOOKUP(AY$2,Monitoring_eng!$A$1:$DB$79,Results!$C29,FALSE)=$K29,$Q29,IF(HLOOKUP(AY$2,Monitoring_eng!$A$1:$DB$79,Results!$C29,FALSE)=$M29,$R29,IF(HLOOKUP(AY$2,Monitoring_eng!$A$1:$DB$79,Results!$C29,FALSE)=$O29,$S29,"CHYBA")))))</f>
        <v>0</v>
      </c>
      <c r="AZ29" s="68">
        <f>IF(ISBLANK(HLOOKUP(AZ$2,Monitoring_eng!$A$1:$DB$79,Results!$C29,FALSE)),"",IF(HLOOKUP(AZ$2,Monitoring_eng!$A$1:$DB$79,Results!$C29,FALSE)=$I29,$P29,IF(HLOOKUP(AZ$2,Monitoring_eng!$A$1:$DB$79,Results!$C29,FALSE)=$K29,$Q29,IF(HLOOKUP(AZ$2,Monitoring_eng!$A$1:$DB$79,Results!$C29,FALSE)=$M29,$R29,IF(HLOOKUP(AZ$2,Monitoring_eng!$A$1:$DB$79,Results!$C29,FALSE)=$O29,$S29,"CHYBA")))))</f>
        <v>0</v>
      </c>
      <c r="BA29" s="68">
        <f>IF(ISBLANK(HLOOKUP(BA$2,Monitoring_eng!$A$1:$DB$79,Results!$C29,FALSE)),"",IF(HLOOKUP(BA$2,Monitoring_eng!$A$1:$DB$79,Results!$C29,FALSE)=$I29,$P29,IF(HLOOKUP(BA$2,Monitoring_eng!$A$1:$DB$79,Results!$C29,FALSE)=$K29,$Q29,IF(HLOOKUP(BA$2,Monitoring_eng!$A$1:$DB$79,Results!$C29,FALSE)=$M29,$R29,IF(HLOOKUP(BA$2,Monitoring_eng!$A$1:$DB$79,Results!$C29,FALSE)=$O29,$S29,"CHYBA")))))</f>
        <v>0</v>
      </c>
      <c r="BB29" s="68">
        <f>IF(ISBLANK(HLOOKUP(BB$2,Monitoring_eng!$A$1:$DB$79,Results!$C29,FALSE)),"",IF(HLOOKUP(BB$2,Monitoring_eng!$A$1:$DB$79,Results!$C29,FALSE)=$I29,$P29,IF(HLOOKUP(BB$2,Monitoring_eng!$A$1:$DB$79,Results!$C29,FALSE)=$K29,$Q29,IF(HLOOKUP(BB$2,Monitoring_eng!$A$1:$DB$79,Results!$C29,FALSE)=$M29,$R29,IF(HLOOKUP(BB$2,Monitoring_eng!$A$1:$DB$79,Results!$C29,FALSE)=$O29,$S29,"CHYBA")))))</f>
        <v>0</v>
      </c>
      <c r="BC29" s="68">
        <f>IF(ISBLANK(HLOOKUP(BC$2,Monitoring_eng!$A$1:$DB$79,Results!$C29,FALSE)),"",IF(HLOOKUP(BC$2,Monitoring_eng!$A$1:$DB$79,Results!$C29,FALSE)=$I29,$P29,IF(HLOOKUP(BC$2,Monitoring_eng!$A$1:$DB$79,Results!$C29,FALSE)=$K29,$Q29,IF(HLOOKUP(BC$2,Monitoring_eng!$A$1:$DB$79,Results!$C29,FALSE)=$M29,$R29,IF(HLOOKUP(BC$2,Monitoring_eng!$A$1:$DB$79,Results!$C29,FALSE)=$O29,$S29,"CHYBA")))))</f>
        <v>0.25</v>
      </c>
      <c r="BD29" s="68">
        <f>IF(ISBLANK(HLOOKUP(BD$2,Monitoring_eng!$A$1:$DB$79,Results!$C29,FALSE)),"",IF(HLOOKUP(BD$2,Monitoring_eng!$A$1:$DB$79,Results!$C29,FALSE)=$I29,$P29,IF(HLOOKUP(BD$2,Monitoring_eng!$A$1:$DB$79,Results!$C29,FALSE)=$K29,$Q29,IF(HLOOKUP(BD$2,Monitoring_eng!$A$1:$DB$79,Results!$C29,FALSE)=$M29,$R29,IF(HLOOKUP(BD$2,Monitoring_eng!$A$1:$DB$79,Results!$C29,FALSE)=$O29,$S29,"CHYBA")))))</f>
        <v>0.5</v>
      </c>
      <c r="BE29" s="68">
        <f>IF(ISBLANK(HLOOKUP(BE$2,Monitoring_eng!$A$1:$DB$79,Results!$C29,FALSE)),"",IF(HLOOKUP(BE$2,Monitoring_eng!$A$1:$DB$79,Results!$C29,FALSE)=$I29,$P29,IF(HLOOKUP(BE$2,Monitoring_eng!$A$1:$DB$79,Results!$C29,FALSE)=$K29,$Q29,IF(HLOOKUP(BE$2,Monitoring_eng!$A$1:$DB$79,Results!$C29,FALSE)=$M29,$R29,IF(HLOOKUP(BE$2,Monitoring_eng!$A$1:$DB$79,Results!$C29,FALSE)=$O29,$S29,"CHYBA")))))</f>
        <v>0</v>
      </c>
      <c r="BF29" s="68">
        <f>IF(ISBLANK(HLOOKUP(BF$2,Monitoring_eng!$A$1:$DB$79,Results!$C29,FALSE)),"",IF(HLOOKUP(BF$2,Monitoring_eng!$A$1:$DB$79,Results!$C29,FALSE)=$I29,$P29,IF(HLOOKUP(BF$2,Monitoring_eng!$A$1:$DB$79,Results!$C29,FALSE)=$K29,$Q29,IF(HLOOKUP(BF$2,Monitoring_eng!$A$1:$DB$79,Results!$C29,FALSE)=$M29,$R29,IF(HLOOKUP(BF$2,Monitoring_eng!$A$1:$DB$79,Results!$C29,FALSE)=$O29,$S29,"CHYBA")))))</f>
        <v>0</v>
      </c>
      <c r="BG29" s="68">
        <f>IF(ISBLANK(HLOOKUP(BG$2,Monitoring_eng!$A$1:$DB$79,Results!$C29,FALSE)),"",IF(HLOOKUP(BG$2,Monitoring_eng!$A$1:$DB$79,Results!$C29,FALSE)=$I29,$P29,IF(HLOOKUP(BG$2,Monitoring_eng!$A$1:$DB$79,Results!$C29,FALSE)=$K29,$Q29,IF(HLOOKUP(BG$2,Monitoring_eng!$A$1:$DB$79,Results!$C29,FALSE)=$M29,$R29,IF(HLOOKUP(BG$2,Monitoring_eng!$A$1:$DB$79,Results!$C29,FALSE)=$O29,$S29,"CHYBA")))))</f>
        <v>0.5</v>
      </c>
      <c r="BH29" s="68">
        <f>IF(ISBLANK(HLOOKUP(BH$2,Monitoring_eng!$A$1:$DB$79,Results!$C29,FALSE)),"",IF(HLOOKUP(BH$2,Monitoring_eng!$A$1:$DB$79,Results!$C29,FALSE)=$I29,$P29,IF(HLOOKUP(BH$2,Monitoring_eng!$A$1:$DB$79,Results!$C29,FALSE)=$K29,$Q29,IF(HLOOKUP(BH$2,Monitoring_eng!$A$1:$DB$79,Results!$C29,FALSE)=$M29,$R29,IF(HLOOKUP(BH$2,Monitoring_eng!$A$1:$DB$79,Results!$C29,FALSE)=$O29,$S29,"CHYBA")))))</f>
        <v>0.25</v>
      </c>
      <c r="BI29" s="68">
        <f>IF(ISBLANK(HLOOKUP(BI$2,Monitoring_eng!$A$1:$DB$79,Results!$C29,FALSE)),"",IF(HLOOKUP(BI$2,Monitoring_eng!$A$1:$DB$79,Results!$C29,FALSE)=$I29,$P29,IF(HLOOKUP(BI$2,Monitoring_eng!$A$1:$DB$79,Results!$C29,FALSE)=$K29,$Q29,IF(HLOOKUP(BI$2,Monitoring_eng!$A$1:$DB$79,Results!$C29,FALSE)=$M29,$R29,IF(HLOOKUP(BI$2,Monitoring_eng!$A$1:$DB$79,Results!$C29,FALSE)=$O29,$S29,"CHYBA")))))</f>
        <v>0.25</v>
      </c>
      <c r="BJ29" s="68">
        <f>IF(ISBLANK(HLOOKUP(BJ$2,Monitoring_eng!$A$1:$DB$79,Results!$C29,FALSE)),"",IF(HLOOKUP(BJ$2,Monitoring_eng!$A$1:$DB$79,Results!$C29,FALSE)=$I29,$P29,IF(HLOOKUP(BJ$2,Monitoring_eng!$A$1:$DB$79,Results!$C29,FALSE)=$K29,$Q29,IF(HLOOKUP(BJ$2,Monitoring_eng!$A$1:$DB$79,Results!$C29,FALSE)=$M29,$R29,IF(HLOOKUP(BJ$2,Monitoring_eng!$A$1:$DB$79,Results!$C29,FALSE)=$O29,$S29,"CHYBA")))))</f>
        <v>0.5</v>
      </c>
      <c r="BK29" s="68">
        <f>IF(ISBLANK(HLOOKUP(BK$2,Monitoring_eng!$A$1:$DB$79,Results!$C29,FALSE)),"",IF(HLOOKUP(BK$2,Monitoring_eng!$A$1:$DB$79,Results!$C29,FALSE)=$I29,$P29,IF(HLOOKUP(BK$2,Monitoring_eng!$A$1:$DB$79,Results!$C29,FALSE)=$K29,$Q29,IF(HLOOKUP(BK$2,Monitoring_eng!$A$1:$DB$79,Results!$C29,FALSE)=$M29,$R29,IF(HLOOKUP(BK$2,Monitoring_eng!$A$1:$DB$79,Results!$C29,FALSE)=$O29,$S29,"CHYBA")))))</f>
        <v>0.5</v>
      </c>
      <c r="BL29" s="68">
        <f>IF(ISBLANK(HLOOKUP(BL$2,Monitoring_eng!$A$1:$DB$79,Results!$C29,FALSE)),"",IF(HLOOKUP(BL$2,Monitoring_eng!$A$1:$DB$79,Results!$C29,FALSE)=$I29,$P29,IF(HLOOKUP(BL$2,Monitoring_eng!$A$1:$DB$79,Results!$C29,FALSE)=$K29,$Q29,IF(HLOOKUP(BL$2,Monitoring_eng!$A$1:$DB$79,Results!$C29,FALSE)=$M29,$R29,IF(HLOOKUP(BL$2,Monitoring_eng!$A$1:$DB$79,Results!$C29,FALSE)=$O29,$S29,"CHYBA")))))</f>
        <v>0</v>
      </c>
      <c r="BM29" s="68">
        <f>IF(ISBLANK(HLOOKUP(BM$2,Monitoring_eng!$A$1:$DB$79,Results!$C29,FALSE)),"",IF(HLOOKUP(BM$2,Monitoring_eng!$A$1:$DB$79,Results!$C29,FALSE)=$I29,$P29,IF(HLOOKUP(BM$2,Monitoring_eng!$A$1:$DB$79,Results!$C29,FALSE)=$K29,$Q29,IF(HLOOKUP(BM$2,Monitoring_eng!$A$1:$DB$79,Results!$C29,FALSE)=$M29,$R29,IF(HLOOKUP(BM$2,Monitoring_eng!$A$1:$DB$79,Results!$C29,FALSE)=$O29,$S29,"CHYBA")))))</f>
        <v>0.25</v>
      </c>
      <c r="BN29" s="68">
        <f>IF(ISBLANK(HLOOKUP(BN$2,Monitoring_eng!$A$1:$DB$79,Results!$C29,FALSE)),"",IF(HLOOKUP(BN$2,Monitoring_eng!$A$1:$DB$79,Results!$C29,FALSE)=$I29,$P29,IF(HLOOKUP(BN$2,Monitoring_eng!$A$1:$DB$79,Results!$C29,FALSE)=$K29,$Q29,IF(HLOOKUP(BN$2,Monitoring_eng!$A$1:$DB$79,Results!$C29,FALSE)=$M29,$R29,IF(HLOOKUP(BN$2,Monitoring_eng!$A$1:$DB$79,Results!$C29,FALSE)=$O29,$S29,"CHYBA")))))</f>
        <v>0.25</v>
      </c>
      <c r="BO29" s="68">
        <f>IF(ISBLANK(HLOOKUP(BO$2,Monitoring_eng!$A$1:$DB$79,Results!$C29,FALSE)),"",IF(HLOOKUP(BO$2,Monitoring_eng!$A$1:$DB$79,Results!$C29,FALSE)=$I29,$P29,IF(HLOOKUP(BO$2,Monitoring_eng!$A$1:$DB$79,Results!$C29,FALSE)=$K29,$Q29,IF(HLOOKUP(BO$2,Monitoring_eng!$A$1:$DB$79,Results!$C29,FALSE)=$M29,$R29,IF(HLOOKUP(BO$2,Monitoring_eng!$A$1:$DB$79,Results!$C29,FALSE)=$O29,$S29,"CHYBA")))))</f>
        <v>0.5</v>
      </c>
      <c r="BP29" s="68">
        <f>IF(ISBLANK(HLOOKUP(BP$2,Monitoring_eng!$A$1:$DB$79,Results!$C29,FALSE)),"",IF(HLOOKUP(BP$2,Monitoring_eng!$A$1:$DB$79,Results!$C29,FALSE)=$I29,$P29,IF(HLOOKUP(BP$2,Monitoring_eng!$A$1:$DB$79,Results!$C29,FALSE)=$K29,$Q29,IF(HLOOKUP(BP$2,Monitoring_eng!$A$1:$DB$79,Results!$C29,FALSE)=$M29,$R29,IF(HLOOKUP(BP$2,Monitoring_eng!$A$1:$DB$79,Results!$C29,FALSE)=$O29,$S29,"CHYBA")))))</f>
        <v>0.25</v>
      </c>
      <c r="BQ29" s="68">
        <f>IF(ISBLANK(HLOOKUP(BQ$2,Monitoring_eng!$A$1:$DB$79,Results!$C29,FALSE)),"",IF(HLOOKUP(BQ$2,Monitoring_eng!$A$1:$DB$79,Results!$C29,FALSE)=$I29,$P29,IF(HLOOKUP(BQ$2,Monitoring_eng!$A$1:$DB$79,Results!$C29,FALSE)=$K29,$Q29,IF(HLOOKUP(BQ$2,Monitoring_eng!$A$1:$DB$79,Results!$C29,FALSE)=$M29,$R29,IF(HLOOKUP(BQ$2,Monitoring_eng!$A$1:$DB$79,Results!$C29,FALSE)=$O29,$S29,"CHYBA")))))</f>
        <v>0.25</v>
      </c>
    </row>
    <row r="30" spans="1:69" x14ac:dyDescent="0.25">
      <c r="A30" s="45" t="s">
        <v>2455</v>
      </c>
      <c r="B30" s="45" t="s">
        <v>331</v>
      </c>
      <c r="C30" s="45">
        <v>29</v>
      </c>
      <c r="D30" s="47" t="s">
        <v>119</v>
      </c>
      <c r="E30" s="47" t="s">
        <v>131</v>
      </c>
      <c r="F30" s="48" t="s">
        <v>16</v>
      </c>
      <c r="G30" s="45">
        <v>0.5</v>
      </c>
      <c r="H30" s="45" t="s">
        <v>484</v>
      </c>
      <c r="I30" s="45" t="s">
        <v>1749</v>
      </c>
      <c r="J30" s="45" t="s">
        <v>485</v>
      </c>
      <c r="K30" s="67" t="s">
        <v>1750</v>
      </c>
      <c r="L30" s="45" t="s">
        <v>486</v>
      </c>
      <c r="M30" s="45" t="s">
        <v>1752</v>
      </c>
      <c r="N30" s="45" t="s">
        <v>2116</v>
      </c>
      <c r="O30" s="45" t="s">
        <v>2116</v>
      </c>
      <c r="P30" s="45">
        <f t="shared" si="0"/>
        <v>0.5</v>
      </c>
      <c r="Q30" s="45">
        <v>0</v>
      </c>
      <c r="R30" s="45">
        <f t="shared" si="1"/>
        <v>0.25</v>
      </c>
      <c r="S30" s="45" t="s">
        <v>2116</v>
      </c>
      <c r="T30" s="68">
        <f>IF(ISBLANK(HLOOKUP(T$2,Monitoring_eng!$A$1:$DB$79,Results!$C30,FALSE)),"",IF(HLOOKUP(T$2,Monitoring_eng!$A$1:$DB$79,Results!$C30,FALSE)=$I30,$P30,IF(HLOOKUP(T$2,Monitoring_eng!$A$1:$DB$79,Results!$C30,FALSE)=$K30,$Q30,IF(HLOOKUP(T$2,Monitoring_eng!$A$1:$DB$79,Results!$C30,FALSE)=$M30,$R30,IF(HLOOKUP(T$2,Monitoring_eng!$A$1:$DB$79,Results!$C30,FALSE)=$O30,$S30,"CHYBA")))))</f>
        <v>0</v>
      </c>
      <c r="U30" s="68">
        <f>IF(ISBLANK(HLOOKUP(U$2,Monitoring_eng!$A$1:$DB$79,Results!$C30,FALSE)),"",IF(HLOOKUP(U$2,Monitoring_eng!$A$1:$DB$79,Results!$C30,FALSE)=$I30,$P30,IF(HLOOKUP(U$2,Monitoring_eng!$A$1:$DB$79,Results!$C30,FALSE)=$K30,$Q30,IF(HLOOKUP(U$2,Monitoring_eng!$A$1:$DB$79,Results!$C30,FALSE)=$M30,$R30,IF(HLOOKUP(U$2,Monitoring_eng!$A$1:$DB$79,Results!$C30,FALSE)=$O30,$S30,"CHYBA")))))</f>
        <v>0</v>
      </c>
      <c r="V30" s="68">
        <f>IF(ISBLANK(HLOOKUP(V$2,Monitoring_eng!$A$1:$DB$79,Results!$C30,FALSE)),"",IF(HLOOKUP(V$2,Monitoring_eng!$A$1:$DB$79,Results!$C30,FALSE)=$I30,$P30,IF(HLOOKUP(V$2,Monitoring_eng!$A$1:$DB$79,Results!$C30,FALSE)=$K30,$Q30,IF(HLOOKUP(V$2,Monitoring_eng!$A$1:$DB$79,Results!$C30,FALSE)=$M30,$R30,IF(HLOOKUP(V$2,Monitoring_eng!$A$1:$DB$79,Results!$C30,FALSE)=$O30,$S30,"CHYBA")))))</f>
        <v>0.5</v>
      </c>
      <c r="W30" s="68">
        <f>IF(ISBLANK(HLOOKUP(W$2,Monitoring_eng!$A$1:$DB$79,Results!$C30,FALSE)),"",IF(HLOOKUP(W$2,Monitoring_eng!$A$1:$DB$79,Results!$C30,FALSE)=$I30,$P30,IF(HLOOKUP(W$2,Monitoring_eng!$A$1:$DB$79,Results!$C30,FALSE)=$K30,$Q30,IF(HLOOKUP(W$2,Monitoring_eng!$A$1:$DB$79,Results!$C30,FALSE)=$M30,$R30,IF(HLOOKUP(W$2,Monitoring_eng!$A$1:$DB$79,Results!$C30,FALSE)=$O30,$S30,"CHYBA")))))</f>
        <v>0</v>
      </c>
      <c r="X30" s="68">
        <f>IF(ISBLANK(HLOOKUP(X$2,Monitoring_eng!$A$1:$DB$79,Results!$C30,FALSE)),"",IF(HLOOKUP(X$2,Monitoring_eng!$A$1:$DB$79,Results!$C30,FALSE)=$I30,$P30,IF(HLOOKUP(X$2,Monitoring_eng!$A$1:$DB$79,Results!$C30,FALSE)=$K30,$Q30,IF(HLOOKUP(X$2,Monitoring_eng!$A$1:$DB$79,Results!$C30,FALSE)=$M30,$R30,IF(HLOOKUP(X$2,Monitoring_eng!$A$1:$DB$79,Results!$C30,FALSE)=$O30,$S30,"CHYBA")))))</f>
        <v>0</v>
      </c>
      <c r="Y30" s="68">
        <f>IF(ISBLANK(HLOOKUP(Y$2,Monitoring_eng!$A$1:$DB$79,Results!$C30,FALSE)),"",IF(HLOOKUP(Y$2,Monitoring_eng!$A$1:$DB$79,Results!$C30,FALSE)=$I30,$P30,IF(HLOOKUP(Y$2,Monitoring_eng!$A$1:$DB$79,Results!$C30,FALSE)=$K30,$Q30,IF(HLOOKUP(Y$2,Monitoring_eng!$A$1:$DB$79,Results!$C30,FALSE)=$M30,$R30,IF(HLOOKUP(Y$2,Monitoring_eng!$A$1:$DB$79,Results!$C30,FALSE)=$O30,$S30,"CHYBA")))))</f>
        <v>0.5</v>
      </c>
      <c r="Z30" s="68">
        <f>IF(ISBLANK(HLOOKUP(Z$2,Monitoring_eng!$A$1:$DB$79,Results!$C30,FALSE)),"",IF(HLOOKUP(Z$2,Monitoring_eng!$A$1:$DB$79,Results!$C30,FALSE)=$I30,$P30,IF(HLOOKUP(Z$2,Monitoring_eng!$A$1:$DB$79,Results!$C30,FALSE)=$K30,$Q30,IF(HLOOKUP(Z$2,Monitoring_eng!$A$1:$DB$79,Results!$C30,FALSE)=$M30,$R30,IF(HLOOKUP(Z$2,Monitoring_eng!$A$1:$DB$79,Results!$C30,FALSE)=$O30,$S30,"CHYBA")))))</f>
        <v>0</v>
      </c>
      <c r="AA30" s="68">
        <f>IF(ISBLANK(HLOOKUP(AA$2,Monitoring_eng!$A$1:$DB$79,Results!$C30,FALSE)),"",IF(HLOOKUP(AA$2,Monitoring_eng!$A$1:$DB$79,Results!$C30,FALSE)=$I30,$P30,IF(HLOOKUP(AA$2,Monitoring_eng!$A$1:$DB$79,Results!$C30,FALSE)=$K30,$Q30,IF(HLOOKUP(AA$2,Monitoring_eng!$A$1:$DB$79,Results!$C30,FALSE)=$M30,$R30,IF(HLOOKUP(AA$2,Monitoring_eng!$A$1:$DB$79,Results!$C30,FALSE)=$O30,$S30,"CHYBA")))))</f>
        <v>0.5</v>
      </c>
      <c r="AB30" s="68">
        <f>IF(ISBLANK(HLOOKUP(AB$2,Monitoring_eng!$A$1:$DB$79,Results!$C30,FALSE)),"",IF(HLOOKUP(AB$2,Monitoring_eng!$A$1:$DB$79,Results!$C30,FALSE)=$I30,$P30,IF(HLOOKUP(AB$2,Monitoring_eng!$A$1:$DB$79,Results!$C30,FALSE)=$K30,$Q30,IF(HLOOKUP(AB$2,Monitoring_eng!$A$1:$DB$79,Results!$C30,FALSE)=$M30,$R30,IF(HLOOKUP(AB$2,Monitoring_eng!$A$1:$DB$79,Results!$C30,FALSE)=$O30,$S30,"CHYBA")))))</f>
        <v>0</v>
      </c>
      <c r="AC30" s="68">
        <f>IF(ISBLANK(HLOOKUP(AC$2,Monitoring_eng!$A$1:$DB$79,Results!$C30,FALSE)),"",IF(HLOOKUP(AC$2,Monitoring_eng!$A$1:$DB$79,Results!$C30,FALSE)=$I30,$P30,IF(HLOOKUP(AC$2,Monitoring_eng!$A$1:$DB$79,Results!$C30,FALSE)=$K30,$Q30,IF(HLOOKUP(AC$2,Monitoring_eng!$A$1:$DB$79,Results!$C30,FALSE)=$M30,$R30,IF(HLOOKUP(AC$2,Monitoring_eng!$A$1:$DB$79,Results!$C30,FALSE)=$O30,$S30,"CHYBA")))))</f>
        <v>0</v>
      </c>
      <c r="AD30" s="68">
        <f>IF(ISBLANK(HLOOKUP(AD$2,Monitoring_eng!$A$1:$DB$79,Results!$C30,FALSE)),"",IF(HLOOKUP(AD$2,Monitoring_eng!$A$1:$DB$79,Results!$C30,FALSE)=$I30,$P30,IF(HLOOKUP(AD$2,Monitoring_eng!$A$1:$DB$79,Results!$C30,FALSE)=$K30,$Q30,IF(HLOOKUP(AD$2,Monitoring_eng!$A$1:$DB$79,Results!$C30,FALSE)=$M30,$R30,IF(HLOOKUP(AD$2,Monitoring_eng!$A$1:$DB$79,Results!$C30,FALSE)=$O30,$S30,"CHYBA")))))</f>
        <v>0.5</v>
      </c>
      <c r="AE30" s="68">
        <f>IF(ISBLANK(HLOOKUP(AE$2,Monitoring_eng!$A$1:$DB$79,Results!$C30,FALSE)),"",IF(HLOOKUP(AE$2,Monitoring_eng!$A$1:$DB$79,Results!$C30,FALSE)=$I30,$P30,IF(HLOOKUP(AE$2,Monitoring_eng!$A$1:$DB$79,Results!$C30,FALSE)=$K30,$Q30,IF(HLOOKUP(AE$2,Monitoring_eng!$A$1:$DB$79,Results!$C30,FALSE)=$M30,$R30,IF(HLOOKUP(AE$2,Monitoring_eng!$A$1:$DB$79,Results!$C30,FALSE)=$O30,$S30,"CHYBA")))))</f>
        <v>0</v>
      </c>
      <c r="AF30" s="68">
        <f>IF(ISBLANK(HLOOKUP(AF$2,Monitoring_eng!$A$1:$DB$79,Results!$C30,FALSE)),"",IF(HLOOKUP(AF$2,Monitoring_eng!$A$1:$DB$79,Results!$C30,FALSE)=$I30,$P30,IF(HLOOKUP(AF$2,Monitoring_eng!$A$1:$DB$79,Results!$C30,FALSE)=$K30,$Q30,IF(HLOOKUP(AF$2,Monitoring_eng!$A$1:$DB$79,Results!$C30,FALSE)=$M30,$R30,IF(HLOOKUP(AF$2,Monitoring_eng!$A$1:$DB$79,Results!$C30,FALSE)=$O30,$S30,"CHYBA")))))</f>
        <v>0.5</v>
      </c>
      <c r="AG30" s="68">
        <f>IF(ISBLANK(HLOOKUP(AG$2,Monitoring_eng!$A$1:$DB$79,Results!$C30,FALSE)),"",IF(HLOOKUP(AG$2,Monitoring_eng!$A$1:$DB$79,Results!$C30,FALSE)=$I30,$P30,IF(HLOOKUP(AG$2,Monitoring_eng!$A$1:$DB$79,Results!$C30,FALSE)=$K30,$Q30,IF(HLOOKUP(AG$2,Monitoring_eng!$A$1:$DB$79,Results!$C30,FALSE)=$M30,$R30,IF(HLOOKUP(AG$2,Monitoring_eng!$A$1:$DB$79,Results!$C30,FALSE)=$O30,$S30,"CHYBA")))))</f>
        <v>0</v>
      </c>
      <c r="AH30" s="68">
        <f>IF(ISBLANK(HLOOKUP(AH$2,Monitoring_eng!$A$1:$DB$79,Results!$C30,FALSE)),"",IF(HLOOKUP(AH$2,Monitoring_eng!$A$1:$DB$79,Results!$C30,FALSE)=$I30,$P30,IF(HLOOKUP(AH$2,Monitoring_eng!$A$1:$DB$79,Results!$C30,FALSE)=$K30,$Q30,IF(HLOOKUP(AH$2,Monitoring_eng!$A$1:$DB$79,Results!$C30,FALSE)=$M30,$R30,IF(HLOOKUP(AH$2,Monitoring_eng!$A$1:$DB$79,Results!$C30,FALSE)=$O30,$S30,"CHYBA")))))</f>
        <v>0</v>
      </c>
      <c r="AI30" s="68">
        <f>IF(ISBLANK(HLOOKUP(AI$2,Monitoring_eng!$A$1:$DB$79,Results!$C30,FALSE)),"",IF(HLOOKUP(AI$2,Monitoring_eng!$A$1:$DB$79,Results!$C30,FALSE)=$I30,$P30,IF(HLOOKUP(AI$2,Monitoring_eng!$A$1:$DB$79,Results!$C30,FALSE)=$K30,$Q30,IF(HLOOKUP(AI$2,Monitoring_eng!$A$1:$DB$79,Results!$C30,FALSE)=$M30,$R30,IF(HLOOKUP(AI$2,Monitoring_eng!$A$1:$DB$79,Results!$C30,FALSE)=$O30,$S30,"CHYBA")))))</f>
        <v>0</v>
      </c>
      <c r="AJ30" s="68">
        <f>IF(ISBLANK(HLOOKUP(AJ$2,Monitoring_eng!$A$1:$DB$79,Results!$C30,FALSE)),"",IF(HLOOKUP(AJ$2,Monitoring_eng!$A$1:$DB$79,Results!$C30,FALSE)=$I30,$P30,IF(HLOOKUP(AJ$2,Monitoring_eng!$A$1:$DB$79,Results!$C30,FALSE)=$K30,$Q30,IF(HLOOKUP(AJ$2,Monitoring_eng!$A$1:$DB$79,Results!$C30,FALSE)=$M30,$R30,IF(HLOOKUP(AJ$2,Monitoring_eng!$A$1:$DB$79,Results!$C30,FALSE)=$O30,$S30,"CHYBA")))))</f>
        <v>0</v>
      </c>
      <c r="AK30" s="68">
        <f>IF(ISBLANK(HLOOKUP(AK$2,Monitoring_eng!$A$1:$DB$79,Results!$C30,FALSE)),"",IF(HLOOKUP(AK$2,Monitoring_eng!$A$1:$DB$79,Results!$C30,FALSE)=$I30,$P30,IF(HLOOKUP(AK$2,Monitoring_eng!$A$1:$DB$79,Results!$C30,FALSE)=$K30,$Q30,IF(HLOOKUP(AK$2,Monitoring_eng!$A$1:$DB$79,Results!$C30,FALSE)=$M30,$R30,IF(HLOOKUP(AK$2,Monitoring_eng!$A$1:$DB$79,Results!$C30,FALSE)=$O30,$S30,"CHYBA")))))</f>
        <v>0</v>
      </c>
      <c r="AL30" s="68">
        <f>IF(ISBLANK(HLOOKUP(AL$2,Monitoring_eng!$A$1:$DB$79,Results!$C30,FALSE)),"",IF(HLOOKUP(AL$2,Monitoring_eng!$A$1:$DB$79,Results!$C30,FALSE)=$I30,$P30,IF(HLOOKUP(AL$2,Monitoring_eng!$A$1:$DB$79,Results!$C30,FALSE)=$K30,$Q30,IF(HLOOKUP(AL$2,Monitoring_eng!$A$1:$DB$79,Results!$C30,FALSE)=$M30,$R30,IF(HLOOKUP(AL$2,Monitoring_eng!$A$1:$DB$79,Results!$C30,FALSE)=$O30,$S30,"CHYBA")))))</f>
        <v>0.5</v>
      </c>
      <c r="AM30" s="68">
        <f>IF(ISBLANK(HLOOKUP(AM$2,Monitoring_eng!$A$1:$DB$79,Results!$C30,FALSE)),"",IF(HLOOKUP(AM$2,Monitoring_eng!$A$1:$DB$79,Results!$C30,FALSE)=$I30,$P30,IF(HLOOKUP(AM$2,Monitoring_eng!$A$1:$DB$79,Results!$C30,FALSE)=$K30,$Q30,IF(HLOOKUP(AM$2,Monitoring_eng!$A$1:$DB$79,Results!$C30,FALSE)=$M30,$R30,IF(HLOOKUP(AM$2,Monitoring_eng!$A$1:$DB$79,Results!$C30,FALSE)=$O30,$S30,"CHYBA")))))</f>
        <v>0</v>
      </c>
      <c r="AN30" s="68">
        <f>IF(ISBLANK(HLOOKUP(AN$2,Monitoring_eng!$A$1:$DB$79,Results!$C30,FALSE)),"",IF(HLOOKUP(AN$2,Monitoring_eng!$A$1:$DB$79,Results!$C30,FALSE)=$I30,$P30,IF(HLOOKUP(AN$2,Monitoring_eng!$A$1:$DB$79,Results!$C30,FALSE)=$K30,$Q30,IF(HLOOKUP(AN$2,Monitoring_eng!$A$1:$DB$79,Results!$C30,FALSE)=$M30,$R30,IF(HLOOKUP(AN$2,Monitoring_eng!$A$1:$DB$79,Results!$C30,FALSE)=$O30,$S30,"CHYBA")))))</f>
        <v>0</v>
      </c>
      <c r="AO30" s="68">
        <f>IF(ISBLANK(HLOOKUP(AO$2,Monitoring_eng!$A$1:$DB$79,Results!$C30,FALSE)),"",IF(HLOOKUP(AO$2,Monitoring_eng!$A$1:$DB$79,Results!$C30,FALSE)=$I30,$P30,IF(HLOOKUP(AO$2,Monitoring_eng!$A$1:$DB$79,Results!$C30,FALSE)=$K30,$Q30,IF(HLOOKUP(AO$2,Monitoring_eng!$A$1:$DB$79,Results!$C30,FALSE)=$M30,$R30,IF(HLOOKUP(AO$2,Monitoring_eng!$A$1:$DB$79,Results!$C30,FALSE)=$O30,$S30,"CHYBA")))))</f>
        <v>0</v>
      </c>
      <c r="AP30" s="68">
        <f>IF(ISBLANK(HLOOKUP(AP$2,Monitoring_eng!$A$1:$DB$79,Results!$C30,FALSE)),"",IF(HLOOKUP(AP$2,Monitoring_eng!$A$1:$DB$79,Results!$C30,FALSE)=$I30,$P30,IF(HLOOKUP(AP$2,Monitoring_eng!$A$1:$DB$79,Results!$C30,FALSE)=$K30,$Q30,IF(HLOOKUP(AP$2,Monitoring_eng!$A$1:$DB$79,Results!$C30,FALSE)=$M30,$R30,IF(HLOOKUP(AP$2,Monitoring_eng!$A$1:$DB$79,Results!$C30,FALSE)=$O30,$S30,"CHYBA")))))</f>
        <v>0</v>
      </c>
      <c r="AQ30" s="68">
        <f>IF(ISBLANK(HLOOKUP(AQ$2,Monitoring_eng!$A$1:$DB$79,Results!$C30,FALSE)),"",IF(HLOOKUP(AQ$2,Monitoring_eng!$A$1:$DB$79,Results!$C30,FALSE)=$I30,$P30,IF(HLOOKUP(AQ$2,Monitoring_eng!$A$1:$DB$79,Results!$C30,FALSE)=$K30,$Q30,IF(HLOOKUP(AQ$2,Monitoring_eng!$A$1:$DB$79,Results!$C30,FALSE)=$M30,$R30,IF(HLOOKUP(AQ$2,Monitoring_eng!$A$1:$DB$79,Results!$C30,FALSE)=$O30,$S30,"CHYBA")))))</f>
        <v>0.5</v>
      </c>
      <c r="AR30" s="68">
        <f>IF(ISBLANK(HLOOKUP(AR$2,Monitoring_eng!$A$1:$DB$79,Results!$C30,FALSE)),"",IF(HLOOKUP(AR$2,Monitoring_eng!$A$1:$DB$79,Results!$C30,FALSE)=$I30,$P30,IF(HLOOKUP(AR$2,Monitoring_eng!$A$1:$DB$79,Results!$C30,FALSE)=$K30,$Q30,IF(HLOOKUP(AR$2,Monitoring_eng!$A$1:$DB$79,Results!$C30,FALSE)=$M30,$R30,IF(HLOOKUP(AR$2,Monitoring_eng!$A$1:$DB$79,Results!$C30,FALSE)=$O30,$S30,"CHYBA")))))</f>
        <v>0</v>
      </c>
      <c r="AS30" s="68">
        <f>IF(ISBLANK(HLOOKUP(AS$2,Monitoring_eng!$A$1:$DB$79,Results!$C30,FALSE)),"",IF(HLOOKUP(AS$2,Monitoring_eng!$A$1:$DB$79,Results!$C30,FALSE)=$I30,$P30,IF(HLOOKUP(AS$2,Monitoring_eng!$A$1:$DB$79,Results!$C30,FALSE)=$K30,$Q30,IF(HLOOKUP(AS$2,Monitoring_eng!$A$1:$DB$79,Results!$C30,FALSE)=$M30,$R30,IF(HLOOKUP(AS$2,Monitoring_eng!$A$1:$DB$79,Results!$C30,FALSE)=$O30,$S30,"CHYBA")))))</f>
        <v>0.5</v>
      </c>
      <c r="AT30" s="68">
        <f>IF(ISBLANK(HLOOKUP(AT$2,Monitoring_eng!$A$1:$DB$79,Results!$C30,FALSE)),"",IF(HLOOKUP(AT$2,Monitoring_eng!$A$1:$DB$79,Results!$C30,FALSE)=$I30,$P30,IF(HLOOKUP(AT$2,Monitoring_eng!$A$1:$DB$79,Results!$C30,FALSE)=$K30,$Q30,IF(HLOOKUP(AT$2,Monitoring_eng!$A$1:$DB$79,Results!$C30,FALSE)=$M30,$R30,IF(HLOOKUP(AT$2,Monitoring_eng!$A$1:$DB$79,Results!$C30,FALSE)=$O30,$S30,"CHYBA")))))</f>
        <v>0</v>
      </c>
      <c r="AU30" s="68">
        <f>IF(ISBLANK(HLOOKUP(AU$2,Monitoring_eng!$A$1:$DB$79,Results!$C30,FALSE)),"",IF(HLOOKUP(AU$2,Monitoring_eng!$A$1:$DB$79,Results!$C30,FALSE)=$I30,$P30,IF(HLOOKUP(AU$2,Monitoring_eng!$A$1:$DB$79,Results!$C30,FALSE)=$K30,$Q30,IF(HLOOKUP(AU$2,Monitoring_eng!$A$1:$DB$79,Results!$C30,FALSE)=$M30,$R30,IF(HLOOKUP(AU$2,Monitoring_eng!$A$1:$DB$79,Results!$C30,FALSE)=$O30,$S30,"CHYBA")))))</f>
        <v>0</v>
      </c>
      <c r="AV30" s="68">
        <f>IF(ISBLANK(HLOOKUP(AV$2,Monitoring_eng!$A$1:$DB$79,Results!$C30,FALSE)),"",IF(HLOOKUP(AV$2,Monitoring_eng!$A$1:$DB$79,Results!$C30,FALSE)=$I30,$P30,IF(HLOOKUP(AV$2,Monitoring_eng!$A$1:$DB$79,Results!$C30,FALSE)=$K30,$Q30,IF(HLOOKUP(AV$2,Monitoring_eng!$A$1:$DB$79,Results!$C30,FALSE)=$M30,$R30,IF(HLOOKUP(AV$2,Monitoring_eng!$A$1:$DB$79,Results!$C30,FALSE)=$O30,$S30,"CHYBA")))))</f>
        <v>0.5</v>
      </c>
      <c r="AW30" s="68">
        <f>IF(ISBLANK(HLOOKUP(AW$2,Monitoring_eng!$A$1:$DB$79,Results!$C30,FALSE)),"",IF(HLOOKUP(AW$2,Monitoring_eng!$A$1:$DB$79,Results!$C30,FALSE)=$I30,$P30,IF(HLOOKUP(AW$2,Monitoring_eng!$A$1:$DB$79,Results!$C30,FALSE)=$K30,$Q30,IF(HLOOKUP(AW$2,Monitoring_eng!$A$1:$DB$79,Results!$C30,FALSE)=$M30,$R30,IF(HLOOKUP(AW$2,Monitoring_eng!$A$1:$DB$79,Results!$C30,FALSE)=$O30,$S30,"CHYBA")))))</f>
        <v>0</v>
      </c>
      <c r="AX30" s="68">
        <f>IF(ISBLANK(HLOOKUP(AX$2,Monitoring_eng!$A$1:$DB$79,Results!$C30,FALSE)),"",IF(HLOOKUP(AX$2,Monitoring_eng!$A$1:$DB$79,Results!$C30,FALSE)=$I30,$P30,IF(HLOOKUP(AX$2,Monitoring_eng!$A$1:$DB$79,Results!$C30,FALSE)=$K30,$Q30,IF(HLOOKUP(AX$2,Monitoring_eng!$A$1:$DB$79,Results!$C30,FALSE)=$M30,$R30,IF(HLOOKUP(AX$2,Monitoring_eng!$A$1:$DB$79,Results!$C30,FALSE)=$O30,$S30,"CHYBA")))))</f>
        <v>0</v>
      </c>
      <c r="AY30" s="68">
        <f>IF(ISBLANK(HLOOKUP(AY$2,Monitoring_eng!$A$1:$DB$79,Results!$C30,FALSE)),"",IF(HLOOKUP(AY$2,Monitoring_eng!$A$1:$DB$79,Results!$C30,FALSE)=$I30,$P30,IF(HLOOKUP(AY$2,Monitoring_eng!$A$1:$DB$79,Results!$C30,FALSE)=$K30,$Q30,IF(HLOOKUP(AY$2,Monitoring_eng!$A$1:$DB$79,Results!$C30,FALSE)=$M30,$R30,IF(HLOOKUP(AY$2,Monitoring_eng!$A$1:$DB$79,Results!$C30,FALSE)=$O30,$S30,"CHYBA")))))</f>
        <v>0</v>
      </c>
      <c r="AZ30" s="68">
        <f>IF(ISBLANK(HLOOKUP(AZ$2,Monitoring_eng!$A$1:$DB$79,Results!$C30,FALSE)),"",IF(HLOOKUP(AZ$2,Monitoring_eng!$A$1:$DB$79,Results!$C30,FALSE)=$I30,$P30,IF(HLOOKUP(AZ$2,Monitoring_eng!$A$1:$DB$79,Results!$C30,FALSE)=$K30,$Q30,IF(HLOOKUP(AZ$2,Monitoring_eng!$A$1:$DB$79,Results!$C30,FALSE)=$M30,$R30,IF(HLOOKUP(AZ$2,Monitoring_eng!$A$1:$DB$79,Results!$C30,FALSE)=$O30,$S30,"CHYBA")))))</f>
        <v>0.5</v>
      </c>
      <c r="BA30" s="68">
        <f>IF(ISBLANK(HLOOKUP(BA$2,Monitoring_eng!$A$1:$DB$79,Results!$C30,FALSE)),"",IF(HLOOKUP(BA$2,Monitoring_eng!$A$1:$DB$79,Results!$C30,FALSE)=$I30,$P30,IF(HLOOKUP(BA$2,Monitoring_eng!$A$1:$DB$79,Results!$C30,FALSE)=$K30,$Q30,IF(HLOOKUP(BA$2,Monitoring_eng!$A$1:$DB$79,Results!$C30,FALSE)=$M30,$R30,IF(HLOOKUP(BA$2,Monitoring_eng!$A$1:$DB$79,Results!$C30,FALSE)=$O30,$S30,"CHYBA")))))</f>
        <v>0</v>
      </c>
      <c r="BB30" s="68">
        <f>IF(ISBLANK(HLOOKUP(BB$2,Monitoring_eng!$A$1:$DB$79,Results!$C30,FALSE)),"",IF(HLOOKUP(BB$2,Monitoring_eng!$A$1:$DB$79,Results!$C30,FALSE)=$I30,$P30,IF(HLOOKUP(BB$2,Monitoring_eng!$A$1:$DB$79,Results!$C30,FALSE)=$K30,$Q30,IF(HLOOKUP(BB$2,Monitoring_eng!$A$1:$DB$79,Results!$C30,FALSE)=$M30,$R30,IF(HLOOKUP(BB$2,Monitoring_eng!$A$1:$DB$79,Results!$C30,FALSE)=$O30,$S30,"CHYBA")))))</f>
        <v>0.25</v>
      </c>
      <c r="BC30" s="68">
        <f>IF(ISBLANK(HLOOKUP(BC$2,Monitoring_eng!$A$1:$DB$79,Results!$C30,FALSE)),"",IF(HLOOKUP(BC$2,Monitoring_eng!$A$1:$DB$79,Results!$C30,FALSE)=$I30,$P30,IF(HLOOKUP(BC$2,Monitoring_eng!$A$1:$DB$79,Results!$C30,FALSE)=$K30,$Q30,IF(HLOOKUP(BC$2,Monitoring_eng!$A$1:$DB$79,Results!$C30,FALSE)=$M30,$R30,IF(HLOOKUP(BC$2,Monitoring_eng!$A$1:$DB$79,Results!$C30,FALSE)=$O30,$S30,"CHYBA")))))</f>
        <v>0</v>
      </c>
      <c r="BD30" s="68">
        <f>IF(ISBLANK(HLOOKUP(BD$2,Monitoring_eng!$A$1:$DB$79,Results!$C30,FALSE)),"",IF(HLOOKUP(BD$2,Monitoring_eng!$A$1:$DB$79,Results!$C30,FALSE)=$I30,$P30,IF(HLOOKUP(BD$2,Monitoring_eng!$A$1:$DB$79,Results!$C30,FALSE)=$K30,$Q30,IF(HLOOKUP(BD$2,Monitoring_eng!$A$1:$DB$79,Results!$C30,FALSE)=$M30,$R30,IF(HLOOKUP(BD$2,Monitoring_eng!$A$1:$DB$79,Results!$C30,FALSE)=$O30,$S30,"CHYBA")))))</f>
        <v>0.5</v>
      </c>
      <c r="BE30" s="68">
        <f>IF(ISBLANK(HLOOKUP(BE$2,Monitoring_eng!$A$1:$DB$79,Results!$C30,FALSE)),"",IF(HLOOKUP(BE$2,Monitoring_eng!$A$1:$DB$79,Results!$C30,FALSE)=$I30,$P30,IF(HLOOKUP(BE$2,Monitoring_eng!$A$1:$DB$79,Results!$C30,FALSE)=$K30,$Q30,IF(HLOOKUP(BE$2,Monitoring_eng!$A$1:$DB$79,Results!$C30,FALSE)=$M30,$R30,IF(HLOOKUP(BE$2,Monitoring_eng!$A$1:$DB$79,Results!$C30,FALSE)=$O30,$S30,"CHYBA")))))</f>
        <v>0.5</v>
      </c>
      <c r="BF30" s="68">
        <f>IF(ISBLANK(HLOOKUP(BF$2,Monitoring_eng!$A$1:$DB$79,Results!$C30,FALSE)),"",IF(HLOOKUP(BF$2,Monitoring_eng!$A$1:$DB$79,Results!$C30,FALSE)=$I30,$P30,IF(HLOOKUP(BF$2,Monitoring_eng!$A$1:$DB$79,Results!$C30,FALSE)=$K30,$Q30,IF(HLOOKUP(BF$2,Monitoring_eng!$A$1:$DB$79,Results!$C30,FALSE)=$M30,$R30,IF(HLOOKUP(BF$2,Monitoring_eng!$A$1:$DB$79,Results!$C30,FALSE)=$O30,$S30,"CHYBA")))))</f>
        <v>0</v>
      </c>
      <c r="BG30" s="68">
        <f>IF(ISBLANK(HLOOKUP(BG$2,Monitoring_eng!$A$1:$DB$79,Results!$C30,FALSE)),"",IF(HLOOKUP(BG$2,Monitoring_eng!$A$1:$DB$79,Results!$C30,FALSE)=$I30,$P30,IF(HLOOKUP(BG$2,Monitoring_eng!$A$1:$DB$79,Results!$C30,FALSE)=$K30,$Q30,IF(HLOOKUP(BG$2,Monitoring_eng!$A$1:$DB$79,Results!$C30,FALSE)=$M30,$R30,IF(HLOOKUP(BG$2,Monitoring_eng!$A$1:$DB$79,Results!$C30,FALSE)=$O30,$S30,"CHYBA")))))</f>
        <v>0.25</v>
      </c>
      <c r="BH30" s="68">
        <f>IF(ISBLANK(HLOOKUP(BH$2,Monitoring_eng!$A$1:$DB$79,Results!$C30,FALSE)),"",IF(HLOOKUP(BH$2,Monitoring_eng!$A$1:$DB$79,Results!$C30,FALSE)=$I30,$P30,IF(HLOOKUP(BH$2,Monitoring_eng!$A$1:$DB$79,Results!$C30,FALSE)=$K30,$Q30,IF(HLOOKUP(BH$2,Monitoring_eng!$A$1:$DB$79,Results!$C30,FALSE)=$M30,$R30,IF(HLOOKUP(BH$2,Monitoring_eng!$A$1:$DB$79,Results!$C30,FALSE)=$O30,$S30,"CHYBA")))))</f>
        <v>0</v>
      </c>
      <c r="BI30" s="68">
        <f>IF(ISBLANK(HLOOKUP(BI$2,Monitoring_eng!$A$1:$DB$79,Results!$C30,FALSE)),"",IF(HLOOKUP(BI$2,Monitoring_eng!$A$1:$DB$79,Results!$C30,FALSE)=$I30,$P30,IF(HLOOKUP(BI$2,Monitoring_eng!$A$1:$DB$79,Results!$C30,FALSE)=$K30,$Q30,IF(HLOOKUP(BI$2,Monitoring_eng!$A$1:$DB$79,Results!$C30,FALSE)=$M30,$R30,IF(HLOOKUP(BI$2,Monitoring_eng!$A$1:$DB$79,Results!$C30,FALSE)=$O30,$S30,"CHYBA")))))</f>
        <v>0</v>
      </c>
      <c r="BJ30" s="68">
        <f>IF(ISBLANK(HLOOKUP(BJ$2,Monitoring_eng!$A$1:$DB$79,Results!$C30,FALSE)),"",IF(HLOOKUP(BJ$2,Monitoring_eng!$A$1:$DB$79,Results!$C30,FALSE)=$I30,$P30,IF(HLOOKUP(BJ$2,Monitoring_eng!$A$1:$DB$79,Results!$C30,FALSE)=$K30,$Q30,IF(HLOOKUP(BJ$2,Monitoring_eng!$A$1:$DB$79,Results!$C30,FALSE)=$M30,$R30,IF(HLOOKUP(BJ$2,Monitoring_eng!$A$1:$DB$79,Results!$C30,FALSE)=$O30,$S30,"CHYBA")))))</f>
        <v>0</v>
      </c>
      <c r="BK30" s="68">
        <f>IF(ISBLANK(HLOOKUP(BK$2,Monitoring_eng!$A$1:$DB$79,Results!$C30,FALSE)),"",IF(HLOOKUP(BK$2,Monitoring_eng!$A$1:$DB$79,Results!$C30,FALSE)=$I30,$P30,IF(HLOOKUP(BK$2,Monitoring_eng!$A$1:$DB$79,Results!$C30,FALSE)=$K30,$Q30,IF(HLOOKUP(BK$2,Monitoring_eng!$A$1:$DB$79,Results!$C30,FALSE)=$M30,$R30,IF(HLOOKUP(BK$2,Monitoring_eng!$A$1:$DB$79,Results!$C30,FALSE)=$O30,$S30,"CHYBA")))))</f>
        <v>0</v>
      </c>
      <c r="BL30" s="68">
        <f>IF(ISBLANK(HLOOKUP(BL$2,Monitoring_eng!$A$1:$DB$79,Results!$C30,FALSE)),"",IF(HLOOKUP(BL$2,Monitoring_eng!$A$1:$DB$79,Results!$C30,FALSE)=$I30,$P30,IF(HLOOKUP(BL$2,Monitoring_eng!$A$1:$DB$79,Results!$C30,FALSE)=$K30,$Q30,IF(HLOOKUP(BL$2,Monitoring_eng!$A$1:$DB$79,Results!$C30,FALSE)=$M30,$R30,IF(HLOOKUP(BL$2,Monitoring_eng!$A$1:$DB$79,Results!$C30,FALSE)=$O30,$S30,"CHYBA")))))</f>
        <v>0</v>
      </c>
      <c r="BM30" s="68">
        <f>IF(ISBLANK(HLOOKUP(BM$2,Monitoring_eng!$A$1:$DB$79,Results!$C30,FALSE)),"",IF(HLOOKUP(BM$2,Monitoring_eng!$A$1:$DB$79,Results!$C30,FALSE)=$I30,$P30,IF(HLOOKUP(BM$2,Monitoring_eng!$A$1:$DB$79,Results!$C30,FALSE)=$K30,$Q30,IF(HLOOKUP(BM$2,Monitoring_eng!$A$1:$DB$79,Results!$C30,FALSE)=$M30,$R30,IF(HLOOKUP(BM$2,Monitoring_eng!$A$1:$DB$79,Results!$C30,FALSE)=$O30,$S30,"CHYBA")))))</f>
        <v>0</v>
      </c>
      <c r="BN30" s="68">
        <f>IF(ISBLANK(HLOOKUP(BN$2,Monitoring_eng!$A$1:$DB$79,Results!$C30,FALSE)),"",IF(HLOOKUP(BN$2,Monitoring_eng!$A$1:$DB$79,Results!$C30,FALSE)=$I30,$P30,IF(HLOOKUP(BN$2,Monitoring_eng!$A$1:$DB$79,Results!$C30,FALSE)=$K30,$Q30,IF(HLOOKUP(BN$2,Monitoring_eng!$A$1:$DB$79,Results!$C30,FALSE)=$M30,$R30,IF(HLOOKUP(BN$2,Monitoring_eng!$A$1:$DB$79,Results!$C30,FALSE)=$O30,$S30,"CHYBA")))))</f>
        <v>0</v>
      </c>
      <c r="BO30" s="68">
        <f>IF(ISBLANK(HLOOKUP(BO$2,Monitoring_eng!$A$1:$DB$79,Results!$C30,FALSE)),"",IF(HLOOKUP(BO$2,Monitoring_eng!$A$1:$DB$79,Results!$C30,FALSE)=$I30,$P30,IF(HLOOKUP(BO$2,Monitoring_eng!$A$1:$DB$79,Results!$C30,FALSE)=$K30,$Q30,IF(HLOOKUP(BO$2,Monitoring_eng!$A$1:$DB$79,Results!$C30,FALSE)=$M30,$R30,IF(HLOOKUP(BO$2,Monitoring_eng!$A$1:$DB$79,Results!$C30,FALSE)=$O30,$S30,"CHYBA")))))</f>
        <v>0</v>
      </c>
      <c r="BP30" s="68">
        <f>IF(ISBLANK(HLOOKUP(BP$2,Monitoring_eng!$A$1:$DB$79,Results!$C30,FALSE)),"",IF(HLOOKUP(BP$2,Monitoring_eng!$A$1:$DB$79,Results!$C30,FALSE)=$I30,$P30,IF(HLOOKUP(BP$2,Monitoring_eng!$A$1:$DB$79,Results!$C30,FALSE)=$K30,$Q30,IF(HLOOKUP(BP$2,Monitoring_eng!$A$1:$DB$79,Results!$C30,FALSE)=$M30,$R30,IF(HLOOKUP(BP$2,Monitoring_eng!$A$1:$DB$79,Results!$C30,FALSE)=$O30,$S30,"CHYBA")))))</f>
        <v>0</v>
      </c>
      <c r="BQ30" s="68">
        <f>IF(ISBLANK(HLOOKUP(BQ$2,Monitoring_eng!$A$1:$DB$79,Results!$C30,FALSE)),"",IF(HLOOKUP(BQ$2,Monitoring_eng!$A$1:$DB$79,Results!$C30,FALSE)=$I30,$P30,IF(HLOOKUP(BQ$2,Monitoring_eng!$A$1:$DB$79,Results!$C30,FALSE)=$K30,$Q30,IF(HLOOKUP(BQ$2,Monitoring_eng!$A$1:$DB$79,Results!$C30,FALSE)=$M30,$R30,IF(HLOOKUP(BQ$2,Monitoring_eng!$A$1:$DB$79,Results!$C30,FALSE)=$O30,$S30,"CHYBA")))))</f>
        <v>0</v>
      </c>
    </row>
    <row r="31" spans="1:69" x14ac:dyDescent="0.25">
      <c r="A31" s="45" t="s">
        <v>2456</v>
      </c>
      <c r="B31" s="45" t="s">
        <v>332</v>
      </c>
      <c r="C31" s="45">
        <v>30</v>
      </c>
      <c r="D31" s="47" t="s">
        <v>120</v>
      </c>
      <c r="E31" s="47" t="s">
        <v>132</v>
      </c>
      <c r="F31" s="48" t="s">
        <v>16</v>
      </c>
      <c r="G31" s="45">
        <v>0.5</v>
      </c>
      <c r="H31" s="45" t="s">
        <v>484</v>
      </c>
      <c r="I31" s="45" t="s">
        <v>1749</v>
      </c>
      <c r="J31" s="45" t="s">
        <v>485</v>
      </c>
      <c r="K31" s="67" t="s">
        <v>1750</v>
      </c>
      <c r="L31" s="45" t="s">
        <v>486</v>
      </c>
      <c r="M31" s="45" t="s">
        <v>1752</v>
      </c>
      <c r="N31" s="45" t="s">
        <v>2116</v>
      </c>
      <c r="O31" s="45" t="s">
        <v>2116</v>
      </c>
      <c r="P31" s="45">
        <f t="shared" si="0"/>
        <v>0.5</v>
      </c>
      <c r="Q31" s="45">
        <v>0</v>
      </c>
      <c r="R31" s="45">
        <f t="shared" si="1"/>
        <v>0.25</v>
      </c>
      <c r="S31" s="45" t="s">
        <v>2116</v>
      </c>
      <c r="T31" s="68">
        <f>IF(ISBLANK(HLOOKUP(T$2,Monitoring_eng!$A$1:$DB$79,Results!$C31,FALSE)),"",IF(HLOOKUP(T$2,Monitoring_eng!$A$1:$DB$79,Results!$C31,FALSE)=$I31,$P31,IF(HLOOKUP(T$2,Monitoring_eng!$A$1:$DB$79,Results!$C31,FALSE)=$K31,$Q31,IF(HLOOKUP(T$2,Monitoring_eng!$A$1:$DB$79,Results!$C31,FALSE)=$M31,$R31,IF(HLOOKUP(T$2,Monitoring_eng!$A$1:$DB$79,Results!$C31,FALSE)=$O31,$S31,"CHYBA")))))</f>
        <v>0</v>
      </c>
      <c r="U31" s="68">
        <f>IF(ISBLANK(HLOOKUP(U$2,Monitoring_eng!$A$1:$DB$79,Results!$C31,FALSE)),"",IF(HLOOKUP(U$2,Monitoring_eng!$A$1:$DB$79,Results!$C31,FALSE)=$I31,$P31,IF(HLOOKUP(U$2,Monitoring_eng!$A$1:$DB$79,Results!$C31,FALSE)=$K31,$Q31,IF(HLOOKUP(U$2,Monitoring_eng!$A$1:$DB$79,Results!$C31,FALSE)=$M31,$R31,IF(HLOOKUP(U$2,Monitoring_eng!$A$1:$DB$79,Results!$C31,FALSE)=$O31,$S31,"CHYBA")))))</f>
        <v>0.5</v>
      </c>
      <c r="V31" s="68">
        <f>IF(ISBLANK(HLOOKUP(V$2,Monitoring_eng!$A$1:$DB$79,Results!$C31,FALSE)),"",IF(HLOOKUP(V$2,Monitoring_eng!$A$1:$DB$79,Results!$C31,FALSE)=$I31,$P31,IF(HLOOKUP(V$2,Monitoring_eng!$A$1:$DB$79,Results!$C31,FALSE)=$K31,$Q31,IF(HLOOKUP(V$2,Monitoring_eng!$A$1:$DB$79,Results!$C31,FALSE)=$M31,$R31,IF(HLOOKUP(V$2,Monitoring_eng!$A$1:$DB$79,Results!$C31,FALSE)=$O31,$S31,"CHYBA")))))</f>
        <v>0</v>
      </c>
      <c r="W31" s="68">
        <f>IF(ISBLANK(HLOOKUP(W$2,Monitoring_eng!$A$1:$DB$79,Results!$C31,FALSE)),"",IF(HLOOKUP(W$2,Monitoring_eng!$A$1:$DB$79,Results!$C31,FALSE)=$I31,$P31,IF(HLOOKUP(W$2,Monitoring_eng!$A$1:$DB$79,Results!$C31,FALSE)=$K31,$Q31,IF(HLOOKUP(W$2,Monitoring_eng!$A$1:$DB$79,Results!$C31,FALSE)=$M31,$R31,IF(HLOOKUP(W$2,Monitoring_eng!$A$1:$DB$79,Results!$C31,FALSE)=$O31,$S31,"CHYBA")))))</f>
        <v>0</v>
      </c>
      <c r="X31" s="68">
        <f>IF(ISBLANK(HLOOKUP(X$2,Monitoring_eng!$A$1:$DB$79,Results!$C31,FALSE)),"",IF(HLOOKUP(X$2,Monitoring_eng!$A$1:$DB$79,Results!$C31,FALSE)=$I31,$P31,IF(HLOOKUP(X$2,Monitoring_eng!$A$1:$DB$79,Results!$C31,FALSE)=$K31,$Q31,IF(HLOOKUP(X$2,Monitoring_eng!$A$1:$DB$79,Results!$C31,FALSE)=$M31,$R31,IF(HLOOKUP(X$2,Monitoring_eng!$A$1:$DB$79,Results!$C31,FALSE)=$O31,$S31,"CHYBA")))))</f>
        <v>0</v>
      </c>
      <c r="Y31" s="68">
        <f>IF(ISBLANK(HLOOKUP(Y$2,Monitoring_eng!$A$1:$DB$79,Results!$C31,FALSE)),"",IF(HLOOKUP(Y$2,Monitoring_eng!$A$1:$DB$79,Results!$C31,FALSE)=$I31,$P31,IF(HLOOKUP(Y$2,Monitoring_eng!$A$1:$DB$79,Results!$C31,FALSE)=$K31,$Q31,IF(HLOOKUP(Y$2,Monitoring_eng!$A$1:$DB$79,Results!$C31,FALSE)=$M31,$R31,IF(HLOOKUP(Y$2,Monitoring_eng!$A$1:$DB$79,Results!$C31,FALSE)=$O31,$S31,"CHYBA")))))</f>
        <v>0.5</v>
      </c>
      <c r="Z31" s="68">
        <f>IF(ISBLANK(HLOOKUP(Z$2,Monitoring_eng!$A$1:$DB$79,Results!$C31,FALSE)),"",IF(HLOOKUP(Z$2,Monitoring_eng!$A$1:$DB$79,Results!$C31,FALSE)=$I31,$P31,IF(HLOOKUP(Z$2,Monitoring_eng!$A$1:$DB$79,Results!$C31,FALSE)=$K31,$Q31,IF(HLOOKUP(Z$2,Monitoring_eng!$A$1:$DB$79,Results!$C31,FALSE)=$M31,$R31,IF(HLOOKUP(Z$2,Monitoring_eng!$A$1:$DB$79,Results!$C31,FALSE)=$O31,$S31,"CHYBA")))))</f>
        <v>0.5</v>
      </c>
      <c r="AA31" s="68">
        <f>IF(ISBLANK(HLOOKUP(AA$2,Monitoring_eng!$A$1:$DB$79,Results!$C31,FALSE)),"",IF(HLOOKUP(AA$2,Monitoring_eng!$A$1:$DB$79,Results!$C31,FALSE)=$I31,$P31,IF(HLOOKUP(AA$2,Monitoring_eng!$A$1:$DB$79,Results!$C31,FALSE)=$K31,$Q31,IF(HLOOKUP(AA$2,Monitoring_eng!$A$1:$DB$79,Results!$C31,FALSE)=$M31,$R31,IF(HLOOKUP(AA$2,Monitoring_eng!$A$1:$DB$79,Results!$C31,FALSE)=$O31,$S31,"CHYBA")))))</f>
        <v>0</v>
      </c>
      <c r="AB31" s="68">
        <f>IF(ISBLANK(HLOOKUP(AB$2,Monitoring_eng!$A$1:$DB$79,Results!$C31,FALSE)),"",IF(HLOOKUP(AB$2,Monitoring_eng!$A$1:$DB$79,Results!$C31,FALSE)=$I31,$P31,IF(HLOOKUP(AB$2,Monitoring_eng!$A$1:$DB$79,Results!$C31,FALSE)=$K31,$Q31,IF(HLOOKUP(AB$2,Monitoring_eng!$A$1:$DB$79,Results!$C31,FALSE)=$M31,$R31,IF(HLOOKUP(AB$2,Monitoring_eng!$A$1:$DB$79,Results!$C31,FALSE)=$O31,$S31,"CHYBA")))))</f>
        <v>0</v>
      </c>
      <c r="AC31" s="68">
        <f>IF(ISBLANK(HLOOKUP(AC$2,Monitoring_eng!$A$1:$DB$79,Results!$C31,FALSE)),"",IF(HLOOKUP(AC$2,Monitoring_eng!$A$1:$DB$79,Results!$C31,FALSE)=$I31,$P31,IF(HLOOKUP(AC$2,Monitoring_eng!$A$1:$DB$79,Results!$C31,FALSE)=$K31,$Q31,IF(HLOOKUP(AC$2,Monitoring_eng!$A$1:$DB$79,Results!$C31,FALSE)=$M31,$R31,IF(HLOOKUP(AC$2,Monitoring_eng!$A$1:$DB$79,Results!$C31,FALSE)=$O31,$S31,"CHYBA")))))</f>
        <v>0</v>
      </c>
      <c r="AD31" s="68">
        <f>IF(ISBLANK(HLOOKUP(AD$2,Monitoring_eng!$A$1:$DB$79,Results!$C31,FALSE)),"",IF(HLOOKUP(AD$2,Monitoring_eng!$A$1:$DB$79,Results!$C31,FALSE)=$I31,$P31,IF(HLOOKUP(AD$2,Monitoring_eng!$A$1:$DB$79,Results!$C31,FALSE)=$K31,$Q31,IF(HLOOKUP(AD$2,Monitoring_eng!$A$1:$DB$79,Results!$C31,FALSE)=$M31,$R31,IF(HLOOKUP(AD$2,Monitoring_eng!$A$1:$DB$79,Results!$C31,FALSE)=$O31,$S31,"CHYBA")))))</f>
        <v>0.5</v>
      </c>
      <c r="AE31" s="68">
        <f>IF(ISBLANK(HLOOKUP(AE$2,Monitoring_eng!$A$1:$DB$79,Results!$C31,FALSE)),"",IF(HLOOKUP(AE$2,Monitoring_eng!$A$1:$DB$79,Results!$C31,FALSE)=$I31,$P31,IF(HLOOKUP(AE$2,Monitoring_eng!$A$1:$DB$79,Results!$C31,FALSE)=$K31,$Q31,IF(HLOOKUP(AE$2,Monitoring_eng!$A$1:$DB$79,Results!$C31,FALSE)=$M31,$R31,IF(HLOOKUP(AE$2,Monitoring_eng!$A$1:$DB$79,Results!$C31,FALSE)=$O31,$S31,"CHYBA")))))</f>
        <v>0</v>
      </c>
      <c r="AF31" s="68">
        <f>IF(ISBLANK(HLOOKUP(AF$2,Monitoring_eng!$A$1:$DB$79,Results!$C31,FALSE)),"",IF(HLOOKUP(AF$2,Monitoring_eng!$A$1:$DB$79,Results!$C31,FALSE)=$I31,$P31,IF(HLOOKUP(AF$2,Monitoring_eng!$A$1:$DB$79,Results!$C31,FALSE)=$K31,$Q31,IF(HLOOKUP(AF$2,Monitoring_eng!$A$1:$DB$79,Results!$C31,FALSE)=$M31,$R31,IF(HLOOKUP(AF$2,Monitoring_eng!$A$1:$DB$79,Results!$C31,FALSE)=$O31,$S31,"CHYBA")))))</f>
        <v>0</v>
      </c>
      <c r="AG31" s="68">
        <f>IF(ISBLANK(HLOOKUP(AG$2,Monitoring_eng!$A$1:$DB$79,Results!$C31,FALSE)),"",IF(HLOOKUP(AG$2,Monitoring_eng!$A$1:$DB$79,Results!$C31,FALSE)=$I31,$P31,IF(HLOOKUP(AG$2,Monitoring_eng!$A$1:$DB$79,Results!$C31,FALSE)=$K31,$Q31,IF(HLOOKUP(AG$2,Monitoring_eng!$A$1:$DB$79,Results!$C31,FALSE)=$M31,$R31,IF(HLOOKUP(AG$2,Monitoring_eng!$A$1:$DB$79,Results!$C31,FALSE)=$O31,$S31,"CHYBA")))))</f>
        <v>0.5</v>
      </c>
      <c r="AH31" s="68">
        <f>IF(ISBLANK(HLOOKUP(AH$2,Monitoring_eng!$A$1:$DB$79,Results!$C31,FALSE)),"",IF(HLOOKUP(AH$2,Monitoring_eng!$A$1:$DB$79,Results!$C31,FALSE)=$I31,$P31,IF(HLOOKUP(AH$2,Monitoring_eng!$A$1:$DB$79,Results!$C31,FALSE)=$K31,$Q31,IF(HLOOKUP(AH$2,Monitoring_eng!$A$1:$DB$79,Results!$C31,FALSE)=$M31,$R31,IF(HLOOKUP(AH$2,Monitoring_eng!$A$1:$DB$79,Results!$C31,FALSE)=$O31,$S31,"CHYBA")))))</f>
        <v>0</v>
      </c>
      <c r="AI31" s="68">
        <f>IF(ISBLANK(HLOOKUP(AI$2,Monitoring_eng!$A$1:$DB$79,Results!$C31,FALSE)),"",IF(HLOOKUP(AI$2,Monitoring_eng!$A$1:$DB$79,Results!$C31,FALSE)=$I31,$P31,IF(HLOOKUP(AI$2,Monitoring_eng!$A$1:$DB$79,Results!$C31,FALSE)=$K31,$Q31,IF(HLOOKUP(AI$2,Monitoring_eng!$A$1:$DB$79,Results!$C31,FALSE)=$M31,$R31,IF(HLOOKUP(AI$2,Monitoring_eng!$A$1:$DB$79,Results!$C31,FALSE)=$O31,$S31,"CHYBA")))))</f>
        <v>0.5</v>
      </c>
      <c r="AJ31" s="68">
        <f>IF(ISBLANK(HLOOKUP(AJ$2,Monitoring_eng!$A$1:$DB$79,Results!$C31,FALSE)),"",IF(HLOOKUP(AJ$2,Monitoring_eng!$A$1:$DB$79,Results!$C31,FALSE)=$I31,$P31,IF(HLOOKUP(AJ$2,Monitoring_eng!$A$1:$DB$79,Results!$C31,FALSE)=$K31,$Q31,IF(HLOOKUP(AJ$2,Monitoring_eng!$A$1:$DB$79,Results!$C31,FALSE)=$M31,$R31,IF(HLOOKUP(AJ$2,Monitoring_eng!$A$1:$DB$79,Results!$C31,FALSE)=$O31,$S31,"CHYBA")))))</f>
        <v>0.5</v>
      </c>
      <c r="AK31" s="68">
        <f>IF(ISBLANK(HLOOKUP(AK$2,Monitoring_eng!$A$1:$DB$79,Results!$C31,FALSE)),"",IF(HLOOKUP(AK$2,Monitoring_eng!$A$1:$DB$79,Results!$C31,FALSE)=$I31,$P31,IF(HLOOKUP(AK$2,Monitoring_eng!$A$1:$DB$79,Results!$C31,FALSE)=$K31,$Q31,IF(HLOOKUP(AK$2,Monitoring_eng!$A$1:$DB$79,Results!$C31,FALSE)=$M31,$R31,IF(HLOOKUP(AK$2,Monitoring_eng!$A$1:$DB$79,Results!$C31,FALSE)=$O31,$S31,"CHYBA")))))</f>
        <v>0</v>
      </c>
      <c r="AL31" s="68">
        <f>IF(ISBLANK(HLOOKUP(AL$2,Monitoring_eng!$A$1:$DB$79,Results!$C31,FALSE)),"",IF(HLOOKUP(AL$2,Monitoring_eng!$A$1:$DB$79,Results!$C31,FALSE)=$I31,$P31,IF(HLOOKUP(AL$2,Monitoring_eng!$A$1:$DB$79,Results!$C31,FALSE)=$K31,$Q31,IF(HLOOKUP(AL$2,Monitoring_eng!$A$1:$DB$79,Results!$C31,FALSE)=$M31,$R31,IF(HLOOKUP(AL$2,Monitoring_eng!$A$1:$DB$79,Results!$C31,FALSE)=$O31,$S31,"CHYBA")))))</f>
        <v>0</v>
      </c>
      <c r="AM31" s="68">
        <f>IF(ISBLANK(HLOOKUP(AM$2,Monitoring_eng!$A$1:$DB$79,Results!$C31,FALSE)),"",IF(HLOOKUP(AM$2,Monitoring_eng!$A$1:$DB$79,Results!$C31,FALSE)=$I31,$P31,IF(HLOOKUP(AM$2,Monitoring_eng!$A$1:$DB$79,Results!$C31,FALSE)=$K31,$Q31,IF(HLOOKUP(AM$2,Monitoring_eng!$A$1:$DB$79,Results!$C31,FALSE)=$M31,$R31,IF(HLOOKUP(AM$2,Monitoring_eng!$A$1:$DB$79,Results!$C31,FALSE)=$O31,$S31,"CHYBA")))))</f>
        <v>0</v>
      </c>
      <c r="AN31" s="68">
        <f>IF(ISBLANK(HLOOKUP(AN$2,Monitoring_eng!$A$1:$DB$79,Results!$C31,FALSE)),"",IF(HLOOKUP(AN$2,Monitoring_eng!$A$1:$DB$79,Results!$C31,FALSE)=$I31,$P31,IF(HLOOKUP(AN$2,Monitoring_eng!$A$1:$DB$79,Results!$C31,FALSE)=$K31,$Q31,IF(HLOOKUP(AN$2,Monitoring_eng!$A$1:$DB$79,Results!$C31,FALSE)=$M31,$R31,IF(HLOOKUP(AN$2,Monitoring_eng!$A$1:$DB$79,Results!$C31,FALSE)=$O31,$S31,"CHYBA")))))</f>
        <v>0.5</v>
      </c>
      <c r="AO31" s="68">
        <f>IF(ISBLANK(HLOOKUP(AO$2,Monitoring_eng!$A$1:$DB$79,Results!$C31,FALSE)),"",IF(HLOOKUP(AO$2,Monitoring_eng!$A$1:$DB$79,Results!$C31,FALSE)=$I31,$P31,IF(HLOOKUP(AO$2,Monitoring_eng!$A$1:$DB$79,Results!$C31,FALSE)=$K31,$Q31,IF(HLOOKUP(AO$2,Monitoring_eng!$A$1:$DB$79,Results!$C31,FALSE)=$M31,$R31,IF(HLOOKUP(AO$2,Monitoring_eng!$A$1:$DB$79,Results!$C31,FALSE)=$O31,$S31,"CHYBA")))))</f>
        <v>0</v>
      </c>
      <c r="AP31" s="68">
        <f>IF(ISBLANK(HLOOKUP(AP$2,Monitoring_eng!$A$1:$DB$79,Results!$C31,FALSE)),"",IF(HLOOKUP(AP$2,Monitoring_eng!$A$1:$DB$79,Results!$C31,FALSE)=$I31,$P31,IF(HLOOKUP(AP$2,Monitoring_eng!$A$1:$DB$79,Results!$C31,FALSE)=$K31,$Q31,IF(HLOOKUP(AP$2,Monitoring_eng!$A$1:$DB$79,Results!$C31,FALSE)=$M31,$R31,IF(HLOOKUP(AP$2,Monitoring_eng!$A$1:$DB$79,Results!$C31,FALSE)=$O31,$S31,"CHYBA")))))</f>
        <v>0</v>
      </c>
      <c r="AQ31" s="68">
        <f>IF(ISBLANK(HLOOKUP(AQ$2,Monitoring_eng!$A$1:$DB$79,Results!$C31,FALSE)),"",IF(HLOOKUP(AQ$2,Monitoring_eng!$A$1:$DB$79,Results!$C31,FALSE)=$I31,$P31,IF(HLOOKUP(AQ$2,Monitoring_eng!$A$1:$DB$79,Results!$C31,FALSE)=$K31,$Q31,IF(HLOOKUP(AQ$2,Monitoring_eng!$A$1:$DB$79,Results!$C31,FALSE)=$M31,$R31,IF(HLOOKUP(AQ$2,Monitoring_eng!$A$1:$DB$79,Results!$C31,FALSE)=$O31,$S31,"CHYBA")))))</f>
        <v>0</v>
      </c>
      <c r="AR31" s="68">
        <f>IF(ISBLANK(HLOOKUP(AR$2,Monitoring_eng!$A$1:$DB$79,Results!$C31,FALSE)),"",IF(HLOOKUP(AR$2,Monitoring_eng!$A$1:$DB$79,Results!$C31,FALSE)=$I31,$P31,IF(HLOOKUP(AR$2,Monitoring_eng!$A$1:$DB$79,Results!$C31,FALSE)=$K31,$Q31,IF(HLOOKUP(AR$2,Monitoring_eng!$A$1:$DB$79,Results!$C31,FALSE)=$M31,$R31,IF(HLOOKUP(AR$2,Monitoring_eng!$A$1:$DB$79,Results!$C31,FALSE)=$O31,$S31,"CHYBA")))))</f>
        <v>0.5</v>
      </c>
      <c r="AS31" s="68">
        <f>IF(ISBLANK(HLOOKUP(AS$2,Monitoring_eng!$A$1:$DB$79,Results!$C31,FALSE)),"",IF(HLOOKUP(AS$2,Monitoring_eng!$A$1:$DB$79,Results!$C31,FALSE)=$I31,$P31,IF(HLOOKUP(AS$2,Monitoring_eng!$A$1:$DB$79,Results!$C31,FALSE)=$K31,$Q31,IF(HLOOKUP(AS$2,Monitoring_eng!$A$1:$DB$79,Results!$C31,FALSE)=$M31,$R31,IF(HLOOKUP(AS$2,Monitoring_eng!$A$1:$DB$79,Results!$C31,FALSE)=$O31,$S31,"CHYBA")))))</f>
        <v>0.5</v>
      </c>
      <c r="AT31" s="68">
        <f>IF(ISBLANK(HLOOKUP(AT$2,Monitoring_eng!$A$1:$DB$79,Results!$C31,FALSE)),"",IF(HLOOKUP(AT$2,Monitoring_eng!$A$1:$DB$79,Results!$C31,FALSE)=$I31,$P31,IF(HLOOKUP(AT$2,Monitoring_eng!$A$1:$DB$79,Results!$C31,FALSE)=$K31,$Q31,IF(HLOOKUP(AT$2,Monitoring_eng!$A$1:$DB$79,Results!$C31,FALSE)=$M31,$R31,IF(HLOOKUP(AT$2,Monitoring_eng!$A$1:$DB$79,Results!$C31,FALSE)=$O31,$S31,"CHYBA")))))</f>
        <v>0.5</v>
      </c>
      <c r="AU31" s="68">
        <f>IF(ISBLANK(HLOOKUP(AU$2,Monitoring_eng!$A$1:$DB$79,Results!$C31,FALSE)),"",IF(HLOOKUP(AU$2,Monitoring_eng!$A$1:$DB$79,Results!$C31,FALSE)=$I31,$P31,IF(HLOOKUP(AU$2,Monitoring_eng!$A$1:$DB$79,Results!$C31,FALSE)=$K31,$Q31,IF(HLOOKUP(AU$2,Monitoring_eng!$A$1:$DB$79,Results!$C31,FALSE)=$M31,$R31,IF(HLOOKUP(AU$2,Monitoring_eng!$A$1:$DB$79,Results!$C31,FALSE)=$O31,$S31,"CHYBA")))))</f>
        <v>0</v>
      </c>
      <c r="AV31" s="68">
        <f>IF(ISBLANK(HLOOKUP(AV$2,Monitoring_eng!$A$1:$DB$79,Results!$C31,FALSE)),"",IF(HLOOKUP(AV$2,Monitoring_eng!$A$1:$DB$79,Results!$C31,FALSE)=$I31,$P31,IF(HLOOKUP(AV$2,Monitoring_eng!$A$1:$DB$79,Results!$C31,FALSE)=$K31,$Q31,IF(HLOOKUP(AV$2,Monitoring_eng!$A$1:$DB$79,Results!$C31,FALSE)=$M31,$R31,IF(HLOOKUP(AV$2,Monitoring_eng!$A$1:$DB$79,Results!$C31,FALSE)=$O31,$S31,"CHYBA")))))</f>
        <v>0</v>
      </c>
      <c r="AW31" s="68">
        <f>IF(ISBLANK(HLOOKUP(AW$2,Monitoring_eng!$A$1:$DB$79,Results!$C31,FALSE)),"",IF(HLOOKUP(AW$2,Monitoring_eng!$A$1:$DB$79,Results!$C31,FALSE)=$I31,$P31,IF(HLOOKUP(AW$2,Monitoring_eng!$A$1:$DB$79,Results!$C31,FALSE)=$K31,$Q31,IF(HLOOKUP(AW$2,Monitoring_eng!$A$1:$DB$79,Results!$C31,FALSE)=$M31,$R31,IF(HLOOKUP(AW$2,Monitoring_eng!$A$1:$DB$79,Results!$C31,FALSE)=$O31,$S31,"CHYBA")))))</f>
        <v>0.5</v>
      </c>
      <c r="AX31" s="68">
        <f>IF(ISBLANK(HLOOKUP(AX$2,Monitoring_eng!$A$1:$DB$79,Results!$C31,FALSE)),"",IF(HLOOKUP(AX$2,Monitoring_eng!$A$1:$DB$79,Results!$C31,FALSE)=$I31,$P31,IF(HLOOKUP(AX$2,Monitoring_eng!$A$1:$DB$79,Results!$C31,FALSE)=$K31,$Q31,IF(HLOOKUP(AX$2,Monitoring_eng!$A$1:$DB$79,Results!$C31,FALSE)=$M31,$R31,IF(HLOOKUP(AX$2,Monitoring_eng!$A$1:$DB$79,Results!$C31,FALSE)=$O31,$S31,"CHYBA")))))</f>
        <v>0</v>
      </c>
      <c r="AY31" s="68">
        <f>IF(ISBLANK(HLOOKUP(AY$2,Monitoring_eng!$A$1:$DB$79,Results!$C31,FALSE)),"",IF(HLOOKUP(AY$2,Monitoring_eng!$A$1:$DB$79,Results!$C31,FALSE)=$I31,$P31,IF(HLOOKUP(AY$2,Monitoring_eng!$A$1:$DB$79,Results!$C31,FALSE)=$K31,$Q31,IF(HLOOKUP(AY$2,Monitoring_eng!$A$1:$DB$79,Results!$C31,FALSE)=$M31,$R31,IF(HLOOKUP(AY$2,Monitoring_eng!$A$1:$DB$79,Results!$C31,FALSE)=$O31,$S31,"CHYBA")))))</f>
        <v>0</v>
      </c>
      <c r="AZ31" s="68">
        <f>IF(ISBLANK(HLOOKUP(AZ$2,Monitoring_eng!$A$1:$DB$79,Results!$C31,FALSE)),"",IF(HLOOKUP(AZ$2,Monitoring_eng!$A$1:$DB$79,Results!$C31,FALSE)=$I31,$P31,IF(HLOOKUP(AZ$2,Monitoring_eng!$A$1:$DB$79,Results!$C31,FALSE)=$K31,$Q31,IF(HLOOKUP(AZ$2,Monitoring_eng!$A$1:$DB$79,Results!$C31,FALSE)=$M31,$R31,IF(HLOOKUP(AZ$2,Monitoring_eng!$A$1:$DB$79,Results!$C31,FALSE)=$O31,$S31,"CHYBA")))))</f>
        <v>0</v>
      </c>
      <c r="BA31" s="68">
        <f>IF(ISBLANK(HLOOKUP(BA$2,Monitoring_eng!$A$1:$DB$79,Results!$C31,FALSE)),"",IF(HLOOKUP(BA$2,Monitoring_eng!$A$1:$DB$79,Results!$C31,FALSE)=$I31,$P31,IF(HLOOKUP(BA$2,Monitoring_eng!$A$1:$DB$79,Results!$C31,FALSE)=$K31,$Q31,IF(HLOOKUP(BA$2,Monitoring_eng!$A$1:$DB$79,Results!$C31,FALSE)=$M31,$R31,IF(HLOOKUP(BA$2,Monitoring_eng!$A$1:$DB$79,Results!$C31,FALSE)=$O31,$S31,"CHYBA")))))</f>
        <v>0</v>
      </c>
      <c r="BB31" s="68">
        <f>IF(ISBLANK(HLOOKUP(BB$2,Monitoring_eng!$A$1:$DB$79,Results!$C31,FALSE)),"",IF(HLOOKUP(BB$2,Monitoring_eng!$A$1:$DB$79,Results!$C31,FALSE)=$I31,$P31,IF(HLOOKUP(BB$2,Monitoring_eng!$A$1:$DB$79,Results!$C31,FALSE)=$K31,$Q31,IF(HLOOKUP(BB$2,Monitoring_eng!$A$1:$DB$79,Results!$C31,FALSE)=$M31,$R31,IF(HLOOKUP(BB$2,Monitoring_eng!$A$1:$DB$79,Results!$C31,FALSE)=$O31,$S31,"CHYBA")))))</f>
        <v>0</v>
      </c>
      <c r="BC31" s="68">
        <f>IF(ISBLANK(HLOOKUP(BC$2,Monitoring_eng!$A$1:$DB$79,Results!$C31,FALSE)),"",IF(HLOOKUP(BC$2,Monitoring_eng!$A$1:$DB$79,Results!$C31,FALSE)=$I31,$P31,IF(HLOOKUP(BC$2,Monitoring_eng!$A$1:$DB$79,Results!$C31,FALSE)=$K31,$Q31,IF(HLOOKUP(BC$2,Monitoring_eng!$A$1:$DB$79,Results!$C31,FALSE)=$M31,$R31,IF(HLOOKUP(BC$2,Monitoring_eng!$A$1:$DB$79,Results!$C31,FALSE)=$O31,$S31,"CHYBA")))))</f>
        <v>0.25</v>
      </c>
      <c r="BD31" s="68">
        <f>IF(ISBLANK(HLOOKUP(BD$2,Monitoring_eng!$A$1:$DB$79,Results!$C31,FALSE)),"",IF(HLOOKUP(BD$2,Monitoring_eng!$A$1:$DB$79,Results!$C31,FALSE)=$I31,$P31,IF(HLOOKUP(BD$2,Monitoring_eng!$A$1:$DB$79,Results!$C31,FALSE)=$K31,$Q31,IF(HLOOKUP(BD$2,Monitoring_eng!$A$1:$DB$79,Results!$C31,FALSE)=$M31,$R31,IF(HLOOKUP(BD$2,Monitoring_eng!$A$1:$DB$79,Results!$C31,FALSE)=$O31,$S31,"CHYBA")))))</f>
        <v>0</v>
      </c>
      <c r="BE31" s="68">
        <f>IF(ISBLANK(HLOOKUP(BE$2,Monitoring_eng!$A$1:$DB$79,Results!$C31,FALSE)),"",IF(HLOOKUP(BE$2,Monitoring_eng!$A$1:$DB$79,Results!$C31,FALSE)=$I31,$P31,IF(HLOOKUP(BE$2,Monitoring_eng!$A$1:$DB$79,Results!$C31,FALSE)=$K31,$Q31,IF(HLOOKUP(BE$2,Monitoring_eng!$A$1:$DB$79,Results!$C31,FALSE)=$M31,$R31,IF(HLOOKUP(BE$2,Monitoring_eng!$A$1:$DB$79,Results!$C31,FALSE)=$O31,$S31,"CHYBA")))))</f>
        <v>0</v>
      </c>
      <c r="BF31" s="68">
        <f>IF(ISBLANK(HLOOKUP(BF$2,Monitoring_eng!$A$1:$DB$79,Results!$C31,FALSE)),"",IF(HLOOKUP(BF$2,Monitoring_eng!$A$1:$DB$79,Results!$C31,FALSE)=$I31,$P31,IF(HLOOKUP(BF$2,Monitoring_eng!$A$1:$DB$79,Results!$C31,FALSE)=$K31,$Q31,IF(HLOOKUP(BF$2,Monitoring_eng!$A$1:$DB$79,Results!$C31,FALSE)=$M31,$R31,IF(HLOOKUP(BF$2,Monitoring_eng!$A$1:$DB$79,Results!$C31,FALSE)=$O31,$S31,"CHYBA")))))</f>
        <v>0</v>
      </c>
      <c r="BG31" s="68">
        <f>IF(ISBLANK(HLOOKUP(BG$2,Monitoring_eng!$A$1:$DB$79,Results!$C31,FALSE)),"",IF(HLOOKUP(BG$2,Monitoring_eng!$A$1:$DB$79,Results!$C31,FALSE)=$I31,$P31,IF(HLOOKUP(BG$2,Monitoring_eng!$A$1:$DB$79,Results!$C31,FALSE)=$K31,$Q31,IF(HLOOKUP(BG$2,Monitoring_eng!$A$1:$DB$79,Results!$C31,FALSE)=$M31,$R31,IF(HLOOKUP(BG$2,Monitoring_eng!$A$1:$DB$79,Results!$C31,FALSE)=$O31,$S31,"CHYBA")))))</f>
        <v>0</v>
      </c>
      <c r="BH31" s="68">
        <f>IF(ISBLANK(HLOOKUP(BH$2,Monitoring_eng!$A$1:$DB$79,Results!$C31,FALSE)),"",IF(HLOOKUP(BH$2,Monitoring_eng!$A$1:$DB$79,Results!$C31,FALSE)=$I31,$P31,IF(HLOOKUP(BH$2,Monitoring_eng!$A$1:$DB$79,Results!$C31,FALSE)=$K31,$Q31,IF(HLOOKUP(BH$2,Monitoring_eng!$A$1:$DB$79,Results!$C31,FALSE)=$M31,$R31,IF(HLOOKUP(BH$2,Monitoring_eng!$A$1:$DB$79,Results!$C31,FALSE)=$O31,$S31,"CHYBA")))))</f>
        <v>0</v>
      </c>
      <c r="BI31" s="68">
        <f>IF(ISBLANK(HLOOKUP(BI$2,Monitoring_eng!$A$1:$DB$79,Results!$C31,FALSE)),"",IF(HLOOKUP(BI$2,Monitoring_eng!$A$1:$DB$79,Results!$C31,FALSE)=$I31,$P31,IF(HLOOKUP(BI$2,Monitoring_eng!$A$1:$DB$79,Results!$C31,FALSE)=$K31,$Q31,IF(HLOOKUP(BI$2,Monitoring_eng!$A$1:$DB$79,Results!$C31,FALSE)=$M31,$R31,IF(HLOOKUP(BI$2,Monitoring_eng!$A$1:$DB$79,Results!$C31,FALSE)=$O31,$S31,"CHYBA")))))</f>
        <v>0.5</v>
      </c>
      <c r="BJ31" s="68">
        <f>IF(ISBLANK(HLOOKUP(BJ$2,Monitoring_eng!$A$1:$DB$79,Results!$C31,FALSE)),"",IF(HLOOKUP(BJ$2,Monitoring_eng!$A$1:$DB$79,Results!$C31,FALSE)=$I31,$P31,IF(HLOOKUP(BJ$2,Monitoring_eng!$A$1:$DB$79,Results!$C31,FALSE)=$K31,$Q31,IF(HLOOKUP(BJ$2,Monitoring_eng!$A$1:$DB$79,Results!$C31,FALSE)=$M31,$R31,IF(HLOOKUP(BJ$2,Monitoring_eng!$A$1:$DB$79,Results!$C31,FALSE)=$O31,$S31,"CHYBA")))))</f>
        <v>0</v>
      </c>
      <c r="BK31" s="68">
        <f>IF(ISBLANK(HLOOKUP(BK$2,Monitoring_eng!$A$1:$DB$79,Results!$C31,FALSE)),"",IF(HLOOKUP(BK$2,Monitoring_eng!$A$1:$DB$79,Results!$C31,FALSE)=$I31,$P31,IF(HLOOKUP(BK$2,Monitoring_eng!$A$1:$DB$79,Results!$C31,FALSE)=$K31,$Q31,IF(HLOOKUP(BK$2,Monitoring_eng!$A$1:$DB$79,Results!$C31,FALSE)=$M31,$R31,IF(HLOOKUP(BK$2,Monitoring_eng!$A$1:$DB$79,Results!$C31,FALSE)=$O31,$S31,"CHYBA")))))</f>
        <v>0</v>
      </c>
      <c r="BL31" s="68">
        <f>IF(ISBLANK(HLOOKUP(BL$2,Monitoring_eng!$A$1:$DB$79,Results!$C31,FALSE)),"",IF(HLOOKUP(BL$2,Monitoring_eng!$A$1:$DB$79,Results!$C31,FALSE)=$I31,$P31,IF(HLOOKUP(BL$2,Monitoring_eng!$A$1:$DB$79,Results!$C31,FALSE)=$K31,$Q31,IF(HLOOKUP(BL$2,Monitoring_eng!$A$1:$DB$79,Results!$C31,FALSE)=$M31,$R31,IF(HLOOKUP(BL$2,Monitoring_eng!$A$1:$DB$79,Results!$C31,FALSE)=$O31,$S31,"CHYBA")))))</f>
        <v>0</v>
      </c>
      <c r="BM31" s="68">
        <f>IF(ISBLANK(HLOOKUP(BM$2,Monitoring_eng!$A$1:$DB$79,Results!$C31,FALSE)),"",IF(HLOOKUP(BM$2,Monitoring_eng!$A$1:$DB$79,Results!$C31,FALSE)=$I31,$P31,IF(HLOOKUP(BM$2,Monitoring_eng!$A$1:$DB$79,Results!$C31,FALSE)=$K31,$Q31,IF(HLOOKUP(BM$2,Monitoring_eng!$A$1:$DB$79,Results!$C31,FALSE)=$M31,$R31,IF(HLOOKUP(BM$2,Monitoring_eng!$A$1:$DB$79,Results!$C31,FALSE)=$O31,$S31,"CHYBA")))))</f>
        <v>0</v>
      </c>
      <c r="BN31" s="68">
        <f>IF(ISBLANK(HLOOKUP(BN$2,Monitoring_eng!$A$1:$DB$79,Results!$C31,FALSE)),"",IF(HLOOKUP(BN$2,Monitoring_eng!$A$1:$DB$79,Results!$C31,FALSE)=$I31,$P31,IF(HLOOKUP(BN$2,Monitoring_eng!$A$1:$DB$79,Results!$C31,FALSE)=$K31,$Q31,IF(HLOOKUP(BN$2,Monitoring_eng!$A$1:$DB$79,Results!$C31,FALSE)=$M31,$R31,IF(HLOOKUP(BN$2,Monitoring_eng!$A$1:$DB$79,Results!$C31,FALSE)=$O31,$S31,"CHYBA")))))</f>
        <v>0</v>
      </c>
      <c r="BO31" s="68">
        <f>IF(ISBLANK(HLOOKUP(BO$2,Monitoring_eng!$A$1:$DB$79,Results!$C31,FALSE)),"",IF(HLOOKUP(BO$2,Monitoring_eng!$A$1:$DB$79,Results!$C31,FALSE)=$I31,$P31,IF(HLOOKUP(BO$2,Monitoring_eng!$A$1:$DB$79,Results!$C31,FALSE)=$K31,$Q31,IF(HLOOKUP(BO$2,Monitoring_eng!$A$1:$DB$79,Results!$C31,FALSE)=$M31,$R31,IF(HLOOKUP(BO$2,Monitoring_eng!$A$1:$DB$79,Results!$C31,FALSE)=$O31,$S31,"CHYBA")))))</f>
        <v>0</v>
      </c>
      <c r="BP31" s="68">
        <f>IF(ISBLANK(HLOOKUP(BP$2,Monitoring_eng!$A$1:$DB$79,Results!$C31,FALSE)),"",IF(HLOOKUP(BP$2,Monitoring_eng!$A$1:$DB$79,Results!$C31,FALSE)=$I31,$P31,IF(HLOOKUP(BP$2,Monitoring_eng!$A$1:$DB$79,Results!$C31,FALSE)=$K31,$Q31,IF(HLOOKUP(BP$2,Monitoring_eng!$A$1:$DB$79,Results!$C31,FALSE)=$M31,$R31,IF(HLOOKUP(BP$2,Monitoring_eng!$A$1:$DB$79,Results!$C31,FALSE)=$O31,$S31,"CHYBA")))))</f>
        <v>0.25</v>
      </c>
      <c r="BQ31" s="68">
        <f>IF(ISBLANK(HLOOKUP(BQ$2,Monitoring_eng!$A$1:$DB$79,Results!$C31,FALSE)),"",IF(HLOOKUP(BQ$2,Monitoring_eng!$A$1:$DB$79,Results!$C31,FALSE)=$I31,$P31,IF(HLOOKUP(BQ$2,Monitoring_eng!$A$1:$DB$79,Results!$C31,FALSE)=$K31,$Q31,IF(HLOOKUP(BQ$2,Monitoring_eng!$A$1:$DB$79,Results!$C31,FALSE)=$M31,$R31,IF(HLOOKUP(BQ$2,Monitoring_eng!$A$1:$DB$79,Results!$C31,FALSE)=$O31,$S31,"CHYBA")))))</f>
        <v>0</v>
      </c>
    </row>
    <row r="32" spans="1:69" x14ac:dyDescent="0.25">
      <c r="A32" s="45" t="s">
        <v>2457</v>
      </c>
      <c r="B32" s="45" t="s">
        <v>333</v>
      </c>
      <c r="C32" s="45">
        <v>31</v>
      </c>
      <c r="D32" s="47" t="s">
        <v>121</v>
      </c>
      <c r="E32" s="47" t="s">
        <v>133</v>
      </c>
      <c r="F32" s="48" t="s">
        <v>16</v>
      </c>
      <c r="G32" s="45">
        <v>0.5</v>
      </c>
      <c r="H32" s="45" t="s">
        <v>484</v>
      </c>
      <c r="I32" s="45" t="s">
        <v>1749</v>
      </c>
      <c r="J32" s="45" t="s">
        <v>485</v>
      </c>
      <c r="K32" s="67" t="s">
        <v>1750</v>
      </c>
      <c r="L32" s="45" t="s">
        <v>486</v>
      </c>
      <c r="M32" s="45" t="s">
        <v>1752</v>
      </c>
      <c r="N32" s="45" t="s">
        <v>2116</v>
      </c>
      <c r="O32" s="45" t="s">
        <v>2116</v>
      </c>
      <c r="P32" s="45">
        <f t="shared" si="0"/>
        <v>0.5</v>
      </c>
      <c r="Q32" s="45">
        <v>0</v>
      </c>
      <c r="R32" s="45">
        <f t="shared" si="1"/>
        <v>0.25</v>
      </c>
      <c r="S32" s="45" t="s">
        <v>2116</v>
      </c>
      <c r="T32" s="68">
        <f>IF(ISBLANK(HLOOKUP(T$2,Monitoring_eng!$A$1:$DB$79,Results!$C32,FALSE)),"",IF(HLOOKUP(T$2,Monitoring_eng!$A$1:$DB$79,Results!$C32,FALSE)=$I32,$P32,IF(HLOOKUP(T$2,Monitoring_eng!$A$1:$DB$79,Results!$C32,FALSE)=$K32,$Q32,IF(HLOOKUP(T$2,Monitoring_eng!$A$1:$DB$79,Results!$C32,FALSE)=$M32,$R32,IF(HLOOKUP(T$2,Monitoring_eng!$A$1:$DB$79,Results!$C32,FALSE)=$O32,$S32,"CHYBA")))))</f>
        <v>0</v>
      </c>
      <c r="U32" s="68">
        <f>IF(ISBLANK(HLOOKUP(U$2,Monitoring_eng!$A$1:$DB$79,Results!$C32,FALSE)),"",IF(HLOOKUP(U$2,Monitoring_eng!$A$1:$DB$79,Results!$C32,FALSE)=$I32,$P32,IF(HLOOKUP(U$2,Monitoring_eng!$A$1:$DB$79,Results!$C32,FALSE)=$K32,$Q32,IF(HLOOKUP(U$2,Monitoring_eng!$A$1:$DB$79,Results!$C32,FALSE)=$M32,$R32,IF(HLOOKUP(U$2,Monitoring_eng!$A$1:$DB$79,Results!$C32,FALSE)=$O32,$S32,"CHYBA")))))</f>
        <v>0</v>
      </c>
      <c r="V32" s="68">
        <f>IF(ISBLANK(HLOOKUP(V$2,Monitoring_eng!$A$1:$DB$79,Results!$C32,FALSE)),"",IF(HLOOKUP(V$2,Monitoring_eng!$A$1:$DB$79,Results!$C32,FALSE)=$I32,$P32,IF(HLOOKUP(V$2,Monitoring_eng!$A$1:$DB$79,Results!$C32,FALSE)=$K32,$Q32,IF(HLOOKUP(V$2,Monitoring_eng!$A$1:$DB$79,Results!$C32,FALSE)=$M32,$R32,IF(HLOOKUP(V$2,Monitoring_eng!$A$1:$DB$79,Results!$C32,FALSE)=$O32,$S32,"CHYBA")))))</f>
        <v>0.5</v>
      </c>
      <c r="W32" s="68">
        <f>IF(ISBLANK(HLOOKUP(W$2,Monitoring_eng!$A$1:$DB$79,Results!$C32,FALSE)),"",IF(HLOOKUP(W$2,Monitoring_eng!$A$1:$DB$79,Results!$C32,FALSE)=$I32,$P32,IF(HLOOKUP(W$2,Monitoring_eng!$A$1:$DB$79,Results!$C32,FALSE)=$K32,$Q32,IF(HLOOKUP(W$2,Monitoring_eng!$A$1:$DB$79,Results!$C32,FALSE)=$M32,$R32,IF(HLOOKUP(W$2,Monitoring_eng!$A$1:$DB$79,Results!$C32,FALSE)=$O32,$S32,"CHYBA")))))</f>
        <v>0</v>
      </c>
      <c r="X32" s="68">
        <f>IF(ISBLANK(HLOOKUP(X$2,Monitoring_eng!$A$1:$DB$79,Results!$C32,FALSE)),"",IF(HLOOKUP(X$2,Monitoring_eng!$A$1:$DB$79,Results!$C32,FALSE)=$I32,$P32,IF(HLOOKUP(X$2,Monitoring_eng!$A$1:$DB$79,Results!$C32,FALSE)=$K32,$Q32,IF(HLOOKUP(X$2,Monitoring_eng!$A$1:$DB$79,Results!$C32,FALSE)=$M32,$R32,IF(HLOOKUP(X$2,Monitoring_eng!$A$1:$DB$79,Results!$C32,FALSE)=$O32,$S32,"CHYBA")))))</f>
        <v>0</v>
      </c>
      <c r="Y32" s="68">
        <f>IF(ISBLANK(HLOOKUP(Y$2,Monitoring_eng!$A$1:$DB$79,Results!$C32,FALSE)),"",IF(HLOOKUP(Y$2,Monitoring_eng!$A$1:$DB$79,Results!$C32,FALSE)=$I32,$P32,IF(HLOOKUP(Y$2,Monitoring_eng!$A$1:$DB$79,Results!$C32,FALSE)=$K32,$Q32,IF(HLOOKUP(Y$2,Monitoring_eng!$A$1:$DB$79,Results!$C32,FALSE)=$M32,$R32,IF(HLOOKUP(Y$2,Monitoring_eng!$A$1:$DB$79,Results!$C32,FALSE)=$O32,$S32,"CHYBA")))))</f>
        <v>0.25</v>
      </c>
      <c r="Z32" s="68">
        <f>IF(ISBLANK(HLOOKUP(Z$2,Monitoring_eng!$A$1:$DB$79,Results!$C32,FALSE)),"",IF(HLOOKUP(Z$2,Monitoring_eng!$A$1:$DB$79,Results!$C32,FALSE)=$I32,$P32,IF(HLOOKUP(Z$2,Monitoring_eng!$A$1:$DB$79,Results!$C32,FALSE)=$K32,$Q32,IF(HLOOKUP(Z$2,Monitoring_eng!$A$1:$DB$79,Results!$C32,FALSE)=$M32,$R32,IF(HLOOKUP(Z$2,Monitoring_eng!$A$1:$DB$79,Results!$C32,FALSE)=$O32,$S32,"CHYBA")))))</f>
        <v>0</v>
      </c>
      <c r="AA32" s="68">
        <f>IF(ISBLANK(HLOOKUP(AA$2,Monitoring_eng!$A$1:$DB$79,Results!$C32,FALSE)),"",IF(HLOOKUP(AA$2,Monitoring_eng!$A$1:$DB$79,Results!$C32,FALSE)=$I32,$P32,IF(HLOOKUP(AA$2,Monitoring_eng!$A$1:$DB$79,Results!$C32,FALSE)=$K32,$Q32,IF(HLOOKUP(AA$2,Monitoring_eng!$A$1:$DB$79,Results!$C32,FALSE)=$M32,$R32,IF(HLOOKUP(AA$2,Monitoring_eng!$A$1:$DB$79,Results!$C32,FALSE)=$O32,$S32,"CHYBA")))))</f>
        <v>0</v>
      </c>
      <c r="AB32" s="68">
        <f>IF(ISBLANK(HLOOKUP(AB$2,Monitoring_eng!$A$1:$DB$79,Results!$C32,FALSE)),"",IF(HLOOKUP(AB$2,Monitoring_eng!$A$1:$DB$79,Results!$C32,FALSE)=$I32,$P32,IF(HLOOKUP(AB$2,Monitoring_eng!$A$1:$DB$79,Results!$C32,FALSE)=$K32,$Q32,IF(HLOOKUP(AB$2,Monitoring_eng!$A$1:$DB$79,Results!$C32,FALSE)=$M32,$R32,IF(HLOOKUP(AB$2,Monitoring_eng!$A$1:$DB$79,Results!$C32,FALSE)=$O32,$S32,"CHYBA")))))</f>
        <v>0</v>
      </c>
      <c r="AC32" s="68">
        <f>IF(ISBLANK(HLOOKUP(AC$2,Monitoring_eng!$A$1:$DB$79,Results!$C32,FALSE)),"",IF(HLOOKUP(AC$2,Monitoring_eng!$A$1:$DB$79,Results!$C32,FALSE)=$I32,$P32,IF(HLOOKUP(AC$2,Monitoring_eng!$A$1:$DB$79,Results!$C32,FALSE)=$K32,$Q32,IF(HLOOKUP(AC$2,Monitoring_eng!$A$1:$DB$79,Results!$C32,FALSE)=$M32,$R32,IF(HLOOKUP(AC$2,Monitoring_eng!$A$1:$DB$79,Results!$C32,FALSE)=$O32,$S32,"CHYBA")))))</f>
        <v>0</v>
      </c>
      <c r="AD32" s="68">
        <f>IF(ISBLANK(HLOOKUP(AD$2,Monitoring_eng!$A$1:$DB$79,Results!$C32,FALSE)),"",IF(HLOOKUP(AD$2,Monitoring_eng!$A$1:$DB$79,Results!$C32,FALSE)=$I32,$P32,IF(HLOOKUP(AD$2,Monitoring_eng!$A$1:$DB$79,Results!$C32,FALSE)=$K32,$Q32,IF(HLOOKUP(AD$2,Monitoring_eng!$A$1:$DB$79,Results!$C32,FALSE)=$M32,$R32,IF(HLOOKUP(AD$2,Monitoring_eng!$A$1:$DB$79,Results!$C32,FALSE)=$O32,$S32,"CHYBA")))))</f>
        <v>0.25</v>
      </c>
      <c r="AE32" s="68">
        <f>IF(ISBLANK(HLOOKUP(AE$2,Monitoring_eng!$A$1:$DB$79,Results!$C32,FALSE)),"",IF(HLOOKUP(AE$2,Monitoring_eng!$A$1:$DB$79,Results!$C32,FALSE)=$I32,$P32,IF(HLOOKUP(AE$2,Monitoring_eng!$A$1:$DB$79,Results!$C32,FALSE)=$K32,$Q32,IF(HLOOKUP(AE$2,Monitoring_eng!$A$1:$DB$79,Results!$C32,FALSE)=$M32,$R32,IF(HLOOKUP(AE$2,Monitoring_eng!$A$1:$DB$79,Results!$C32,FALSE)=$O32,$S32,"CHYBA")))))</f>
        <v>0.5</v>
      </c>
      <c r="AF32" s="68">
        <f>IF(ISBLANK(HLOOKUP(AF$2,Monitoring_eng!$A$1:$DB$79,Results!$C32,FALSE)),"",IF(HLOOKUP(AF$2,Monitoring_eng!$A$1:$DB$79,Results!$C32,FALSE)=$I32,$P32,IF(HLOOKUP(AF$2,Monitoring_eng!$A$1:$DB$79,Results!$C32,FALSE)=$K32,$Q32,IF(HLOOKUP(AF$2,Monitoring_eng!$A$1:$DB$79,Results!$C32,FALSE)=$M32,$R32,IF(HLOOKUP(AF$2,Monitoring_eng!$A$1:$DB$79,Results!$C32,FALSE)=$O32,$S32,"CHYBA")))))</f>
        <v>0.5</v>
      </c>
      <c r="AG32" s="68">
        <f>IF(ISBLANK(HLOOKUP(AG$2,Monitoring_eng!$A$1:$DB$79,Results!$C32,FALSE)),"",IF(HLOOKUP(AG$2,Monitoring_eng!$A$1:$DB$79,Results!$C32,FALSE)=$I32,$P32,IF(HLOOKUP(AG$2,Monitoring_eng!$A$1:$DB$79,Results!$C32,FALSE)=$K32,$Q32,IF(HLOOKUP(AG$2,Monitoring_eng!$A$1:$DB$79,Results!$C32,FALSE)=$M32,$R32,IF(HLOOKUP(AG$2,Monitoring_eng!$A$1:$DB$79,Results!$C32,FALSE)=$O32,$S32,"CHYBA")))))</f>
        <v>0</v>
      </c>
      <c r="AH32" s="68">
        <f>IF(ISBLANK(HLOOKUP(AH$2,Monitoring_eng!$A$1:$DB$79,Results!$C32,FALSE)),"",IF(HLOOKUP(AH$2,Monitoring_eng!$A$1:$DB$79,Results!$C32,FALSE)=$I32,$P32,IF(HLOOKUP(AH$2,Monitoring_eng!$A$1:$DB$79,Results!$C32,FALSE)=$K32,$Q32,IF(HLOOKUP(AH$2,Monitoring_eng!$A$1:$DB$79,Results!$C32,FALSE)=$M32,$R32,IF(HLOOKUP(AH$2,Monitoring_eng!$A$1:$DB$79,Results!$C32,FALSE)=$O32,$S32,"CHYBA")))))</f>
        <v>0.5</v>
      </c>
      <c r="AI32" s="68">
        <f>IF(ISBLANK(HLOOKUP(AI$2,Monitoring_eng!$A$1:$DB$79,Results!$C32,FALSE)),"",IF(HLOOKUP(AI$2,Monitoring_eng!$A$1:$DB$79,Results!$C32,FALSE)=$I32,$P32,IF(HLOOKUP(AI$2,Monitoring_eng!$A$1:$DB$79,Results!$C32,FALSE)=$K32,$Q32,IF(HLOOKUP(AI$2,Monitoring_eng!$A$1:$DB$79,Results!$C32,FALSE)=$M32,$R32,IF(HLOOKUP(AI$2,Monitoring_eng!$A$1:$DB$79,Results!$C32,FALSE)=$O32,$S32,"CHYBA")))))</f>
        <v>0.5</v>
      </c>
      <c r="AJ32" s="68">
        <f>IF(ISBLANK(HLOOKUP(AJ$2,Monitoring_eng!$A$1:$DB$79,Results!$C32,FALSE)),"",IF(HLOOKUP(AJ$2,Monitoring_eng!$A$1:$DB$79,Results!$C32,FALSE)=$I32,$P32,IF(HLOOKUP(AJ$2,Monitoring_eng!$A$1:$DB$79,Results!$C32,FALSE)=$K32,$Q32,IF(HLOOKUP(AJ$2,Monitoring_eng!$A$1:$DB$79,Results!$C32,FALSE)=$M32,$R32,IF(HLOOKUP(AJ$2,Monitoring_eng!$A$1:$DB$79,Results!$C32,FALSE)=$O32,$S32,"CHYBA")))))</f>
        <v>0</v>
      </c>
      <c r="AK32" s="68">
        <f>IF(ISBLANK(HLOOKUP(AK$2,Monitoring_eng!$A$1:$DB$79,Results!$C32,FALSE)),"",IF(HLOOKUP(AK$2,Monitoring_eng!$A$1:$DB$79,Results!$C32,FALSE)=$I32,$P32,IF(HLOOKUP(AK$2,Monitoring_eng!$A$1:$DB$79,Results!$C32,FALSE)=$K32,$Q32,IF(HLOOKUP(AK$2,Monitoring_eng!$A$1:$DB$79,Results!$C32,FALSE)=$M32,$R32,IF(HLOOKUP(AK$2,Monitoring_eng!$A$1:$DB$79,Results!$C32,FALSE)=$O32,$S32,"CHYBA")))))</f>
        <v>0.5</v>
      </c>
      <c r="AL32" s="68">
        <f>IF(ISBLANK(HLOOKUP(AL$2,Monitoring_eng!$A$1:$DB$79,Results!$C32,FALSE)),"",IF(HLOOKUP(AL$2,Monitoring_eng!$A$1:$DB$79,Results!$C32,FALSE)=$I32,$P32,IF(HLOOKUP(AL$2,Monitoring_eng!$A$1:$DB$79,Results!$C32,FALSE)=$K32,$Q32,IF(HLOOKUP(AL$2,Monitoring_eng!$A$1:$DB$79,Results!$C32,FALSE)=$M32,$R32,IF(HLOOKUP(AL$2,Monitoring_eng!$A$1:$DB$79,Results!$C32,FALSE)=$O32,$S32,"CHYBA")))))</f>
        <v>0.5</v>
      </c>
      <c r="AM32" s="68">
        <f>IF(ISBLANK(HLOOKUP(AM$2,Monitoring_eng!$A$1:$DB$79,Results!$C32,FALSE)),"",IF(HLOOKUP(AM$2,Monitoring_eng!$A$1:$DB$79,Results!$C32,FALSE)=$I32,$P32,IF(HLOOKUP(AM$2,Monitoring_eng!$A$1:$DB$79,Results!$C32,FALSE)=$K32,$Q32,IF(HLOOKUP(AM$2,Monitoring_eng!$A$1:$DB$79,Results!$C32,FALSE)=$M32,$R32,IF(HLOOKUP(AM$2,Monitoring_eng!$A$1:$DB$79,Results!$C32,FALSE)=$O32,$S32,"CHYBA")))))</f>
        <v>0</v>
      </c>
      <c r="AN32" s="68">
        <f>IF(ISBLANK(HLOOKUP(AN$2,Monitoring_eng!$A$1:$DB$79,Results!$C32,FALSE)),"",IF(HLOOKUP(AN$2,Monitoring_eng!$A$1:$DB$79,Results!$C32,FALSE)=$I32,$P32,IF(HLOOKUP(AN$2,Monitoring_eng!$A$1:$DB$79,Results!$C32,FALSE)=$K32,$Q32,IF(HLOOKUP(AN$2,Monitoring_eng!$A$1:$DB$79,Results!$C32,FALSE)=$M32,$R32,IF(HLOOKUP(AN$2,Monitoring_eng!$A$1:$DB$79,Results!$C32,FALSE)=$O32,$S32,"CHYBA")))))</f>
        <v>0</v>
      </c>
      <c r="AO32" s="68">
        <f>IF(ISBLANK(HLOOKUP(AO$2,Monitoring_eng!$A$1:$DB$79,Results!$C32,FALSE)),"",IF(HLOOKUP(AO$2,Monitoring_eng!$A$1:$DB$79,Results!$C32,FALSE)=$I32,$P32,IF(HLOOKUP(AO$2,Monitoring_eng!$A$1:$DB$79,Results!$C32,FALSE)=$K32,$Q32,IF(HLOOKUP(AO$2,Monitoring_eng!$A$1:$DB$79,Results!$C32,FALSE)=$M32,$R32,IF(HLOOKUP(AO$2,Monitoring_eng!$A$1:$DB$79,Results!$C32,FALSE)=$O32,$S32,"CHYBA")))))</f>
        <v>0</v>
      </c>
      <c r="AP32" s="68">
        <f>IF(ISBLANK(HLOOKUP(AP$2,Monitoring_eng!$A$1:$DB$79,Results!$C32,FALSE)),"",IF(HLOOKUP(AP$2,Monitoring_eng!$A$1:$DB$79,Results!$C32,FALSE)=$I32,$P32,IF(HLOOKUP(AP$2,Monitoring_eng!$A$1:$DB$79,Results!$C32,FALSE)=$K32,$Q32,IF(HLOOKUP(AP$2,Monitoring_eng!$A$1:$DB$79,Results!$C32,FALSE)=$M32,$R32,IF(HLOOKUP(AP$2,Monitoring_eng!$A$1:$DB$79,Results!$C32,FALSE)=$O32,$S32,"CHYBA")))))</f>
        <v>0</v>
      </c>
      <c r="AQ32" s="68">
        <f>IF(ISBLANK(HLOOKUP(AQ$2,Monitoring_eng!$A$1:$DB$79,Results!$C32,FALSE)),"",IF(HLOOKUP(AQ$2,Monitoring_eng!$A$1:$DB$79,Results!$C32,FALSE)=$I32,$P32,IF(HLOOKUP(AQ$2,Monitoring_eng!$A$1:$DB$79,Results!$C32,FALSE)=$K32,$Q32,IF(HLOOKUP(AQ$2,Monitoring_eng!$A$1:$DB$79,Results!$C32,FALSE)=$M32,$R32,IF(HLOOKUP(AQ$2,Monitoring_eng!$A$1:$DB$79,Results!$C32,FALSE)=$O32,$S32,"CHYBA")))))</f>
        <v>0</v>
      </c>
      <c r="AR32" s="68">
        <f>IF(ISBLANK(HLOOKUP(AR$2,Monitoring_eng!$A$1:$DB$79,Results!$C32,FALSE)),"",IF(HLOOKUP(AR$2,Monitoring_eng!$A$1:$DB$79,Results!$C32,FALSE)=$I32,$P32,IF(HLOOKUP(AR$2,Monitoring_eng!$A$1:$DB$79,Results!$C32,FALSE)=$K32,$Q32,IF(HLOOKUP(AR$2,Monitoring_eng!$A$1:$DB$79,Results!$C32,FALSE)=$M32,$R32,IF(HLOOKUP(AR$2,Monitoring_eng!$A$1:$DB$79,Results!$C32,FALSE)=$O32,$S32,"CHYBA")))))</f>
        <v>0.5</v>
      </c>
      <c r="AS32" s="68">
        <f>IF(ISBLANK(HLOOKUP(AS$2,Monitoring_eng!$A$1:$DB$79,Results!$C32,FALSE)),"",IF(HLOOKUP(AS$2,Monitoring_eng!$A$1:$DB$79,Results!$C32,FALSE)=$I32,$P32,IF(HLOOKUP(AS$2,Monitoring_eng!$A$1:$DB$79,Results!$C32,FALSE)=$K32,$Q32,IF(HLOOKUP(AS$2,Monitoring_eng!$A$1:$DB$79,Results!$C32,FALSE)=$M32,$R32,IF(HLOOKUP(AS$2,Monitoring_eng!$A$1:$DB$79,Results!$C32,FALSE)=$O32,$S32,"CHYBA")))))</f>
        <v>0.5</v>
      </c>
      <c r="AT32" s="68">
        <f>IF(ISBLANK(HLOOKUP(AT$2,Monitoring_eng!$A$1:$DB$79,Results!$C32,FALSE)),"",IF(HLOOKUP(AT$2,Monitoring_eng!$A$1:$DB$79,Results!$C32,FALSE)=$I32,$P32,IF(HLOOKUP(AT$2,Monitoring_eng!$A$1:$DB$79,Results!$C32,FALSE)=$K32,$Q32,IF(HLOOKUP(AT$2,Monitoring_eng!$A$1:$DB$79,Results!$C32,FALSE)=$M32,$R32,IF(HLOOKUP(AT$2,Monitoring_eng!$A$1:$DB$79,Results!$C32,FALSE)=$O32,$S32,"CHYBA")))))</f>
        <v>0</v>
      </c>
      <c r="AU32" s="68">
        <f>IF(ISBLANK(HLOOKUP(AU$2,Monitoring_eng!$A$1:$DB$79,Results!$C32,FALSE)),"",IF(HLOOKUP(AU$2,Monitoring_eng!$A$1:$DB$79,Results!$C32,FALSE)=$I32,$P32,IF(HLOOKUP(AU$2,Monitoring_eng!$A$1:$DB$79,Results!$C32,FALSE)=$K32,$Q32,IF(HLOOKUP(AU$2,Monitoring_eng!$A$1:$DB$79,Results!$C32,FALSE)=$M32,$R32,IF(HLOOKUP(AU$2,Monitoring_eng!$A$1:$DB$79,Results!$C32,FALSE)=$O32,$S32,"CHYBA")))))</f>
        <v>0.5</v>
      </c>
      <c r="AV32" s="68">
        <f>IF(ISBLANK(HLOOKUP(AV$2,Monitoring_eng!$A$1:$DB$79,Results!$C32,FALSE)),"",IF(HLOOKUP(AV$2,Monitoring_eng!$A$1:$DB$79,Results!$C32,FALSE)=$I32,$P32,IF(HLOOKUP(AV$2,Monitoring_eng!$A$1:$DB$79,Results!$C32,FALSE)=$K32,$Q32,IF(HLOOKUP(AV$2,Monitoring_eng!$A$1:$DB$79,Results!$C32,FALSE)=$M32,$R32,IF(HLOOKUP(AV$2,Monitoring_eng!$A$1:$DB$79,Results!$C32,FALSE)=$O32,$S32,"CHYBA")))))</f>
        <v>0</v>
      </c>
      <c r="AW32" s="68">
        <f>IF(ISBLANK(HLOOKUP(AW$2,Monitoring_eng!$A$1:$DB$79,Results!$C32,FALSE)),"",IF(HLOOKUP(AW$2,Monitoring_eng!$A$1:$DB$79,Results!$C32,FALSE)=$I32,$P32,IF(HLOOKUP(AW$2,Monitoring_eng!$A$1:$DB$79,Results!$C32,FALSE)=$K32,$Q32,IF(HLOOKUP(AW$2,Monitoring_eng!$A$1:$DB$79,Results!$C32,FALSE)=$M32,$R32,IF(HLOOKUP(AW$2,Monitoring_eng!$A$1:$DB$79,Results!$C32,FALSE)=$O32,$S32,"CHYBA")))))</f>
        <v>0</v>
      </c>
      <c r="AX32" s="68">
        <f>IF(ISBLANK(HLOOKUP(AX$2,Monitoring_eng!$A$1:$DB$79,Results!$C32,FALSE)),"",IF(HLOOKUP(AX$2,Monitoring_eng!$A$1:$DB$79,Results!$C32,FALSE)=$I32,$P32,IF(HLOOKUP(AX$2,Monitoring_eng!$A$1:$DB$79,Results!$C32,FALSE)=$K32,$Q32,IF(HLOOKUP(AX$2,Monitoring_eng!$A$1:$DB$79,Results!$C32,FALSE)=$M32,$R32,IF(HLOOKUP(AX$2,Monitoring_eng!$A$1:$DB$79,Results!$C32,FALSE)=$O32,$S32,"CHYBA")))))</f>
        <v>0</v>
      </c>
      <c r="AY32" s="68">
        <f>IF(ISBLANK(HLOOKUP(AY$2,Monitoring_eng!$A$1:$DB$79,Results!$C32,FALSE)),"",IF(HLOOKUP(AY$2,Monitoring_eng!$A$1:$DB$79,Results!$C32,FALSE)=$I32,$P32,IF(HLOOKUP(AY$2,Monitoring_eng!$A$1:$DB$79,Results!$C32,FALSE)=$K32,$Q32,IF(HLOOKUP(AY$2,Monitoring_eng!$A$1:$DB$79,Results!$C32,FALSE)=$M32,$R32,IF(HLOOKUP(AY$2,Monitoring_eng!$A$1:$DB$79,Results!$C32,FALSE)=$O32,$S32,"CHYBA")))))</f>
        <v>0</v>
      </c>
      <c r="AZ32" s="68">
        <f>IF(ISBLANK(HLOOKUP(AZ$2,Monitoring_eng!$A$1:$DB$79,Results!$C32,FALSE)),"",IF(HLOOKUP(AZ$2,Monitoring_eng!$A$1:$DB$79,Results!$C32,FALSE)=$I32,$P32,IF(HLOOKUP(AZ$2,Monitoring_eng!$A$1:$DB$79,Results!$C32,FALSE)=$K32,$Q32,IF(HLOOKUP(AZ$2,Monitoring_eng!$A$1:$DB$79,Results!$C32,FALSE)=$M32,$R32,IF(HLOOKUP(AZ$2,Monitoring_eng!$A$1:$DB$79,Results!$C32,FALSE)=$O32,$S32,"CHYBA")))))</f>
        <v>0</v>
      </c>
      <c r="BA32" s="68">
        <f>IF(ISBLANK(HLOOKUP(BA$2,Monitoring_eng!$A$1:$DB$79,Results!$C32,FALSE)),"",IF(HLOOKUP(BA$2,Monitoring_eng!$A$1:$DB$79,Results!$C32,FALSE)=$I32,$P32,IF(HLOOKUP(BA$2,Monitoring_eng!$A$1:$DB$79,Results!$C32,FALSE)=$K32,$Q32,IF(HLOOKUP(BA$2,Monitoring_eng!$A$1:$DB$79,Results!$C32,FALSE)=$M32,$R32,IF(HLOOKUP(BA$2,Monitoring_eng!$A$1:$DB$79,Results!$C32,FALSE)=$O32,$S32,"CHYBA")))))</f>
        <v>0</v>
      </c>
      <c r="BB32" s="68">
        <f>IF(ISBLANK(HLOOKUP(BB$2,Monitoring_eng!$A$1:$DB$79,Results!$C32,FALSE)),"",IF(HLOOKUP(BB$2,Monitoring_eng!$A$1:$DB$79,Results!$C32,FALSE)=$I32,$P32,IF(HLOOKUP(BB$2,Monitoring_eng!$A$1:$DB$79,Results!$C32,FALSE)=$K32,$Q32,IF(HLOOKUP(BB$2,Monitoring_eng!$A$1:$DB$79,Results!$C32,FALSE)=$M32,$R32,IF(HLOOKUP(BB$2,Monitoring_eng!$A$1:$DB$79,Results!$C32,FALSE)=$O32,$S32,"CHYBA")))))</f>
        <v>0</v>
      </c>
      <c r="BC32" s="68">
        <f>IF(ISBLANK(HLOOKUP(BC$2,Monitoring_eng!$A$1:$DB$79,Results!$C32,FALSE)),"",IF(HLOOKUP(BC$2,Monitoring_eng!$A$1:$DB$79,Results!$C32,FALSE)=$I32,$P32,IF(HLOOKUP(BC$2,Monitoring_eng!$A$1:$DB$79,Results!$C32,FALSE)=$K32,$Q32,IF(HLOOKUP(BC$2,Monitoring_eng!$A$1:$DB$79,Results!$C32,FALSE)=$M32,$R32,IF(HLOOKUP(BC$2,Monitoring_eng!$A$1:$DB$79,Results!$C32,FALSE)=$O32,$S32,"CHYBA")))))</f>
        <v>0</v>
      </c>
      <c r="BD32" s="68">
        <f>IF(ISBLANK(HLOOKUP(BD$2,Monitoring_eng!$A$1:$DB$79,Results!$C32,FALSE)),"",IF(HLOOKUP(BD$2,Monitoring_eng!$A$1:$DB$79,Results!$C32,FALSE)=$I32,$P32,IF(HLOOKUP(BD$2,Monitoring_eng!$A$1:$DB$79,Results!$C32,FALSE)=$K32,$Q32,IF(HLOOKUP(BD$2,Monitoring_eng!$A$1:$DB$79,Results!$C32,FALSE)=$M32,$R32,IF(HLOOKUP(BD$2,Monitoring_eng!$A$1:$DB$79,Results!$C32,FALSE)=$O32,$S32,"CHYBA")))))</f>
        <v>0.5</v>
      </c>
      <c r="BE32" s="68">
        <f>IF(ISBLANK(HLOOKUP(BE$2,Monitoring_eng!$A$1:$DB$79,Results!$C32,FALSE)),"",IF(HLOOKUP(BE$2,Monitoring_eng!$A$1:$DB$79,Results!$C32,FALSE)=$I32,$P32,IF(HLOOKUP(BE$2,Monitoring_eng!$A$1:$DB$79,Results!$C32,FALSE)=$K32,$Q32,IF(HLOOKUP(BE$2,Monitoring_eng!$A$1:$DB$79,Results!$C32,FALSE)=$M32,$R32,IF(HLOOKUP(BE$2,Monitoring_eng!$A$1:$DB$79,Results!$C32,FALSE)=$O32,$S32,"CHYBA")))))</f>
        <v>0.25</v>
      </c>
      <c r="BF32" s="68">
        <f>IF(ISBLANK(HLOOKUP(BF$2,Monitoring_eng!$A$1:$DB$79,Results!$C32,FALSE)),"",IF(HLOOKUP(BF$2,Monitoring_eng!$A$1:$DB$79,Results!$C32,FALSE)=$I32,$P32,IF(HLOOKUP(BF$2,Monitoring_eng!$A$1:$DB$79,Results!$C32,FALSE)=$K32,$Q32,IF(HLOOKUP(BF$2,Monitoring_eng!$A$1:$DB$79,Results!$C32,FALSE)=$M32,$R32,IF(HLOOKUP(BF$2,Monitoring_eng!$A$1:$DB$79,Results!$C32,FALSE)=$O32,$S32,"CHYBA")))))</f>
        <v>0</v>
      </c>
      <c r="BG32" s="68">
        <f>IF(ISBLANK(HLOOKUP(BG$2,Monitoring_eng!$A$1:$DB$79,Results!$C32,FALSE)),"",IF(HLOOKUP(BG$2,Monitoring_eng!$A$1:$DB$79,Results!$C32,FALSE)=$I32,$P32,IF(HLOOKUP(BG$2,Monitoring_eng!$A$1:$DB$79,Results!$C32,FALSE)=$K32,$Q32,IF(HLOOKUP(BG$2,Monitoring_eng!$A$1:$DB$79,Results!$C32,FALSE)=$M32,$R32,IF(HLOOKUP(BG$2,Monitoring_eng!$A$1:$DB$79,Results!$C32,FALSE)=$O32,$S32,"CHYBA")))))</f>
        <v>0.5</v>
      </c>
      <c r="BH32" s="68">
        <f>IF(ISBLANK(HLOOKUP(BH$2,Monitoring_eng!$A$1:$DB$79,Results!$C32,FALSE)),"",IF(HLOOKUP(BH$2,Monitoring_eng!$A$1:$DB$79,Results!$C32,FALSE)=$I32,$P32,IF(HLOOKUP(BH$2,Monitoring_eng!$A$1:$DB$79,Results!$C32,FALSE)=$K32,$Q32,IF(HLOOKUP(BH$2,Monitoring_eng!$A$1:$DB$79,Results!$C32,FALSE)=$M32,$R32,IF(HLOOKUP(BH$2,Monitoring_eng!$A$1:$DB$79,Results!$C32,FALSE)=$O32,$S32,"CHYBA")))))</f>
        <v>0.5</v>
      </c>
      <c r="BI32" s="68">
        <f>IF(ISBLANK(HLOOKUP(BI$2,Monitoring_eng!$A$1:$DB$79,Results!$C32,FALSE)),"",IF(HLOOKUP(BI$2,Monitoring_eng!$A$1:$DB$79,Results!$C32,FALSE)=$I32,$P32,IF(HLOOKUP(BI$2,Monitoring_eng!$A$1:$DB$79,Results!$C32,FALSE)=$K32,$Q32,IF(HLOOKUP(BI$2,Monitoring_eng!$A$1:$DB$79,Results!$C32,FALSE)=$M32,$R32,IF(HLOOKUP(BI$2,Monitoring_eng!$A$1:$DB$79,Results!$C32,FALSE)=$O32,$S32,"CHYBA")))))</f>
        <v>0</v>
      </c>
      <c r="BJ32" s="68">
        <f>IF(ISBLANK(HLOOKUP(BJ$2,Monitoring_eng!$A$1:$DB$79,Results!$C32,FALSE)),"",IF(HLOOKUP(BJ$2,Monitoring_eng!$A$1:$DB$79,Results!$C32,FALSE)=$I32,$P32,IF(HLOOKUP(BJ$2,Monitoring_eng!$A$1:$DB$79,Results!$C32,FALSE)=$K32,$Q32,IF(HLOOKUP(BJ$2,Monitoring_eng!$A$1:$DB$79,Results!$C32,FALSE)=$M32,$R32,IF(HLOOKUP(BJ$2,Monitoring_eng!$A$1:$DB$79,Results!$C32,FALSE)=$O32,$S32,"CHYBA")))))</f>
        <v>0.5</v>
      </c>
      <c r="BK32" s="68">
        <f>IF(ISBLANK(HLOOKUP(BK$2,Monitoring_eng!$A$1:$DB$79,Results!$C32,FALSE)),"",IF(HLOOKUP(BK$2,Monitoring_eng!$A$1:$DB$79,Results!$C32,FALSE)=$I32,$P32,IF(HLOOKUP(BK$2,Monitoring_eng!$A$1:$DB$79,Results!$C32,FALSE)=$K32,$Q32,IF(HLOOKUP(BK$2,Monitoring_eng!$A$1:$DB$79,Results!$C32,FALSE)=$M32,$R32,IF(HLOOKUP(BK$2,Monitoring_eng!$A$1:$DB$79,Results!$C32,FALSE)=$O32,$S32,"CHYBA")))))</f>
        <v>0</v>
      </c>
      <c r="BL32" s="68">
        <f>IF(ISBLANK(HLOOKUP(BL$2,Monitoring_eng!$A$1:$DB$79,Results!$C32,FALSE)),"",IF(HLOOKUP(BL$2,Monitoring_eng!$A$1:$DB$79,Results!$C32,FALSE)=$I32,$P32,IF(HLOOKUP(BL$2,Monitoring_eng!$A$1:$DB$79,Results!$C32,FALSE)=$K32,$Q32,IF(HLOOKUP(BL$2,Monitoring_eng!$A$1:$DB$79,Results!$C32,FALSE)=$M32,$R32,IF(HLOOKUP(BL$2,Monitoring_eng!$A$1:$DB$79,Results!$C32,FALSE)=$O32,$S32,"CHYBA")))))</f>
        <v>0</v>
      </c>
      <c r="BM32" s="68">
        <f>IF(ISBLANK(HLOOKUP(BM$2,Monitoring_eng!$A$1:$DB$79,Results!$C32,FALSE)),"",IF(HLOOKUP(BM$2,Monitoring_eng!$A$1:$DB$79,Results!$C32,FALSE)=$I32,$P32,IF(HLOOKUP(BM$2,Monitoring_eng!$A$1:$DB$79,Results!$C32,FALSE)=$K32,$Q32,IF(HLOOKUP(BM$2,Monitoring_eng!$A$1:$DB$79,Results!$C32,FALSE)=$M32,$R32,IF(HLOOKUP(BM$2,Monitoring_eng!$A$1:$DB$79,Results!$C32,FALSE)=$O32,$S32,"CHYBA")))))</f>
        <v>0</v>
      </c>
      <c r="BN32" s="68">
        <f>IF(ISBLANK(HLOOKUP(BN$2,Monitoring_eng!$A$1:$DB$79,Results!$C32,FALSE)),"",IF(HLOOKUP(BN$2,Monitoring_eng!$A$1:$DB$79,Results!$C32,FALSE)=$I32,$P32,IF(HLOOKUP(BN$2,Monitoring_eng!$A$1:$DB$79,Results!$C32,FALSE)=$K32,$Q32,IF(HLOOKUP(BN$2,Monitoring_eng!$A$1:$DB$79,Results!$C32,FALSE)=$M32,$R32,IF(HLOOKUP(BN$2,Monitoring_eng!$A$1:$DB$79,Results!$C32,FALSE)=$O32,$S32,"CHYBA")))))</f>
        <v>0.5</v>
      </c>
      <c r="BO32" s="68">
        <f>IF(ISBLANK(HLOOKUP(BO$2,Monitoring_eng!$A$1:$DB$79,Results!$C32,FALSE)),"",IF(HLOOKUP(BO$2,Monitoring_eng!$A$1:$DB$79,Results!$C32,FALSE)=$I32,$P32,IF(HLOOKUP(BO$2,Monitoring_eng!$A$1:$DB$79,Results!$C32,FALSE)=$K32,$Q32,IF(HLOOKUP(BO$2,Monitoring_eng!$A$1:$DB$79,Results!$C32,FALSE)=$M32,$R32,IF(HLOOKUP(BO$2,Monitoring_eng!$A$1:$DB$79,Results!$C32,FALSE)=$O32,$S32,"CHYBA")))))</f>
        <v>0.5</v>
      </c>
      <c r="BP32" s="68">
        <f>IF(ISBLANK(HLOOKUP(BP$2,Monitoring_eng!$A$1:$DB$79,Results!$C32,FALSE)),"",IF(HLOOKUP(BP$2,Monitoring_eng!$A$1:$DB$79,Results!$C32,FALSE)=$I32,$P32,IF(HLOOKUP(BP$2,Monitoring_eng!$A$1:$DB$79,Results!$C32,FALSE)=$K32,$Q32,IF(HLOOKUP(BP$2,Monitoring_eng!$A$1:$DB$79,Results!$C32,FALSE)=$M32,$R32,IF(HLOOKUP(BP$2,Monitoring_eng!$A$1:$DB$79,Results!$C32,FALSE)=$O32,$S32,"CHYBA")))))</f>
        <v>0.25</v>
      </c>
      <c r="BQ32" s="68">
        <f>IF(ISBLANK(HLOOKUP(BQ$2,Monitoring_eng!$A$1:$DB$79,Results!$C32,FALSE)),"",IF(HLOOKUP(BQ$2,Monitoring_eng!$A$1:$DB$79,Results!$C32,FALSE)=$I32,$P32,IF(HLOOKUP(BQ$2,Monitoring_eng!$A$1:$DB$79,Results!$C32,FALSE)=$K32,$Q32,IF(HLOOKUP(BQ$2,Monitoring_eng!$A$1:$DB$79,Results!$C32,FALSE)=$M32,$R32,IF(HLOOKUP(BQ$2,Monitoring_eng!$A$1:$DB$79,Results!$C32,FALSE)=$O32,$S32,"CHYBA")))))</f>
        <v>0</v>
      </c>
    </row>
    <row r="33" spans="1:69" x14ac:dyDescent="0.25">
      <c r="A33" s="45" t="s">
        <v>2458</v>
      </c>
      <c r="B33" s="45" t="s">
        <v>334</v>
      </c>
      <c r="C33" s="45">
        <v>32</v>
      </c>
      <c r="D33" s="47" t="s">
        <v>122</v>
      </c>
      <c r="E33" s="47" t="s">
        <v>134</v>
      </c>
      <c r="F33" s="48" t="s">
        <v>16</v>
      </c>
      <c r="G33" s="45">
        <v>0.5</v>
      </c>
      <c r="H33" s="45" t="s">
        <v>484</v>
      </c>
      <c r="I33" s="45" t="s">
        <v>1749</v>
      </c>
      <c r="J33" s="45" t="s">
        <v>485</v>
      </c>
      <c r="K33" s="67" t="s">
        <v>1750</v>
      </c>
      <c r="L33" s="45" t="s">
        <v>486</v>
      </c>
      <c r="M33" s="45" t="s">
        <v>1752</v>
      </c>
      <c r="N33" s="45" t="s">
        <v>2116</v>
      </c>
      <c r="O33" s="45" t="s">
        <v>2116</v>
      </c>
      <c r="P33" s="45">
        <f t="shared" si="0"/>
        <v>0.5</v>
      </c>
      <c r="Q33" s="45">
        <v>0</v>
      </c>
      <c r="R33" s="45">
        <f t="shared" si="1"/>
        <v>0.25</v>
      </c>
      <c r="S33" s="45" t="s">
        <v>2116</v>
      </c>
      <c r="T33" s="68">
        <f>IF(ISBLANK(HLOOKUP(T$2,Monitoring_eng!$A$1:$DB$79,Results!$C33,FALSE)),"",IF(HLOOKUP(T$2,Monitoring_eng!$A$1:$DB$79,Results!$C33,FALSE)=$I33,$P33,IF(HLOOKUP(T$2,Monitoring_eng!$A$1:$DB$79,Results!$C33,FALSE)=$K33,$Q33,IF(HLOOKUP(T$2,Monitoring_eng!$A$1:$DB$79,Results!$C33,FALSE)=$M33,$R33,IF(HLOOKUP(T$2,Monitoring_eng!$A$1:$DB$79,Results!$C33,FALSE)=$O33,$S33,"CHYBA")))))</f>
        <v>0</v>
      </c>
      <c r="U33" s="68">
        <f>IF(ISBLANK(HLOOKUP(U$2,Monitoring_eng!$A$1:$DB$79,Results!$C33,FALSE)),"",IF(HLOOKUP(U$2,Monitoring_eng!$A$1:$DB$79,Results!$C33,FALSE)=$I33,$P33,IF(HLOOKUP(U$2,Monitoring_eng!$A$1:$DB$79,Results!$C33,FALSE)=$K33,$Q33,IF(HLOOKUP(U$2,Monitoring_eng!$A$1:$DB$79,Results!$C33,FALSE)=$M33,$R33,IF(HLOOKUP(U$2,Monitoring_eng!$A$1:$DB$79,Results!$C33,FALSE)=$O33,$S33,"CHYBA")))))</f>
        <v>0</v>
      </c>
      <c r="V33" s="68">
        <f>IF(ISBLANK(HLOOKUP(V$2,Monitoring_eng!$A$1:$DB$79,Results!$C33,FALSE)),"",IF(HLOOKUP(V$2,Monitoring_eng!$A$1:$DB$79,Results!$C33,FALSE)=$I33,$P33,IF(HLOOKUP(V$2,Monitoring_eng!$A$1:$DB$79,Results!$C33,FALSE)=$K33,$Q33,IF(HLOOKUP(V$2,Monitoring_eng!$A$1:$DB$79,Results!$C33,FALSE)=$M33,$R33,IF(HLOOKUP(V$2,Monitoring_eng!$A$1:$DB$79,Results!$C33,FALSE)=$O33,$S33,"CHYBA")))))</f>
        <v>0</v>
      </c>
      <c r="W33" s="68">
        <f>IF(ISBLANK(HLOOKUP(W$2,Monitoring_eng!$A$1:$DB$79,Results!$C33,FALSE)),"",IF(HLOOKUP(W$2,Monitoring_eng!$A$1:$DB$79,Results!$C33,FALSE)=$I33,$P33,IF(HLOOKUP(W$2,Monitoring_eng!$A$1:$DB$79,Results!$C33,FALSE)=$K33,$Q33,IF(HLOOKUP(W$2,Monitoring_eng!$A$1:$DB$79,Results!$C33,FALSE)=$M33,$R33,IF(HLOOKUP(W$2,Monitoring_eng!$A$1:$DB$79,Results!$C33,FALSE)=$O33,$S33,"CHYBA")))))</f>
        <v>0</v>
      </c>
      <c r="X33" s="68">
        <f>IF(ISBLANK(HLOOKUP(X$2,Monitoring_eng!$A$1:$DB$79,Results!$C33,FALSE)),"",IF(HLOOKUP(X$2,Monitoring_eng!$A$1:$DB$79,Results!$C33,FALSE)=$I33,$P33,IF(HLOOKUP(X$2,Monitoring_eng!$A$1:$DB$79,Results!$C33,FALSE)=$K33,$Q33,IF(HLOOKUP(X$2,Monitoring_eng!$A$1:$DB$79,Results!$C33,FALSE)=$M33,$R33,IF(HLOOKUP(X$2,Monitoring_eng!$A$1:$DB$79,Results!$C33,FALSE)=$O33,$S33,"CHYBA")))))</f>
        <v>0</v>
      </c>
      <c r="Y33" s="68">
        <f>IF(ISBLANK(HLOOKUP(Y$2,Monitoring_eng!$A$1:$DB$79,Results!$C33,FALSE)),"",IF(HLOOKUP(Y$2,Monitoring_eng!$A$1:$DB$79,Results!$C33,FALSE)=$I33,$P33,IF(HLOOKUP(Y$2,Monitoring_eng!$A$1:$DB$79,Results!$C33,FALSE)=$K33,$Q33,IF(HLOOKUP(Y$2,Monitoring_eng!$A$1:$DB$79,Results!$C33,FALSE)=$M33,$R33,IF(HLOOKUP(Y$2,Monitoring_eng!$A$1:$DB$79,Results!$C33,FALSE)=$O33,$S33,"CHYBA")))))</f>
        <v>0</v>
      </c>
      <c r="Z33" s="68">
        <f>IF(ISBLANK(HLOOKUP(Z$2,Monitoring_eng!$A$1:$DB$79,Results!$C33,FALSE)),"",IF(HLOOKUP(Z$2,Monitoring_eng!$A$1:$DB$79,Results!$C33,FALSE)=$I33,$P33,IF(HLOOKUP(Z$2,Monitoring_eng!$A$1:$DB$79,Results!$C33,FALSE)=$K33,$Q33,IF(HLOOKUP(Z$2,Monitoring_eng!$A$1:$DB$79,Results!$C33,FALSE)=$M33,$R33,IF(HLOOKUP(Z$2,Monitoring_eng!$A$1:$DB$79,Results!$C33,FALSE)=$O33,$S33,"CHYBA")))))</f>
        <v>0</v>
      </c>
      <c r="AA33" s="68">
        <f>IF(ISBLANK(HLOOKUP(AA$2,Monitoring_eng!$A$1:$DB$79,Results!$C33,FALSE)),"",IF(HLOOKUP(AA$2,Monitoring_eng!$A$1:$DB$79,Results!$C33,FALSE)=$I33,$P33,IF(HLOOKUP(AA$2,Monitoring_eng!$A$1:$DB$79,Results!$C33,FALSE)=$K33,$Q33,IF(HLOOKUP(AA$2,Monitoring_eng!$A$1:$DB$79,Results!$C33,FALSE)=$M33,$R33,IF(HLOOKUP(AA$2,Monitoring_eng!$A$1:$DB$79,Results!$C33,FALSE)=$O33,$S33,"CHYBA")))))</f>
        <v>0</v>
      </c>
      <c r="AB33" s="68">
        <f>IF(ISBLANK(HLOOKUP(AB$2,Monitoring_eng!$A$1:$DB$79,Results!$C33,FALSE)),"",IF(HLOOKUP(AB$2,Monitoring_eng!$A$1:$DB$79,Results!$C33,FALSE)=$I33,$P33,IF(HLOOKUP(AB$2,Monitoring_eng!$A$1:$DB$79,Results!$C33,FALSE)=$K33,$Q33,IF(HLOOKUP(AB$2,Monitoring_eng!$A$1:$DB$79,Results!$C33,FALSE)=$M33,$R33,IF(HLOOKUP(AB$2,Monitoring_eng!$A$1:$DB$79,Results!$C33,FALSE)=$O33,$S33,"CHYBA")))))</f>
        <v>0</v>
      </c>
      <c r="AC33" s="68">
        <f>IF(ISBLANK(HLOOKUP(AC$2,Monitoring_eng!$A$1:$DB$79,Results!$C33,FALSE)),"",IF(HLOOKUP(AC$2,Monitoring_eng!$A$1:$DB$79,Results!$C33,FALSE)=$I33,$P33,IF(HLOOKUP(AC$2,Monitoring_eng!$A$1:$DB$79,Results!$C33,FALSE)=$K33,$Q33,IF(HLOOKUP(AC$2,Monitoring_eng!$A$1:$DB$79,Results!$C33,FALSE)=$M33,$R33,IF(HLOOKUP(AC$2,Monitoring_eng!$A$1:$DB$79,Results!$C33,FALSE)=$O33,$S33,"CHYBA")))))</f>
        <v>0</v>
      </c>
      <c r="AD33" s="68">
        <f>IF(ISBLANK(HLOOKUP(AD$2,Monitoring_eng!$A$1:$DB$79,Results!$C33,FALSE)),"",IF(HLOOKUP(AD$2,Monitoring_eng!$A$1:$DB$79,Results!$C33,FALSE)=$I33,$P33,IF(HLOOKUP(AD$2,Monitoring_eng!$A$1:$DB$79,Results!$C33,FALSE)=$K33,$Q33,IF(HLOOKUP(AD$2,Monitoring_eng!$A$1:$DB$79,Results!$C33,FALSE)=$M33,$R33,IF(HLOOKUP(AD$2,Monitoring_eng!$A$1:$DB$79,Results!$C33,FALSE)=$O33,$S33,"CHYBA")))))</f>
        <v>0</v>
      </c>
      <c r="AE33" s="68">
        <f>IF(ISBLANK(HLOOKUP(AE$2,Monitoring_eng!$A$1:$DB$79,Results!$C33,FALSE)),"",IF(HLOOKUP(AE$2,Monitoring_eng!$A$1:$DB$79,Results!$C33,FALSE)=$I33,$P33,IF(HLOOKUP(AE$2,Monitoring_eng!$A$1:$DB$79,Results!$C33,FALSE)=$K33,$Q33,IF(HLOOKUP(AE$2,Monitoring_eng!$A$1:$DB$79,Results!$C33,FALSE)=$M33,$R33,IF(HLOOKUP(AE$2,Monitoring_eng!$A$1:$DB$79,Results!$C33,FALSE)=$O33,$S33,"CHYBA")))))</f>
        <v>0</v>
      </c>
      <c r="AF33" s="68">
        <f>IF(ISBLANK(HLOOKUP(AF$2,Monitoring_eng!$A$1:$DB$79,Results!$C33,FALSE)),"",IF(HLOOKUP(AF$2,Monitoring_eng!$A$1:$DB$79,Results!$C33,FALSE)=$I33,$P33,IF(HLOOKUP(AF$2,Monitoring_eng!$A$1:$DB$79,Results!$C33,FALSE)=$K33,$Q33,IF(HLOOKUP(AF$2,Monitoring_eng!$A$1:$DB$79,Results!$C33,FALSE)=$M33,$R33,IF(HLOOKUP(AF$2,Monitoring_eng!$A$1:$DB$79,Results!$C33,FALSE)=$O33,$S33,"CHYBA")))))</f>
        <v>0</v>
      </c>
      <c r="AG33" s="68">
        <f>IF(ISBLANK(HLOOKUP(AG$2,Monitoring_eng!$A$1:$DB$79,Results!$C33,FALSE)),"",IF(HLOOKUP(AG$2,Monitoring_eng!$A$1:$DB$79,Results!$C33,FALSE)=$I33,$P33,IF(HLOOKUP(AG$2,Monitoring_eng!$A$1:$DB$79,Results!$C33,FALSE)=$K33,$Q33,IF(HLOOKUP(AG$2,Monitoring_eng!$A$1:$DB$79,Results!$C33,FALSE)=$M33,$R33,IF(HLOOKUP(AG$2,Monitoring_eng!$A$1:$DB$79,Results!$C33,FALSE)=$O33,$S33,"CHYBA")))))</f>
        <v>0</v>
      </c>
      <c r="AH33" s="68">
        <f>IF(ISBLANK(HLOOKUP(AH$2,Monitoring_eng!$A$1:$DB$79,Results!$C33,FALSE)),"",IF(HLOOKUP(AH$2,Monitoring_eng!$A$1:$DB$79,Results!$C33,FALSE)=$I33,$P33,IF(HLOOKUP(AH$2,Monitoring_eng!$A$1:$DB$79,Results!$C33,FALSE)=$K33,$Q33,IF(HLOOKUP(AH$2,Monitoring_eng!$A$1:$DB$79,Results!$C33,FALSE)=$M33,$R33,IF(HLOOKUP(AH$2,Monitoring_eng!$A$1:$DB$79,Results!$C33,FALSE)=$O33,$S33,"CHYBA")))))</f>
        <v>0</v>
      </c>
      <c r="AI33" s="68">
        <f>IF(ISBLANK(HLOOKUP(AI$2,Monitoring_eng!$A$1:$DB$79,Results!$C33,FALSE)),"",IF(HLOOKUP(AI$2,Monitoring_eng!$A$1:$DB$79,Results!$C33,FALSE)=$I33,$P33,IF(HLOOKUP(AI$2,Monitoring_eng!$A$1:$DB$79,Results!$C33,FALSE)=$K33,$Q33,IF(HLOOKUP(AI$2,Monitoring_eng!$A$1:$DB$79,Results!$C33,FALSE)=$M33,$R33,IF(HLOOKUP(AI$2,Monitoring_eng!$A$1:$DB$79,Results!$C33,FALSE)=$O33,$S33,"CHYBA")))))</f>
        <v>0</v>
      </c>
      <c r="AJ33" s="68">
        <f>IF(ISBLANK(HLOOKUP(AJ$2,Monitoring_eng!$A$1:$DB$79,Results!$C33,FALSE)),"",IF(HLOOKUP(AJ$2,Monitoring_eng!$A$1:$DB$79,Results!$C33,FALSE)=$I33,$P33,IF(HLOOKUP(AJ$2,Monitoring_eng!$A$1:$DB$79,Results!$C33,FALSE)=$K33,$Q33,IF(HLOOKUP(AJ$2,Monitoring_eng!$A$1:$DB$79,Results!$C33,FALSE)=$M33,$R33,IF(HLOOKUP(AJ$2,Monitoring_eng!$A$1:$DB$79,Results!$C33,FALSE)=$O33,$S33,"CHYBA")))))</f>
        <v>0</v>
      </c>
      <c r="AK33" s="68">
        <f>IF(ISBLANK(HLOOKUP(AK$2,Monitoring_eng!$A$1:$DB$79,Results!$C33,FALSE)),"",IF(HLOOKUP(AK$2,Monitoring_eng!$A$1:$DB$79,Results!$C33,FALSE)=$I33,$P33,IF(HLOOKUP(AK$2,Monitoring_eng!$A$1:$DB$79,Results!$C33,FALSE)=$K33,$Q33,IF(HLOOKUP(AK$2,Monitoring_eng!$A$1:$DB$79,Results!$C33,FALSE)=$M33,$R33,IF(HLOOKUP(AK$2,Monitoring_eng!$A$1:$DB$79,Results!$C33,FALSE)=$O33,$S33,"CHYBA")))))</f>
        <v>0</v>
      </c>
      <c r="AL33" s="68">
        <f>IF(ISBLANK(HLOOKUP(AL$2,Monitoring_eng!$A$1:$DB$79,Results!$C33,FALSE)),"",IF(HLOOKUP(AL$2,Monitoring_eng!$A$1:$DB$79,Results!$C33,FALSE)=$I33,$P33,IF(HLOOKUP(AL$2,Monitoring_eng!$A$1:$DB$79,Results!$C33,FALSE)=$K33,$Q33,IF(HLOOKUP(AL$2,Monitoring_eng!$A$1:$DB$79,Results!$C33,FALSE)=$M33,$R33,IF(HLOOKUP(AL$2,Monitoring_eng!$A$1:$DB$79,Results!$C33,FALSE)=$O33,$S33,"CHYBA")))))</f>
        <v>0.5</v>
      </c>
      <c r="AM33" s="68">
        <f>IF(ISBLANK(HLOOKUP(AM$2,Monitoring_eng!$A$1:$DB$79,Results!$C33,FALSE)),"",IF(HLOOKUP(AM$2,Monitoring_eng!$A$1:$DB$79,Results!$C33,FALSE)=$I33,$P33,IF(HLOOKUP(AM$2,Monitoring_eng!$A$1:$DB$79,Results!$C33,FALSE)=$K33,$Q33,IF(HLOOKUP(AM$2,Monitoring_eng!$A$1:$DB$79,Results!$C33,FALSE)=$M33,$R33,IF(HLOOKUP(AM$2,Monitoring_eng!$A$1:$DB$79,Results!$C33,FALSE)=$O33,$S33,"CHYBA")))))</f>
        <v>0</v>
      </c>
      <c r="AN33" s="68">
        <f>IF(ISBLANK(HLOOKUP(AN$2,Monitoring_eng!$A$1:$DB$79,Results!$C33,FALSE)),"",IF(HLOOKUP(AN$2,Monitoring_eng!$A$1:$DB$79,Results!$C33,FALSE)=$I33,$P33,IF(HLOOKUP(AN$2,Monitoring_eng!$A$1:$DB$79,Results!$C33,FALSE)=$K33,$Q33,IF(HLOOKUP(AN$2,Monitoring_eng!$A$1:$DB$79,Results!$C33,FALSE)=$M33,$R33,IF(HLOOKUP(AN$2,Monitoring_eng!$A$1:$DB$79,Results!$C33,FALSE)=$O33,$S33,"CHYBA")))))</f>
        <v>0</v>
      </c>
      <c r="AO33" s="68">
        <f>IF(ISBLANK(HLOOKUP(AO$2,Monitoring_eng!$A$1:$DB$79,Results!$C33,FALSE)),"",IF(HLOOKUP(AO$2,Monitoring_eng!$A$1:$DB$79,Results!$C33,FALSE)=$I33,$P33,IF(HLOOKUP(AO$2,Monitoring_eng!$A$1:$DB$79,Results!$C33,FALSE)=$K33,$Q33,IF(HLOOKUP(AO$2,Monitoring_eng!$A$1:$DB$79,Results!$C33,FALSE)=$M33,$R33,IF(HLOOKUP(AO$2,Monitoring_eng!$A$1:$DB$79,Results!$C33,FALSE)=$O33,$S33,"CHYBA")))))</f>
        <v>0</v>
      </c>
      <c r="AP33" s="68">
        <f>IF(ISBLANK(HLOOKUP(AP$2,Monitoring_eng!$A$1:$DB$79,Results!$C33,FALSE)),"",IF(HLOOKUP(AP$2,Monitoring_eng!$A$1:$DB$79,Results!$C33,FALSE)=$I33,$P33,IF(HLOOKUP(AP$2,Monitoring_eng!$A$1:$DB$79,Results!$C33,FALSE)=$K33,$Q33,IF(HLOOKUP(AP$2,Monitoring_eng!$A$1:$DB$79,Results!$C33,FALSE)=$M33,$R33,IF(HLOOKUP(AP$2,Monitoring_eng!$A$1:$DB$79,Results!$C33,FALSE)=$O33,$S33,"CHYBA")))))</f>
        <v>0</v>
      </c>
      <c r="AQ33" s="68">
        <f>IF(ISBLANK(HLOOKUP(AQ$2,Monitoring_eng!$A$1:$DB$79,Results!$C33,FALSE)),"",IF(HLOOKUP(AQ$2,Monitoring_eng!$A$1:$DB$79,Results!$C33,FALSE)=$I33,$P33,IF(HLOOKUP(AQ$2,Monitoring_eng!$A$1:$DB$79,Results!$C33,FALSE)=$K33,$Q33,IF(HLOOKUP(AQ$2,Monitoring_eng!$A$1:$DB$79,Results!$C33,FALSE)=$M33,$R33,IF(HLOOKUP(AQ$2,Monitoring_eng!$A$1:$DB$79,Results!$C33,FALSE)=$O33,$S33,"CHYBA")))))</f>
        <v>0</v>
      </c>
      <c r="AR33" s="68">
        <f>IF(ISBLANK(HLOOKUP(AR$2,Monitoring_eng!$A$1:$DB$79,Results!$C33,FALSE)),"",IF(HLOOKUP(AR$2,Monitoring_eng!$A$1:$DB$79,Results!$C33,FALSE)=$I33,$P33,IF(HLOOKUP(AR$2,Monitoring_eng!$A$1:$DB$79,Results!$C33,FALSE)=$K33,$Q33,IF(HLOOKUP(AR$2,Monitoring_eng!$A$1:$DB$79,Results!$C33,FALSE)=$M33,$R33,IF(HLOOKUP(AR$2,Monitoring_eng!$A$1:$DB$79,Results!$C33,FALSE)=$O33,$S33,"CHYBA")))))</f>
        <v>0.5</v>
      </c>
      <c r="AS33" s="68">
        <f>IF(ISBLANK(HLOOKUP(AS$2,Monitoring_eng!$A$1:$DB$79,Results!$C33,FALSE)),"",IF(HLOOKUP(AS$2,Monitoring_eng!$A$1:$DB$79,Results!$C33,FALSE)=$I33,$P33,IF(HLOOKUP(AS$2,Monitoring_eng!$A$1:$DB$79,Results!$C33,FALSE)=$K33,$Q33,IF(HLOOKUP(AS$2,Monitoring_eng!$A$1:$DB$79,Results!$C33,FALSE)=$M33,$R33,IF(HLOOKUP(AS$2,Monitoring_eng!$A$1:$DB$79,Results!$C33,FALSE)=$O33,$S33,"CHYBA")))))</f>
        <v>0</v>
      </c>
      <c r="AT33" s="68">
        <f>IF(ISBLANK(HLOOKUP(AT$2,Monitoring_eng!$A$1:$DB$79,Results!$C33,FALSE)),"",IF(HLOOKUP(AT$2,Monitoring_eng!$A$1:$DB$79,Results!$C33,FALSE)=$I33,$P33,IF(HLOOKUP(AT$2,Monitoring_eng!$A$1:$DB$79,Results!$C33,FALSE)=$K33,$Q33,IF(HLOOKUP(AT$2,Monitoring_eng!$A$1:$DB$79,Results!$C33,FALSE)=$M33,$R33,IF(HLOOKUP(AT$2,Monitoring_eng!$A$1:$DB$79,Results!$C33,FALSE)=$O33,$S33,"CHYBA")))))</f>
        <v>0</v>
      </c>
      <c r="AU33" s="68">
        <f>IF(ISBLANK(HLOOKUP(AU$2,Monitoring_eng!$A$1:$DB$79,Results!$C33,FALSE)),"",IF(HLOOKUP(AU$2,Monitoring_eng!$A$1:$DB$79,Results!$C33,FALSE)=$I33,$P33,IF(HLOOKUP(AU$2,Monitoring_eng!$A$1:$DB$79,Results!$C33,FALSE)=$K33,$Q33,IF(HLOOKUP(AU$2,Monitoring_eng!$A$1:$DB$79,Results!$C33,FALSE)=$M33,$R33,IF(HLOOKUP(AU$2,Monitoring_eng!$A$1:$DB$79,Results!$C33,FALSE)=$O33,$S33,"CHYBA")))))</f>
        <v>0</v>
      </c>
      <c r="AV33" s="68">
        <f>IF(ISBLANK(HLOOKUP(AV$2,Monitoring_eng!$A$1:$DB$79,Results!$C33,FALSE)),"",IF(HLOOKUP(AV$2,Monitoring_eng!$A$1:$DB$79,Results!$C33,FALSE)=$I33,$P33,IF(HLOOKUP(AV$2,Monitoring_eng!$A$1:$DB$79,Results!$C33,FALSE)=$K33,$Q33,IF(HLOOKUP(AV$2,Monitoring_eng!$A$1:$DB$79,Results!$C33,FALSE)=$M33,$R33,IF(HLOOKUP(AV$2,Monitoring_eng!$A$1:$DB$79,Results!$C33,FALSE)=$O33,$S33,"CHYBA")))))</f>
        <v>0</v>
      </c>
      <c r="AW33" s="68">
        <f>IF(ISBLANK(HLOOKUP(AW$2,Monitoring_eng!$A$1:$DB$79,Results!$C33,FALSE)),"",IF(HLOOKUP(AW$2,Monitoring_eng!$A$1:$DB$79,Results!$C33,FALSE)=$I33,$P33,IF(HLOOKUP(AW$2,Monitoring_eng!$A$1:$DB$79,Results!$C33,FALSE)=$K33,$Q33,IF(HLOOKUP(AW$2,Monitoring_eng!$A$1:$DB$79,Results!$C33,FALSE)=$M33,$R33,IF(HLOOKUP(AW$2,Monitoring_eng!$A$1:$DB$79,Results!$C33,FALSE)=$O33,$S33,"CHYBA")))))</f>
        <v>0</v>
      </c>
      <c r="AX33" s="68">
        <f>IF(ISBLANK(HLOOKUP(AX$2,Monitoring_eng!$A$1:$DB$79,Results!$C33,FALSE)),"",IF(HLOOKUP(AX$2,Monitoring_eng!$A$1:$DB$79,Results!$C33,FALSE)=$I33,$P33,IF(HLOOKUP(AX$2,Monitoring_eng!$A$1:$DB$79,Results!$C33,FALSE)=$K33,$Q33,IF(HLOOKUP(AX$2,Monitoring_eng!$A$1:$DB$79,Results!$C33,FALSE)=$M33,$R33,IF(HLOOKUP(AX$2,Monitoring_eng!$A$1:$DB$79,Results!$C33,FALSE)=$O33,$S33,"CHYBA")))))</f>
        <v>0</v>
      </c>
      <c r="AY33" s="68">
        <f>IF(ISBLANK(HLOOKUP(AY$2,Monitoring_eng!$A$1:$DB$79,Results!$C33,FALSE)),"",IF(HLOOKUP(AY$2,Monitoring_eng!$A$1:$DB$79,Results!$C33,FALSE)=$I33,$P33,IF(HLOOKUP(AY$2,Monitoring_eng!$A$1:$DB$79,Results!$C33,FALSE)=$K33,$Q33,IF(HLOOKUP(AY$2,Monitoring_eng!$A$1:$DB$79,Results!$C33,FALSE)=$M33,$R33,IF(HLOOKUP(AY$2,Monitoring_eng!$A$1:$DB$79,Results!$C33,FALSE)=$O33,$S33,"CHYBA")))))</f>
        <v>0</v>
      </c>
      <c r="AZ33" s="68">
        <f>IF(ISBLANK(HLOOKUP(AZ$2,Monitoring_eng!$A$1:$DB$79,Results!$C33,FALSE)),"",IF(HLOOKUP(AZ$2,Monitoring_eng!$A$1:$DB$79,Results!$C33,FALSE)=$I33,$P33,IF(HLOOKUP(AZ$2,Monitoring_eng!$A$1:$DB$79,Results!$C33,FALSE)=$K33,$Q33,IF(HLOOKUP(AZ$2,Monitoring_eng!$A$1:$DB$79,Results!$C33,FALSE)=$M33,$R33,IF(HLOOKUP(AZ$2,Monitoring_eng!$A$1:$DB$79,Results!$C33,FALSE)=$O33,$S33,"CHYBA")))))</f>
        <v>0</v>
      </c>
      <c r="BA33" s="68">
        <f>IF(ISBLANK(HLOOKUP(BA$2,Monitoring_eng!$A$1:$DB$79,Results!$C33,FALSE)),"",IF(HLOOKUP(BA$2,Monitoring_eng!$A$1:$DB$79,Results!$C33,FALSE)=$I33,$P33,IF(HLOOKUP(BA$2,Monitoring_eng!$A$1:$DB$79,Results!$C33,FALSE)=$K33,$Q33,IF(HLOOKUP(BA$2,Monitoring_eng!$A$1:$DB$79,Results!$C33,FALSE)=$M33,$R33,IF(HLOOKUP(BA$2,Monitoring_eng!$A$1:$DB$79,Results!$C33,FALSE)=$O33,$S33,"CHYBA")))))</f>
        <v>0</v>
      </c>
      <c r="BB33" s="68">
        <f>IF(ISBLANK(HLOOKUP(BB$2,Monitoring_eng!$A$1:$DB$79,Results!$C33,FALSE)),"",IF(HLOOKUP(BB$2,Monitoring_eng!$A$1:$DB$79,Results!$C33,FALSE)=$I33,$P33,IF(HLOOKUP(BB$2,Monitoring_eng!$A$1:$DB$79,Results!$C33,FALSE)=$K33,$Q33,IF(HLOOKUP(BB$2,Monitoring_eng!$A$1:$DB$79,Results!$C33,FALSE)=$M33,$R33,IF(HLOOKUP(BB$2,Monitoring_eng!$A$1:$DB$79,Results!$C33,FALSE)=$O33,$S33,"CHYBA")))))</f>
        <v>0</v>
      </c>
      <c r="BC33" s="68">
        <f>IF(ISBLANK(HLOOKUP(BC$2,Monitoring_eng!$A$1:$DB$79,Results!$C33,FALSE)),"",IF(HLOOKUP(BC$2,Monitoring_eng!$A$1:$DB$79,Results!$C33,FALSE)=$I33,$P33,IF(HLOOKUP(BC$2,Monitoring_eng!$A$1:$DB$79,Results!$C33,FALSE)=$K33,$Q33,IF(HLOOKUP(BC$2,Monitoring_eng!$A$1:$DB$79,Results!$C33,FALSE)=$M33,$R33,IF(HLOOKUP(BC$2,Monitoring_eng!$A$1:$DB$79,Results!$C33,FALSE)=$O33,$S33,"CHYBA")))))</f>
        <v>0</v>
      </c>
      <c r="BD33" s="68">
        <f>IF(ISBLANK(HLOOKUP(BD$2,Monitoring_eng!$A$1:$DB$79,Results!$C33,FALSE)),"",IF(HLOOKUP(BD$2,Monitoring_eng!$A$1:$DB$79,Results!$C33,FALSE)=$I33,$P33,IF(HLOOKUP(BD$2,Monitoring_eng!$A$1:$DB$79,Results!$C33,FALSE)=$K33,$Q33,IF(HLOOKUP(BD$2,Monitoring_eng!$A$1:$DB$79,Results!$C33,FALSE)=$M33,$R33,IF(HLOOKUP(BD$2,Monitoring_eng!$A$1:$DB$79,Results!$C33,FALSE)=$O33,$S33,"CHYBA")))))</f>
        <v>0</v>
      </c>
      <c r="BE33" s="68">
        <f>IF(ISBLANK(HLOOKUP(BE$2,Monitoring_eng!$A$1:$DB$79,Results!$C33,FALSE)),"",IF(HLOOKUP(BE$2,Monitoring_eng!$A$1:$DB$79,Results!$C33,FALSE)=$I33,$P33,IF(HLOOKUP(BE$2,Monitoring_eng!$A$1:$DB$79,Results!$C33,FALSE)=$K33,$Q33,IF(HLOOKUP(BE$2,Monitoring_eng!$A$1:$DB$79,Results!$C33,FALSE)=$M33,$R33,IF(HLOOKUP(BE$2,Monitoring_eng!$A$1:$DB$79,Results!$C33,FALSE)=$O33,$S33,"CHYBA")))))</f>
        <v>0</v>
      </c>
      <c r="BF33" s="68">
        <f>IF(ISBLANK(HLOOKUP(BF$2,Monitoring_eng!$A$1:$DB$79,Results!$C33,FALSE)),"",IF(HLOOKUP(BF$2,Monitoring_eng!$A$1:$DB$79,Results!$C33,FALSE)=$I33,$P33,IF(HLOOKUP(BF$2,Monitoring_eng!$A$1:$DB$79,Results!$C33,FALSE)=$K33,$Q33,IF(HLOOKUP(BF$2,Monitoring_eng!$A$1:$DB$79,Results!$C33,FALSE)=$M33,$R33,IF(HLOOKUP(BF$2,Monitoring_eng!$A$1:$DB$79,Results!$C33,FALSE)=$O33,$S33,"CHYBA")))))</f>
        <v>0</v>
      </c>
      <c r="BG33" s="68">
        <f>IF(ISBLANK(HLOOKUP(BG$2,Monitoring_eng!$A$1:$DB$79,Results!$C33,FALSE)),"",IF(HLOOKUP(BG$2,Monitoring_eng!$A$1:$DB$79,Results!$C33,FALSE)=$I33,$P33,IF(HLOOKUP(BG$2,Monitoring_eng!$A$1:$DB$79,Results!$C33,FALSE)=$K33,$Q33,IF(HLOOKUP(BG$2,Monitoring_eng!$A$1:$DB$79,Results!$C33,FALSE)=$M33,$R33,IF(HLOOKUP(BG$2,Monitoring_eng!$A$1:$DB$79,Results!$C33,FALSE)=$O33,$S33,"CHYBA")))))</f>
        <v>0.25</v>
      </c>
      <c r="BH33" s="68">
        <f>IF(ISBLANK(HLOOKUP(BH$2,Monitoring_eng!$A$1:$DB$79,Results!$C33,FALSE)),"",IF(HLOOKUP(BH$2,Monitoring_eng!$A$1:$DB$79,Results!$C33,FALSE)=$I33,$P33,IF(HLOOKUP(BH$2,Monitoring_eng!$A$1:$DB$79,Results!$C33,FALSE)=$K33,$Q33,IF(HLOOKUP(BH$2,Monitoring_eng!$A$1:$DB$79,Results!$C33,FALSE)=$M33,$R33,IF(HLOOKUP(BH$2,Monitoring_eng!$A$1:$DB$79,Results!$C33,FALSE)=$O33,$S33,"CHYBA")))))</f>
        <v>0</v>
      </c>
      <c r="BI33" s="68">
        <f>IF(ISBLANK(HLOOKUP(BI$2,Monitoring_eng!$A$1:$DB$79,Results!$C33,FALSE)),"",IF(HLOOKUP(BI$2,Monitoring_eng!$A$1:$DB$79,Results!$C33,FALSE)=$I33,$P33,IF(HLOOKUP(BI$2,Monitoring_eng!$A$1:$DB$79,Results!$C33,FALSE)=$K33,$Q33,IF(HLOOKUP(BI$2,Monitoring_eng!$A$1:$DB$79,Results!$C33,FALSE)=$M33,$R33,IF(HLOOKUP(BI$2,Monitoring_eng!$A$1:$DB$79,Results!$C33,FALSE)=$O33,$S33,"CHYBA")))))</f>
        <v>0</v>
      </c>
      <c r="BJ33" s="68">
        <f>IF(ISBLANK(HLOOKUP(BJ$2,Monitoring_eng!$A$1:$DB$79,Results!$C33,FALSE)),"",IF(HLOOKUP(BJ$2,Monitoring_eng!$A$1:$DB$79,Results!$C33,FALSE)=$I33,$P33,IF(HLOOKUP(BJ$2,Monitoring_eng!$A$1:$DB$79,Results!$C33,FALSE)=$K33,$Q33,IF(HLOOKUP(BJ$2,Monitoring_eng!$A$1:$DB$79,Results!$C33,FALSE)=$M33,$R33,IF(HLOOKUP(BJ$2,Monitoring_eng!$A$1:$DB$79,Results!$C33,FALSE)=$O33,$S33,"CHYBA")))))</f>
        <v>0</v>
      </c>
      <c r="BK33" s="68">
        <f>IF(ISBLANK(HLOOKUP(BK$2,Monitoring_eng!$A$1:$DB$79,Results!$C33,FALSE)),"",IF(HLOOKUP(BK$2,Monitoring_eng!$A$1:$DB$79,Results!$C33,FALSE)=$I33,$P33,IF(HLOOKUP(BK$2,Monitoring_eng!$A$1:$DB$79,Results!$C33,FALSE)=$K33,$Q33,IF(HLOOKUP(BK$2,Monitoring_eng!$A$1:$DB$79,Results!$C33,FALSE)=$M33,$R33,IF(HLOOKUP(BK$2,Monitoring_eng!$A$1:$DB$79,Results!$C33,FALSE)=$O33,$S33,"CHYBA")))))</f>
        <v>0</v>
      </c>
      <c r="BL33" s="68">
        <f>IF(ISBLANK(HLOOKUP(BL$2,Monitoring_eng!$A$1:$DB$79,Results!$C33,FALSE)),"",IF(HLOOKUP(BL$2,Monitoring_eng!$A$1:$DB$79,Results!$C33,FALSE)=$I33,$P33,IF(HLOOKUP(BL$2,Monitoring_eng!$A$1:$DB$79,Results!$C33,FALSE)=$K33,$Q33,IF(HLOOKUP(BL$2,Monitoring_eng!$A$1:$DB$79,Results!$C33,FALSE)=$M33,$R33,IF(HLOOKUP(BL$2,Monitoring_eng!$A$1:$DB$79,Results!$C33,FALSE)=$O33,$S33,"CHYBA")))))</f>
        <v>0</v>
      </c>
      <c r="BM33" s="68">
        <f>IF(ISBLANK(HLOOKUP(BM$2,Monitoring_eng!$A$1:$DB$79,Results!$C33,FALSE)),"",IF(HLOOKUP(BM$2,Monitoring_eng!$A$1:$DB$79,Results!$C33,FALSE)=$I33,$P33,IF(HLOOKUP(BM$2,Monitoring_eng!$A$1:$DB$79,Results!$C33,FALSE)=$K33,$Q33,IF(HLOOKUP(BM$2,Monitoring_eng!$A$1:$DB$79,Results!$C33,FALSE)=$M33,$R33,IF(HLOOKUP(BM$2,Monitoring_eng!$A$1:$DB$79,Results!$C33,FALSE)=$O33,$S33,"CHYBA")))))</f>
        <v>0</v>
      </c>
      <c r="BN33" s="68">
        <f>IF(ISBLANK(HLOOKUP(BN$2,Monitoring_eng!$A$1:$DB$79,Results!$C33,FALSE)),"",IF(HLOOKUP(BN$2,Monitoring_eng!$A$1:$DB$79,Results!$C33,FALSE)=$I33,$P33,IF(HLOOKUP(BN$2,Monitoring_eng!$A$1:$DB$79,Results!$C33,FALSE)=$K33,$Q33,IF(HLOOKUP(BN$2,Monitoring_eng!$A$1:$DB$79,Results!$C33,FALSE)=$M33,$R33,IF(HLOOKUP(BN$2,Monitoring_eng!$A$1:$DB$79,Results!$C33,FALSE)=$O33,$S33,"CHYBA")))))</f>
        <v>0</v>
      </c>
      <c r="BO33" s="68">
        <f>IF(ISBLANK(HLOOKUP(BO$2,Monitoring_eng!$A$1:$DB$79,Results!$C33,FALSE)),"",IF(HLOOKUP(BO$2,Monitoring_eng!$A$1:$DB$79,Results!$C33,FALSE)=$I33,$P33,IF(HLOOKUP(BO$2,Monitoring_eng!$A$1:$DB$79,Results!$C33,FALSE)=$K33,$Q33,IF(HLOOKUP(BO$2,Monitoring_eng!$A$1:$DB$79,Results!$C33,FALSE)=$M33,$R33,IF(HLOOKUP(BO$2,Monitoring_eng!$A$1:$DB$79,Results!$C33,FALSE)=$O33,$S33,"CHYBA")))))</f>
        <v>0</v>
      </c>
      <c r="BP33" s="68">
        <f>IF(ISBLANK(HLOOKUP(BP$2,Monitoring_eng!$A$1:$DB$79,Results!$C33,FALSE)),"",IF(HLOOKUP(BP$2,Monitoring_eng!$A$1:$DB$79,Results!$C33,FALSE)=$I33,$P33,IF(HLOOKUP(BP$2,Monitoring_eng!$A$1:$DB$79,Results!$C33,FALSE)=$K33,$Q33,IF(HLOOKUP(BP$2,Monitoring_eng!$A$1:$DB$79,Results!$C33,FALSE)=$M33,$R33,IF(HLOOKUP(BP$2,Monitoring_eng!$A$1:$DB$79,Results!$C33,FALSE)=$O33,$S33,"CHYBA")))))</f>
        <v>0</v>
      </c>
      <c r="BQ33" s="68">
        <f>IF(ISBLANK(HLOOKUP(BQ$2,Monitoring_eng!$A$1:$DB$79,Results!$C33,FALSE)),"",IF(HLOOKUP(BQ$2,Monitoring_eng!$A$1:$DB$79,Results!$C33,FALSE)=$I33,$P33,IF(HLOOKUP(BQ$2,Monitoring_eng!$A$1:$DB$79,Results!$C33,FALSE)=$K33,$Q33,IF(HLOOKUP(BQ$2,Monitoring_eng!$A$1:$DB$79,Results!$C33,FALSE)=$M33,$R33,IF(HLOOKUP(BQ$2,Monitoring_eng!$A$1:$DB$79,Results!$C33,FALSE)=$O33,$S33,"CHYBA")))))</f>
        <v>0</v>
      </c>
    </row>
    <row r="34" spans="1:69" x14ac:dyDescent="0.25">
      <c r="A34" s="45" t="s">
        <v>2459</v>
      </c>
      <c r="B34" s="45" t="s">
        <v>335</v>
      </c>
      <c r="C34" s="45">
        <v>33</v>
      </c>
      <c r="D34" s="47" t="s">
        <v>123</v>
      </c>
      <c r="E34" s="47" t="s">
        <v>135</v>
      </c>
      <c r="F34" s="48" t="s">
        <v>16</v>
      </c>
      <c r="G34" s="45">
        <v>1</v>
      </c>
      <c r="H34" s="45" t="s">
        <v>484</v>
      </c>
      <c r="I34" s="45" t="s">
        <v>1749</v>
      </c>
      <c r="J34" s="45" t="s">
        <v>485</v>
      </c>
      <c r="K34" s="67" t="s">
        <v>1750</v>
      </c>
      <c r="L34" s="45" t="s">
        <v>486</v>
      </c>
      <c r="M34" s="45" t="s">
        <v>1752</v>
      </c>
      <c r="N34" s="45" t="s">
        <v>2116</v>
      </c>
      <c r="O34" s="45" t="s">
        <v>2116</v>
      </c>
      <c r="P34" s="45">
        <f t="shared" si="0"/>
        <v>1</v>
      </c>
      <c r="Q34" s="45">
        <v>0</v>
      </c>
      <c r="R34" s="45">
        <f t="shared" si="1"/>
        <v>0.5</v>
      </c>
      <c r="S34" s="45" t="s">
        <v>2116</v>
      </c>
      <c r="T34" s="68">
        <f>IF(ISBLANK(HLOOKUP(T$2,Monitoring_eng!$A$1:$DB$79,Results!$C34,FALSE)),"",IF(HLOOKUP(T$2,Monitoring_eng!$A$1:$DB$79,Results!$C34,FALSE)=$I34,$P34,IF(HLOOKUP(T$2,Monitoring_eng!$A$1:$DB$79,Results!$C34,FALSE)=$K34,$Q34,IF(HLOOKUP(T$2,Monitoring_eng!$A$1:$DB$79,Results!$C34,FALSE)=$M34,$R34,IF(HLOOKUP(T$2,Monitoring_eng!$A$1:$DB$79,Results!$C34,FALSE)=$O34,$S34,"CHYBA")))))</f>
        <v>0</v>
      </c>
      <c r="U34" s="68">
        <f>IF(ISBLANK(HLOOKUP(U$2,Monitoring_eng!$A$1:$DB$79,Results!$C34,FALSE)),"",IF(HLOOKUP(U$2,Monitoring_eng!$A$1:$DB$79,Results!$C34,FALSE)=$I34,$P34,IF(HLOOKUP(U$2,Monitoring_eng!$A$1:$DB$79,Results!$C34,FALSE)=$K34,$Q34,IF(HLOOKUP(U$2,Monitoring_eng!$A$1:$DB$79,Results!$C34,FALSE)=$M34,$R34,IF(HLOOKUP(U$2,Monitoring_eng!$A$1:$DB$79,Results!$C34,FALSE)=$O34,$S34,"CHYBA")))))</f>
        <v>0</v>
      </c>
      <c r="V34" s="68">
        <f>IF(ISBLANK(HLOOKUP(V$2,Monitoring_eng!$A$1:$DB$79,Results!$C34,FALSE)),"",IF(HLOOKUP(V$2,Monitoring_eng!$A$1:$DB$79,Results!$C34,FALSE)=$I34,$P34,IF(HLOOKUP(V$2,Monitoring_eng!$A$1:$DB$79,Results!$C34,FALSE)=$K34,$Q34,IF(HLOOKUP(V$2,Monitoring_eng!$A$1:$DB$79,Results!$C34,FALSE)=$M34,$R34,IF(HLOOKUP(V$2,Monitoring_eng!$A$1:$DB$79,Results!$C34,FALSE)=$O34,$S34,"CHYBA")))))</f>
        <v>1</v>
      </c>
      <c r="W34" s="68">
        <f>IF(ISBLANK(HLOOKUP(W$2,Monitoring_eng!$A$1:$DB$79,Results!$C34,FALSE)),"",IF(HLOOKUP(W$2,Monitoring_eng!$A$1:$DB$79,Results!$C34,FALSE)=$I34,$P34,IF(HLOOKUP(W$2,Monitoring_eng!$A$1:$DB$79,Results!$C34,FALSE)=$K34,$Q34,IF(HLOOKUP(W$2,Monitoring_eng!$A$1:$DB$79,Results!$C34,FALSE)=$M34,$R34,IF(HLOOKUP(W$2,Monitoring_eng!$A$1:$DB$79,Results!$C34,FALSE)=$O34,$S34,"CHYBA")))))</f>
        <v>0</v>
      </c>
      <c r="X34" s="68">
        <f>IF(ISBLANK(HLOOKUP(X$2,Monitoring_eng!$A$1:$DB$79,Results!$C34,FALSE)),"",IF(HLOOKUP(X$2,Monitoring_eng!$A$1:$DB$79,Results!$C34,FALSE)=$I34,$P34,IF(HLOOKUP(X$2,Monitoring_eng!$A$1:$DB$79,Results!$C34,FALSE)=$K34,$Q34,IF(HLOOKUP(X$2,Monitoring_eng!$A$1:$DB$79,Results!$C34,FALSE)=$M34,$R34,IF(HLOOKUP(X$2,Monitoring_eng!$A$1:$DB$79,Results!$C34,FALSE)=$O34,$S34,"CHYBA")))))</f>
        <v>0</v>
      </c>
      <c r="Y34" s="68">
        <f>IF(ISBLANK(HLOOKUP(Y$2,Monitoring_eng!$A$1:$DB$79,Results!$C34,FALSE)),"",IF(HLOOKUP(Y$2,Monitoring_eng!$A$1:$DB$79,Results!$C34,FALSE)=$I34,$P34,IF(HLOOKUP(Y$2,Monitoring_eng!$A$1:$DB$79,Results!$C34,FALSE)=$K34,$Q34,IF(HLOOKUP(Y$2,Monitoring_eng!$A$1:$DB$79,Results!$C34,FALSE)=$M34,$R34,IF(HLOOKUP(Y$2,Monitoring_eng!$A$1:$DB$79,Results!$C34,FALSE)=$O34,$S34,"CHYBA")))))</f>
        <v>0.5</v>
      </c>
      <c r="Z34" s="68">
        <f>IF(ISBLANK(HLOOKUP(Z$2,Monitoring_eng!$A$1:$DB$79,Results!$C34,FALSE)),"",IF(HLOOKUP(Z$2,Monitoring_eng!$A$1:$DB$79,Results!$C34,FALSE)=$I34,$P34,IF(HLOOKUP(Z$2,Monitoring_eng!$A$1:$DB$79,Results!$C34,FALSE)=$K34,$Q34,IF(HLOOKUP(Z$2,Monitoring_eng!$A$1:$DB$79,Results!$C34,FALSE)=$M34,$R34,IF(HLOOKUP(Z$2,Monitoring_eng!$A$1:$DB$79,Results!$C34,FALSE)=$O34,$S34,"CHYBA")))))</f>
        <v>0</v>
      </c>
      <c r="AA34" s="68">
        <f>IF(ISBLANK(HLOOKUP(AA$2,Monitoring_eng!$A$1:$DB$79,Results!$C34,FALSE)),"",IF(HLOOKUP(AA$2,Monitoring_eng!$A$1:$DB$79,Results!$C34,FALSE)=$I34,$P34,IF(HLOOKUP(AA$2,Monitoring_eng!$A$1:$DB$79,Results!$C34,FALSE)=$K34,$Q34,IF(HLOOKUP(AA$2,Monitoring_eng!$A$1:$DB$79,Results!$C34,FALSE)=$M34,$R34,IF(HLOOKUP(AA$2,Monitoring_eng!$A$1:$DB$79,Results!$C34,FALSE)=$O34,$S34,"CHYBA")))))</f>
        <v>0</v>
      </c>
      <c r="AB34" s="68">
        <f>IF(ISBLANK(HLOOKUP(AB$2,Monitoring_eng!$A$1:$DB$79,Results!$C34,FALSE)),"",IF(HLOOKUP(AB$2,Monitoring_eng!$A$1:$DB$79,Results!$C34,FALSE)=$I34,$P34,IF(HLOOKUP(AB$2,Monitoring_eng!$A$1:$DB$79,Results!$C34,FALSE)=$K34,$Q34,IF(HLOOKUP(AB$2,Monitoring_eng!$A$1:$DB$79,Results!$C34,FALSE)=$M34,$R34,IF(HLOOKUP(AB$2,Monitoring_eng!$A$1:$DB$79,Results!$C34,FALSE)=$O34,$S34,"CHYBA")))))</f>
        <v>0</v>
      </c>
      <c r="AC34" s="68">
        <f>IF(ISBLANK(HLOOKUP(AC$2,Monitoring_eng!$A$1:$DB$79,Results!$C34,FALSE)),"",IF(HLOOKUP(AC$2,Monitoring_eng!$A$1:$DB$79,Results!$C34,FALSE)=$I34,$P34,IF(HLOOKUP(AC$2,Monitoring_eng!$A$1:$DB$79,Results!$C34,FALSE)=$K34,$Q34,IF(HLOOKUP(AC$2,Monitoring_eng!$A$1:$DB$79,Results!$C34,FALSE)=$M34,$R34,IF(HLOOKUP(AC$2,Monitoring_eng!$A$1:$DB$79,Results!$C34,FALSE)=$O34,$S34,"CHYBA")))))</f>
        <v>0</v>
      </c>
      <c r="AD34" s="68">
        <f>IF(ISBLANK(HLOOKUP(AD$2,Monitoring_eng!$A$1:$DB$79,Results!$C34,FALSE)),"",IF(HLOOKUP(AD$2,Monitoring_eng!$A$1:$DB$79,Results!$C34,FALSE)=$I34,$P34,IF(HLOOKUP(AD$2,Monitoring_eng!$A$1:$DB$79,Results!$C34,FALSE)=$K34,$Q34,IF(HLOOKUP(AD$2,Monitoring_eng!$A$1:$DB$79,Results!$C34,FALSE)=$M34,$R34,IF(HLOOKUP(AD$2,Monitoring_eng!$A$1:$DB$79,Results!$C34,FALSE)=$O34,$S34,"CHYBA")))))</f>
        <v>0</v>
      </c>
      <c r="AE34" s="68">
        <f>IF(ISBLANK(HLOOKUP(AE$2,Monitoring_eng!$A$1:$DB$79,Results!$C34,FALSE)),"",IF(HLOOKUP(AE$2,Monitoring_eng!$A$1:$DB$79,Results!$C34,FALSE)=$I34,$P34,IF(HLOOKUP(AE$2,Monitoring_eng!$A$1:$DB$79,Results!$C34,FALSE)=$K34,$Q34,IF(HLOOKUP(AE$2,Monitoring_eng!$A$1:$DB$79,Results!$C34,FALSE)=$M34,$R34,IF(HLOOKUP(AE$2,Monitoring_eng!$A$1:$DB$79,Results!$C34,FALSE)=$O34,$S34,"CHYBA")))))</f>
        <v>0</v>
      </c>
      <c r="AF34" s="68">
        <f>IF(ISBLANK(HLOOKUP(AF$2,Monitoring_eng!$A$1:$DB$79,Results!$C34,FALSE)),"",IF(HLOOKUP(AF$2,Monitoring_eng!$A$1:$DB$79,Results!$C34,FALSE)=$I34,$P34,IF(HLOOKUP(AF$2,Monitoring_eng!$A$1:$DB$79,Results!$C34,FALSE)=$K34,$Q34,IF(HLOOKUP(AF$2,Monitoring_eng!$A$1:$DB$79,Results!$C34,FALSE)=$M34,$R34,IF(HLOOKUP(AF$2,Monitoring_eng!$A$1:$DB$79,Results!$C34,FALSE)=$O34,$S34,"CHYBA")))))</f>
        <v>0</v>
      </c>
      <c r="AG34" s="68">
        <f>IF(ISBLANK(HLOOKUP(AG$2,Monitoring_eng!$A$1:$DB$79,Results!$C34,FALSE)),"",IF(HLOOKUP(AG$2,Monitoring_eng!$A$1:$DB$79,Results!$C34,FALSE)=$I34,$P34,IF(HLOOKUP(AG$2,Monitoring_eng!$A$1:$DB$79,Results!$C34,FALSE)=$K34,$Q34,IF(HLOOKUP(AG$2,Monitoring_eng!$A$1:$DB$79,Results!$C34,FALSE)=$M34,$R34,IF(HLOOKUP(AG$2,Monitoring_eng!$A$1:$DB$79,Results!$C34,FALSE)=$O34,$S34,"CHYBA")))))</f>
        <v>0</v>
      </c>
      <c r="AH34" s="68">
        <f>IF(ISBLANK(HLOOKUP(AH$2,Monitoring_eng!$A$1:$DB$79,Results!$C34,FALSE)),"",IF(HLOOKUP(AH$2,Monitoring_eng!$A$1:$DB$79,Results!$C34,FALSE)=$I34,$P34,IF(HLOOKUP(AH$2,Monitoring_eng!$A$1:$DB$79,Results!$C34,FALSE)=$K34,$Q34,IF(HLOOKUP(AH$2,Monitoring_eng!$A$1:$DB$79,Results!$C34,FALSE)=$M34,$R34,IF(HLOOKUP(AH$2,Monitoring_eng!$A$1:$DB$79,Results!$C34,FALSE)=$O34,$S34,"CHYBA")))))</f>
        <v>0</v>
      </c>
      <c r="AI34" s="68">
        <f>IF(ISBLANK(HLOOKUP(AI$2,Monitoring_eng!$A$1:$DB$79,Results!$C34,FALSE)),"",IF(HLOOKUP(AI$2,Monitoring_eng!$A$1:$DB$79,Results!$C34,FALSE)=$I34,$P34,IF(HLOOKUP(AI$2,Monitoring_eng!$A$1:$DB$79,Results!$C34,FALSE)=$K34,$Q34,IF(HLOOKUP(AI$2,Monitoring_eng!$A$1:$DB$79,Results!$C34,FALSE)=$M34,$R34,IF(HLOOKUP(AI$2,Monitoring_eng!$A$1:$DB$79,Results!$C34,FALSE)=$O34,$S34,"CHYBA")))))</f>
        <v>0</v>
      </c>
      <c r="AJ34" s="68">
        <f>IF(ISBLANK(HLOOKUP(AJ$2,Monitoring_eng!$A$1:$DB$79,Results!$C34,FALSE)),"",IF(HLOOKUP(AJ$2,Monitoring_eng!$A$1:$DB$79,Results!$C34,FALSE)=$I34,$P34,IF(HLOOKUP(AJ$2,Monitoring_eng!$A$1:$DB$79,Results!$C34,FALSE)=$K34,$Q34,IF(HLOOKUP(AJ$2,Monitoring_eng!$A$1:$DB$79,Results!$C34,FALSE)=$M34,$R34,IF(HLOOKUP(AJ$2,Monitoring_eng!$A$1:$DB$79,Results!$C34,FALSE)=$O34,$S34,"CHYBA")))))</f>
        <v>0</v>
      </c>
      <c r="AK34" s="68">
        <f>IF(ISBLANK(HLOOKUP(AK$2,Monitoring_eng!$A$1:$DB$79,Results!$C34,FALSE)),"",IF(HLOOKUP(AK$2,Monitoring_eng!$A$1:$DB$79,Results!$C34,FALSE)=$I34,$P34,IF(HLOOKUP(AK$2,Monitoring_eng!$A$1:$DB$79,Results!$C34,FALSE)=$K34,$Q34,IF(HLOOKUP(AK$2,Monitoring_eng!$A$1:$DB$79,Results!$C34,FALSE)=$M34,$R34,IF(HLOOKUP(AK$2,Monitoring_eng!$A$1:$DB$79,Results!$C34,FALSE)=$O34,$S34,"CHYBA")))))</f>
        <v>0</v>
      </c>
      <c r="AL34" s="68">
        <f>IF(ISBLANK(HLOOKUP(AL$2,Monitoring_eng!$A$1:$DB$79,Results!$C34,FALSE)),"",IF(HLOOKUP(AL$2,Monitoring_eng!$A$1:$DB$79,Results!$C34,FALSE)=$I34,$P34,IF(HLOOKUP(AL$2,Monitoring_eng!$A$1:$DB$79,Results!$C34,FALSE)=$K34,$Q34,IF(HLOOKUP(AL$2,Monitoring_eng!$A$1:$DB$79,Results!$C34,FALSE)=$M34,$R34,IF(HLOOKUP(AL$2,Monitoring_eng!$A$1:$DB$79,Results!$C34,FALSE)=$O34,$S34,"CHYBA")))))</f>
        <v>0</v>
      </c>
      <c r="AM34" s="68">
        <f>IF(ISBLANK(HLOOKUP(AM$2,Monitoring_eng!$A$1:$DB$79,Results!$C34,FALSE)),"",IF(HLOOKUP(AM$2,Monitoring_eng!$A$1:$DB$79,Results!$C34,FALSE)=$I34,$P34,IF(HLOOKUP(AM$2,Monitoring_eng!$A$1:$DB$79,Results!$C34,FALSE)=$K34,$Q34,IF(HLOOKUP(AM$2,Monitoring_eng!$A$1:$DB$79,Results!$C34,FALSE)=$M34,$R34,IF(HLOOKUP(AM$2,Monitoring_eng!$A$1:$DB$79,Results!$C34,FALSE)=$O34,$S34,"CHYBA")))))</f>
        <v>0</v>
      </c>
      <c r="AN34" s="68">
        <f>IF(ISBLANK(HLOOKUP(AN$2,Monitoring_eng!$A$1:$DB$79,Results!$C34,FALSE)),"",IF(HLOOKUP(AN$2,Monitoring_eng!$A$1:$DB$79,Results!$C34,FALSE)=$I34,$P34,IF(HLOOKUP(AN$2,Monitoring_eng!$A$1:$DB$79,Results!$C34,FALSE)=$K34,$Q34,IF(HLOOKUP(AN$2,Monitoring_eng!$A$1:$DB$79,Results!$C34,FALSE)=$M34,$R34,IF(HLOOKUP(AN$2,Monitoring_eng!$A$1:$DB$79,Results!$C34,FALSE)=$O34,$S34,"CHYBA")))))</f>
        <v>0</v>
      </c>
      <c r="AO34" s="68">
        <f>IF(ISBLANK(HLOOKUP(AO$2,Monitoring_eng!$A$1:$DB$79,Results!$C34,FALSE)),"",IF(HLOOKUP(AO$2,Monitoring_eng!$A$1:$DB$79,Results!$C34,FALSE)=$I34,$P34,IF(HLOOKUP(AO$2,Monitoring_eng!$A$1:$DB$79,Results!$C34,FALSE)=$K34,$Q34,IF(HLOOKUP(AO$2,Monitoring_eng!$A$1:$DB$79,Results!$C34,FALSE)=$M34,$R34,IF(HLOOKUP(AO$2,Monitoring_eng!$A$1:$DB$79,Results!$C34,FALSE)=$O34,$S34,"CHYBA")))))</f>
        <v>0</v>
      </c>
      <c r="AP34" s="68">
        <f>IF(ISBLANK(HLOOKUP(AP$2,Monitoring_eng!$A$1:$DB$79,Results!$C34,FALSE)),"",IF(HLOOKUP(AP$2,Monitoring_eng!$A$1:$DB$79,Results!$C34,FALSE)=$I34,$P34,IF(HLOOKUP(AP$2,Monitoring_eng!$A$1:$DB$79,Results!$C34,FALSE)=$K34,$Q34,IF(HLOOKUP(AP$2,Monitoring_eng!$A$1:$DB$79,Results!$C34,FALSE)=$M34,$R34,IF(HLOOKUP(AP$2,Monitoring_eng!$A$1:$DB$79,Results!$C34,FALSE)=$O34,$S34,"CHYBA")))))</f>
        <v>0</v>
      </c>
      <c r="AQ34" s="68">
        <f>IF(ISBLANK(HLOOKUP(AQ$2,Monitoring_eng!$A$1:$DB$79,Results!$C34,FALSE)),"",IF(HLOOKUP(AQ$2,Monitoring_eng!$A$1:$DB$79,Results!$C34,FALSE)=$I34,$P34,IF(HLOOKUP(AQ$2,Monitoring_eng!$A$1:$DB$79,Results!$C34,FALSE)=$K34,$Q34,IF(HLOOKUP(AQ$2,Monitoring_eng!$A$1:$DB$79,Results!$C34,FALSE)=$M34,$R34,IF(HLOOKUP(AQ$2,Monitoring_eng!$A$1:$DB$79,Results!$C34,FALSE)=$O34,$S34,"CHYBA")))))</f>
        <v>1</v>
      </c>
      <c r="AR34" s="68">
        <f>IF(ISBLANK(HLOOKUP(AR$2,Monitoring_eng!$A$1:$DB$79,Results!$C34,FALSE)),"",IF(HLOOKUP(AR$2,Monitoring_eng!$A$1:$DB$79,Results!$C34,FALSE)=$I34,$P34,IF(HLOOKUP(AR$2,Monitoring_eng!$A$1:$DB$79,Results!$C34,FALSE)=$K34,$Q34,IF(HLOOKUP(AR$2,Monitoring_eng!$A$1:$DB$79,Results!$C34,FALSE)=$M34,$R34,IF(HLOOKUP(AR$2,Monitoring_eng!$A$1:$DB$79,Results!$C34,FALSE)=$O34,$S34,"CHYBA")))))</f>
        <v>0.5</v>
      </c>
      <c r="AS34" s="68">
        <f>IF(ISBLANK(HLOOKUP(AS$2,Monitoring_eng!$A$1:$DB$79,Results!$C34,FALSE)),"",IF(HLOOKUP(AS$2,Monitoring_eng!$A$1:$DB$79,Results!$C34,FALSE)=$I34,$P34,IF(HLOOKUP(AS$2,Monitoring_eng!$A$1:$DB$79,Results!$C34,FALSE)=$K34,$Q34,IF(HLOOKUP(AS$2,Monitoring_eng!$A$1:$DB$79,Results!$C34,FALSE)=$M34,$R34,IF(HLOOKUP(AS$2,Monitoring_eng!$A$1:$DB$79,Results!$C34,FALSE)=$O34,$S34,"CHYBA")))))</f>
        <v>1</v>
      </c>
      <c r="AT34" s="68">
        <f>IF(ISBLANK(HLOOKUP(AT$2,Monitoring_eng!$A$1:$DB$79,Results!$C34,FALSE)),"",IF(HLOOKUP(AT$2,Monitoring_eng!$A$1:$DB$79,Results!$C34,FALSE)=$I34,$P34,IF(HLOOKUP(AT$2,Monitoring_eng!$A$1:$DB$79,Results!$C34,FALSE)=$K34,$Q34,IF(HLOOKUP(AT$2,Monitoring_eng!$A$1:$DB$79,Results!$C34,FALSE)=$M34,$R34,IF(HLOOKUP(AT$2,Monitoring_eng!$A$1:$DB$79,Results!$C34,FALSE)=$O34,$S34,"CHYBA")))))</f>
        <v>0</v>
      </c>
      <c r="AU34" s="68">
        <f>IF(ISBLANK(HLOOKUP(AU$2,Monitoring_eng!$A$1:$DB$79,Results!$C34,FALSE)),"",IF(HLOOKUP(AU$2,Monitoring_eng!$A$1:$DB$79,Results!$C34,FALSE)=$I34,$P34,IF(HLOOKUP(AU$2,Monitoring_eng!$A$1:$DB$79,Results!$C34,FALSE)=$K34,$Q34,IF(HLOOKUP(AU$2,Monitoring_eng!$A$1:$DB$79,Results!$C34,FALSE)=$M34,$R34,IF(HLOOKUP(AU$2,Monitoring_eng!$A$1:$DB$79,Results!$C34,FALSE)=$O34,$S34,"CHYBA")))))</f>
        <v>1</v>
      </c>
      <c r="AV34" s="68">
        <f>IF(ISBLANK(HLOOKUP(AV$2,Monitoring_eng!$A$1:$DB$79,Results!$C34,FALSE)),"",IF(HLOOKUP(AV$2,Monitoring_eng!$A$1:$DB$79,Results!$C34,FALSE)=$I34,$P34,IF(HLOOKUP(AV$2,Monitoring_eng!$A$1:$DB$79,Results!$C34,FALSE)=$K34,$Q34,IF(HLOOKUP(AV$2,Monitoring_eng!$A$1:$DB$79,Results!$C34,FALSE)=$M34,$R34,IF(HLOOKUP(AV$2,Monitoring_eng!$A$1:$DB$79,Results!$C34,FALSE)=$O34,$S34,"CHYBA")))))</f>
        <v>0</v>
      </c>
      <c r="AW34" s="68">
        <f>IF(ISBLANK(HLOOKUP(AW$2,Monitoring_eng!$A$1:$DB$79,Results!$C34,FALSE)),"",IF(HLOOKUP(AW$2,Monitoring_eng!$A$1:$DB$79,Results!$C34,FALSE)=$I34,$P34,IF(HLOOKUP(AW$2,Monitoring_eng!$A$1:$DB$79,Results!$C34,FALSE)=$K34,$Q34,IF(HLOOKUP(AW$2,Monitoring_eng!$A$1:$DB$79,Results!$C34,FALSE)=$M34,$R34,IF(HLOOKUP(AW$2,Monitoring_eng!$A$1:$DB$79,Results!$C34,FALSE)=$O34,$S34,"CHYBA")))))</f>
        <v>0</v>
      </c>
      <c r="AX34" s="68">
        <f>IF(ISBLANK(HLOOKUP(AX$2,Monitoring_eng!$A$1:$DB$79,Results!$C34,FALSE)),"",IF(HLOOKUP(AX$2,Monitoring_eng!$A$1:$DB$79,Results!$C34,FALSE)=$I34,$P34,IF(HLOOKUP(AX$2,Monitoring_eng!$A$1:$DB$79,Results!$C34,FALSE)=$K34,$Q34,IF(HLOOKUP(AX$2,Monitoring_eng!$A$1:$DB$79,Results!$C34,FALSE)=$M34,$R34,IF(HLOOKUP(AX$2,Monitoring_eng!$A$1:$DB$79,Results!$C34,FALSE)=$O34,$S34,"CHYBA")))))</f>
        <v>0</v>
      </c>
      <c r="AY34" s="68">
        <f>IF(ISBLANK(HLOOKUP(AY$2,Monitoring_eng!$A$1:$DB$79,Results!$C34,FALSE)),"",IF(HLOOKUP(AY$2,Monitoring_eng!$A$1:$DB$79,Results!$C34,FALSE)=$I34,$P34,IF(HLOOKUP(AY$2,Monitoring_eng!$A$1:$DB$79,Results!$C34,FALSE)=$K34,$Q34,IF(HLOOKUP(AY$2,Monitoring_eng!$A$1:$DB$79,Results!$C34,FALSE)=$M34,$R34,IF(HLOOKUP(AY$2,Monitoring_eng!$A$1:$DB$79,Results!$C34,FALSE)=$O34,$S34,"CHYBA")))))</f>
        <v>0</v>
      </c>
      <c r="AZ34" s="68">
        <f>IF(ISBLANK(HLOOKUP(AZ$2,Monitoring_eng!$A$1:$DB$79,Results!$C34,FALSE)),"",IF(HLOOKUP(AZ$2,Monitoring_eng!$A$1:$DB$79,Results!$C34,FALSE)=$I34,$P34,IF(HLOOKUP(AZ$2,Monitoring_eng!$A$1:$DB$79,Results!$C34,FALSE)=$K34,$Q34,IF(HLOOKUP(AZ$2,Monitoring_eng!$A$1:$DB$79,Results!$C34,FALSE)=$M34,$R34,IF(HLOOKUP(AZ$2,Monitoring_eng!$A$1:$DB$79,Results!$C34,FALSE)=$O34,$S34,"CHYBA")))))</f>
        <v>1</v>
      </c>
      <c r="BA34" s="68">
        <f>IF(ISBLANK(HLOOKUP(BA$2,Monitoring_eng!$A$1:$DB$79,Results!$C34,FALSE)),"",IF(HLOOKUP(BA$2,Monitoring_eng!$A$1:$DB$79,Results!$C34,FALSE)=$I34,$P34,IF(HLOOKUP(BA$2,Monitoring_eng!$A$1:$DB$79,Results!$C34,FALSE)=$K34,$Q34,IF(HLOOKUP(BA$2,Monitoring_eng!$A$1:$DB$79,Results!$C34,FALSE)=$M34,$R34,IF(HLOOKUP(BA$2,Monitoring_eng!$A$1:$DB$79,Results!$C34,FALSE)=$O34,$S34,"CHYBA")))))</f>
        <v>0</v>
      </c>
      <c r="BB34" s="68">
        <f>IF(ISBLANK(HLOOKUP(BB$2,Monitoring_eng!$A$1:$DB$79,Results!$C34,FALSE)),"",IF(HLOOKUP(BB$2,Monitoring_eng!$A$1:$DB$79,Results!$C34,FALSE)=$I34,$P34,IF(HLOOKUP(BB$2,Monitoring_eng!$A$1:$DB$79,Results!$C34,FALSE)=$K34,$Q34,IF(HLOOKUP(BB$2,Monitoring_eng!$A$1:$DB$79,Results!$C34,FALSE)=$M34,$R34,IF(HLOOKUP(BB$2,Monitoring_eng!$A$1:$DB$79,Results!$C34,FALSE)=$O34,$S34,"CHYBA")))))</f>
        <v>0</v>
      </c>
      <c r="BC34" s="68">
        <f>IF(ISBLANK(HLOOKUP(BC$2,Monitoring_eng!$A$1:$DB$79,Results!$C34,FALSE)),"",IF(HLOOKUP(BC$2,Monitoring_eng!$A$1:$DB$79,Results!$C34,FALSE)=$I34,$P34,IF(HLOOKUP(BC$2,Monitoring_eng!$A$1:$DB$79,Results!$C34,FALSE)=$K34,$Q34,IF(HLOOKUP(BC$2,Monitoring_eng!$A$1:$DB$79,Results!$C34,FALSE)=$M34,$R34,IF(HLOOKUP(BC$2,Monitoring_eng!$A$1:$DB$79,Results!$C34,FALSE)=$O34,$S34,"CHYBA")))))</f>
        <v>0.5</v>
      </c>
      <c r="BD34" s="68">
        <f>IF(ISBLANK(HLOOKUP(BD$2,Monitoring_eng!$A$1:$DB$79,Results!$C34,FALSE)),"",IF(HLOOKUP(BD$2,Monitoring_eng!$A$1:$DB$79,Results!$C34,FALSE)=$I34,$P34,IF(HLOOKUP(BD$2,Monitoring_eng!$A$1:$DB$79,Results!$C34,FALSE)=$K34,$Q34,IF(HLOOKUP(BD$2,Monitoring_eng!$A$1:$DB$79,Results!$C34,FALSE)=$M34,$R34,IF(HLOOKUP(BD$2,Monitoring_eng!$A$1:$DB$79,Results!$C34,FALSE)=$O34,$S34,"CHYBA")))))</f>
        <v>0</v>
      </c>
      <c r="BE34" s="68">
        <f>IF(ISBLANK(HLOOKUP(BE$2,Monitoring_eng!$A$1:$DB$79,Results!$C34,FALSE)),"",IF(HLOOKUP(BE$2,Monitoring_eng!$A$1:$DB$79,Results!$C34,FALSE)=$I34,$P34,IF(HLOOKUP(BE$2,Monitoring_eng!$A$1:$DB$79,Results!$C34,FALSE)=$K34,$Q34,IF(HLOOKUP(BE$2,Monitoring_eng!$A$1:$DB$79,Results!$C34,FALSE)=$M34,$R34,IF(HLOOKUP(BE$2,Monitoring_eng!$A$1:$DB$79,Results!$C34,FALSE)=$O34,$S34,"CHYBA")))))</f>
        <v>0</v>
      </c>
      <c r="BF34" s="68">
        <f>IF(ISBLANK(HLOOKUP(BF$2,Monitoring_eng!$A$1:$DB$79,Results!$C34,FALSE)),"",IF(HLOOKUP(BF$2,Monitoring_eng!$A$1:$DB$79,Results!$C34,FALSE)=$I34,$P34,IF(HLOOKUP(BF$2,Monitoring_eng!$A$1:$DB$79,Results!$C34,FALSE)=$K34,$Q34,IF(HLOOKUP(BF$2,Monitoring_eng!$A$1:$DB$79,Results!$C34,FALSE)=$M34,$R34,IF(HLOOKUP(BF$2,Monitoring_eng!$A$1:$DB$79,Results!$C34,FALSE)=$O34,$S34,"CHYBA")))))</f>
        <v>0</v>
      </c>
      <c r="BG34" s="68">
        <f>IF(ISBLANK(HLOOKUP(BG$2,Monitoring_eng!$A$1:$DB$79,Results!$C34,FALSE)),"",IF(HLOOKUP(BG$2,Monitoring_eng!$A$1:$DB$79,Results!$C34,FALSE)=$I34,$P34,IF(HLOOKUP(BG$2,Monitoring_eng!$A$1:$DB$79,Results!$C34,FALSE)=$K34,$Q34,IF(HLOOKUP(BG$2,Monitoring_eng!$A$1:$DB$79,Results!$C34,FALSE)=$M34,$R34,IF(HLOOKUP(BG$2,Monitoring_eng!$A$1:$DB$79,Results!$C34,FALSE)=$O34,$S34,"CHYBA")))))</f>
        <v>0.5</v>
      </c>
      <c r="BH34" s="68">
        <f>IF(ISBLANK(HLOOKUP(BH$2,Monitoring_eng!$A$1:$DB$79,Results!$C34,FALSE)),"",IF(HLOOKUP(BH$2,Monitoring_eng!$A$1:$DB$79,Results!$C34,FALSE)=$I34,$P34,IF(HLOOKUP(BH$2,Monitoring_eng!$A$1:$DB$79,Results!$C34,FALSE)=$K34,$Q34,IF(HLOOKUP(BH$2,Monitoring_eng!$A$1:$DB$79,Results!$C34,FALSE)=$M34,$R34,IF(HLOOKUP(BH$2,Monitoring_eng!$A$1:$DB$79,Results!$C34,FALSE)=$O34,$S34,"CHYBA")))))</f>
        <v>0.5</v>
      </c>
      <c r="BI34" s="68">
        <f>IF(ISBLANK(HLOOKUP(BI$2,Monitoring_eng!$A$1:$DB$79,Results!$C34,FALSE)),"",IF(HLOOKUP(BI$2,Monitoring_eng!$A$1:$DB$79,Results!$C34,FALSE)=$I34,$P34,IF(HLOOKUP(BI$2,Monitoring_eng!$A$1:$DB$79,Results!$C34,FALSE)=$K34,$Q34,IF(HLOOKUP(BI$2,Monitoring_eng!$A$1:$DB$79,Results!$C34,FALSE)=$M34,$R34,IF(HLOOKUP(BI$2,Monitoring_eng!$A$1:$DB$79,Results!$C34,FALSE)=$O34,$S34,"CHYBA")))))</f>
        <v>0</v>
      </c>
      <c r="BJ34" s="68">
        <f>IF(ISBLANK(HLOOKUP(BJ$2,Monitoring_eng!$A$1:$DB$79,Results!$C34,FALSE)),"",IF(HLOOKUP(BJ$2,Monitoring_eng!$A$1:$DB$79,Results!$C34,FALSE)=$I34,$P34,IF(HLOOKUP(BJ$2,Monitoring_eng!$A$1:$DB$79,Results!$C34,FALSE)=$K34,$Q34,IF(HLOOKUP(BJ$2,Monitoring_eng!$A$1:$DB$79,Results!$C34,FALSE)=$M34,$R34,IF(HLOOKUP(BJ$2,Monitoring_eng!$A$1:$DB$79,Results!$C34,FALSE)=$O34,$S34,"CHYBA")))))</f>
        <v>0</v>
      </c>
      <c r="BK34" s="68">
        <f>IF(ISBLANK(HLOOKUP(BK$2,Monitoring_eng!$A$1:$DB$79,Results!$C34,FALSE)),"",IF(HLOOKUP(BK$2,Monitoring_eng!$A$1:$DB$79,Results!$C34,FALSE)=$I34,$P34,IF(HLOOKUP(BK$2,Monitoring_eng!$A$1:$DB$79,Results!$C34,FALSE)=$K34,$Q34,IF(HLOOKUP(BK$2,Monitoring_eng!$A$1:$DB$79,Results!$C34,FALSE)=$M34,$R34,IF(HLOOKUP(BK$2,Monitoring_eng!$A$1:$DB$79,Results!$C34,FALSE)=$O34,$S34,"CHYBA")))))</f>
        <v>0.5</v>
      </c>
      <c r="BL34" s="68">
        <f>IF(ISBLANK(HLOOKUP(BL$2,Monitoring_eng!$A$1:$DB$79,Results!$C34,FALSE)),"",IF(HLOOKUP(BL$2,Monitoring_eng!$A$1:$DB$79,Results!$C34,FALSE)=$I34,$P34,IF(HLOOKUP(BL$2,Monitoring_eng!$A$1:$DB$79,Results!$C34,FALSE)=$K34,$Q34,IF(HLOOKUP(BL$2,Monitoring_eng!$A$1:$DB$79,Results!$C34,FALSE)=$M34,$R34,IF(HLOOKUP(BL$2,Monitoring_eng!$A$1:$DB$79,Results!$C34,FALSE)=$O34,$S34,"CHYBA")))))</f>
        <v>0</v>
      </c>
      <c r="BM34" s="68">
        <f>IF(ISBLANK(HLOOKUP(BM$2,Monitoring_eng!$A$1:$DB$79,Results!$C34,FALSE)),"",IF(HLOOKUP(BM$2,Monitoring_eng!$A$1:$DB$79,Results!$C34,FALSE)=$I34,$P34,IF(HLOOKUP(BM$2,Monitoring_eng!$A$1:$DB$79,Results!$C34,FALSE)=$K34,$Q34,IF(HLOOKUP(BM$2,Monitoring_eng!$A$1:$DB$79,Results!$C34,FALSE)=$M34,$R34,IF(HLOOKUP(BM$2,Monitoring_eng!$A$1:$DB$79,Results!$C34,FALSE)=$O34,$S34,"CHYBA")))))</f>
        <v>0</v>
      </c>
      <c r="BN34" s="68">
        <f>IF(ISBLANK(HLOOKUP(BN$2,Monitoring_eng!$A$1:$DB$79,Results!$C34,FALSE)),"",IF(HLOOKUP(BN$2,Monitoring_eng!$A$1:$DB$79,Results!$C34,FALSE)=$I34,$P34,IF(HLOOKUP(BN$2,Monitoring_eng!$A$1:$DB$79,Results!$C34,FALSE)=$K34,$Q34,IF(HLOOKUP(BN$2,Monitoring_eng!$A$1:$DB$79,Results!$C34,FALSE)=$M34,$R34,IF(HLOOKUP(BN$2,Monitoring_eng!$A$1:$DB$79,Results!$C34,FALSE)=$O34,$S34,"CHYBA")))))</f>
        <v>0</v>
      </c>
      <c r="BO34" s="68">
        <f>IF(ISBLANK(HLOOKUP(BO$2,Monitoring_eng!$A$1:$DB$79,Results!$C34,FALSE)),"",IF(HLOOKUP(BO$2,Monitoring_eng!$A$1:$DB$79,Results!$C34,FALSE)=$I34,$P34,IF(HLOOKUP(BO$2,Monitoring_eng!$A$1:$DB$79,Results!$C34,FALSE)=$K34,$Q34,IF(HLOOKUP(BO$2,Monitoring_eng!$A$1:$DB$79,Results!$C34,FALSE)=$M34,$R34,IF(HLOOKUP(BO$2,Monitoring_eng!$A$1:$DB$79,Results!$C34,FALSE)=$O34,$S34,"CHYBA")))))</f>
        <v>0</v>
      </c>
      <c r="BP34" s="68">
        <f>IF(ISBLANK(HLOOKUP(BP$2,Monitoring_eng!$A$1:$DB$79,Results!$C34,FALSE)),"",IF(HLOOKUP(BP$2,Monitoring_eng!$A$1:$DB$79,Results!$C34,FALSE)=$I34,$P34,IF(HLOOKUP(BP$2,Monitoring_eng!$A$1:$DB$79,Results!$C34,FALSE)=$K34,$Q34,IF(HLOOKUP(BP$2,Monitoring_eng!$A$1:$DB$79,Results!$C34,FALSE)=$M34,$R34,IF(HLOOKUP(BP$2,Monitoring_eng!$A$1:$DB$79,Results!$C34,FALSE)=$O34,$S34,"CHYBA")))))</f>
        <v>1</v>
      </c>
      <c r="BQ34" s="68">
        <f>IF(ISBLANK(HLOOKUP(BQ$2,Monitoring_eng!$A$1:$DB$79,Results!$C34,FALSE)),"",IF(HLOOKUP(BQ$2,Monitoring_eng!$A$1:$DB$79,Results!$C34,FALSE)=$I34,$P34,IF(HLOOKUP(BQ$2,Monitoring_eng!$A$1:$DB$79,Results!$C34,FALSE)=$K34,$Q34,IF(HLOOKUP(BQ$2,Monitoring_eng!$A$1:$DB$79,Results!$C34,FALSE)=$M34,$R34,IF(HLOOKUP(BQ$2,Monitoring_eng!$A$1:$DB$79,Results!$C34,FALSE)=$O34,$S34,"CHYBA")))))</f>
        <v>0</v>
      </c>
    </row>
    <row r="35" spans="1:69" x14ac:dyDescent="0.25">
      <c r="A35" s="45" t="s">
        <v>2460</v>
      </c>
      <c r="B35" s="45" t="s">
        <v>336</v>
      </c>
      <c r="C35" s="45">
        <v>34</v>
      </c>
      <c r="D35" s="49" t="s">
        <v>136</v>
      </c>
      <c r="E35" s="50" t="s">
        <v>141</v>
      </c>
      <c r="F35" s="51" t="s">
        <v>32</v>
      </c>
      <c r="G35" s="45">
        <v>2</v>
      </c>
      <c r="H35" s="45" t="s">
        <v>484</v>
      </c>
      <c r="I35" s="45" t="s">
        <v>1749</v>
      </c>
      <c r="J35" s="45" t="s">
        <v>485</v>
      </c>
      <c r="K35" s="67" t="s">
        <v>1750</v>
      </c>
      <c r="L35" s="45" t="s">
        <v>486</v>
      </c>
      <c r="M35" s="45" t="s">
        <v>1752</v>
      </c>
      <c r="N35" s="45" t="s">
        <v>2116</v>
      </c>
      <c r="O35" s="45" t="s">
        <v>2116</v>
      </c>
      <c r="P35" s="45">
        <f t="shared" si="0"/>
        <v>2</v>
      </c>
      <c r="Q35" s="45">
        <v>0</v>
      </c>
      <c r="R35" s="45">
        <f t="shared" si="1"/>
        <v>1</v>
      </c>
      <c r="S35" s="45" t="s">
        <v>2116</v>
      </c>
      <c r="T35" s="68">
        <f>IF(ISBLANK(HLOOKUP(T$2,Monitoring_eng!$A$1:$DB$79,Results!$C35,FALSE)),"",IF(HLOOKUP(T$2,Monitoring_eng!$A$1:$DB$79,Results!$C35,FALSE)=$I35,$P35,IF(HLOOKUP(T$2,Monitoring_eng!$A$1:$DB$79,Results!$C35,FALSE)=$K35,$Q35,IF(HLOOKUP(T$2,Monitoring_eng!$A$1:$DB$79,Results!$C35,FALSE)=$M35,$R35,IF(HLOOKUP(T$2,Monitoring_eng!$A$1:$DB$79,Results!$C35,FALSE)=$O35,$S35,"CHYBA")))))</f>
        <v>2</v>
      </c>
      <c r="U35" s="68">
        <f>IF(ISBLANK(HLOOKUP(U$2,Monitoring_eng!$A$1:$DB$79,Results!$C35,FALSE)),"",IF(HLOOKUP(U$2,Monitoring_eng!$A$1:$DB$79,Results!$C35,FALSE)=$I35,$P35,IF(HLOOKUP(U$2,Monitoring_eng!$A$1:$DB$79,Results!$C35,FALSE)=$K35,$Q35,IF(HLOOKUP(U$2,Monitoring_eng!$A$1:$DB$79,Results!$C35,FALSE)=$M35,$R35,IF(HLOOKUP(U$2,Monitoring_eng!$A$1:$DB$79,Results!$C35,FALSE)=$O35,$S35,"CHYBA")))))</f>
        <v>2</v>
      </c>
      <c r="V35" s="68">
        <f>IF(ISBLANK(HLOOKUP(V$2,Monitoring_eng!$A$1:$DB$79,Results!$C35,FALSE)),"",IF(HLOOKUP(V$2,Monitoring_eng!$A$1:$DB$79,Results!$C35,FALSE)=$I35,$P35,IF(HLOOKUP(V$2,Monitoring_eng!$A$1:$DB$79,Results!$C35,FALSE)=$K35,$Q35,IF(HLOOKUP(V$2,Monitoring_eng!$A$1:$DB$79,Results!$C35,FALSE)=$M35,$R35,IF(HLOOKUP(V$2,Monitoring_eng!$A$1:$DB$79,Results!$C35,FALSE)=$O35,$S35,"CHYBA")))))</f>
        <v>0</v>
      </c>
      <c r="W35" s="68">
        <f>IF(ISBLANK(HLOOKUP(W$2,Monitoring_eng!$A$1:$DB$79,Results!$C35,FALSE)),"",IF(HLOOKUP(W$2,Monitoring_eng!$A$1:$DB$79,Results!$C35,FALSE)=$I35,$P35,IF(HLOOKUP(W$2,Monitoring_eng!$A$1:$DB$79,Results!$C35,FALSE)=$K35,$Q35,IF(HLOOKUP(W$2,Monitoring_eng!$A$1:$DB$79,Results!$C35,FALSE)=$M35,$R35,IF(HLOOKUP(W$2,Monitoring_eng!$A$1:$DB$79,Results!$C35,FALSE)=$O35,$S35,"CHYBA")))))</f>
        <v>2</v>
      </c>
      <c r="X35" s="68">
        <f>IF(ISBLANK(HLOOKUP(X$2,Monitoring_eng!$A$1:$DB$79,Results!$C35,FALSE)),"",IF(HLOOKUP(X$2,Monitoring_eng!$A$1:$DB$79,Results!$C35,FALSE)=$I35,$P35,IF(HLOOKUP(X$2,Monitoring_eng!$A$1:$DB$79,Results!$C35,FALSE)=$K35,$Q35,IF(HLOOKUP(X$2,Monitoring_eng!$A$1:$DB$79,Results!$C35,FALSE)=$M35,$R35,IF(HLOOKUP(X$2,Monitoring_eng!$A$1:$DB$79,Results!$C35,FALSE)=$O35,$S35,"CHYBA")))))</f>
        <v>2</v>
      </c>
      <c r="Y35" s="68">
        <f>IF(ISBLANK(HLOOKUP(Y$2,Monitoring_eng!$A$1:$DB$79,Results!$C35,FALSE)),"",IF(HLOOKUP(Y$2,Monitoring_eng!$A$1:$DB$79,Results!$C35,FALSE)=$I35,$P35,IF(HLOOKUP(Y$2,Monitoring_eng!$A$1:$DB$79,Results!$C35,FALSE)=$K35,$Q35,IF(HLOOKUP(Y$2,Monitoring_eng!$A$1:$DB$79,Results!$C35,FALSE)=$M35,$R35,IF(HLOOKUP(Y$2,Monitoring_eng!$A$1:$DB$79,Results!$C35,FALSE)=$O35,$S35,"CHYBA")))))</f>
        <v>2</v>
      </c>
      <c r="Z35" s="68">
        <f>IF(ISBLANK(HLOOKUP(Z$2,Monitoring_eng!$A$1:$DB$79,Results!$C35,FALSE)),"",IF(HLOOKUP(Z$2,Monitoring_eng!$A$1:$DB$79,Results!$C35,FALSE)=$I35,$P35,IF(HLOOKUP(Z$2,Monitoring_eng!$A$1:$DB$79,Results!$C35,FALSE)=$K35,$Q35,IF(HLOOKUP(Z$2,Monitoring_eng!$A$1:$DB$79,Results!$C35,FALSE)=$M35,$R35,IF(HLOOKUP(Z$2,Monitoring_eng!$A$1:$DB$79,Results!$C35,FALSE)=$O35,$S35,"CHYBA")))))</f>
        <v>2</v>
      </c>
      <c r="AA35" s="68">
        <f>IF(ISBLANK(HLOOKUP(AA$2,Monitoring_eng!$A$1:$DB$79,Results!$C35,FALSE)),"",IF(HLOOKUP(AA$2,Monitoring_eng!$A$1:$DB$79,Results!$C35,FALSE)=$I35,$P35,IF(HLOOKUP(AA$2,Monitoring_eng!$A$1:$DB$79,Results!$C35,FALSE)=$K35,$Q35,IF(HLOOKUP(AA$2,Monitoring_eng!$A$1:$DB$79,Results!$C35,FALSE)=$M35,$R35,IF(HLOOKUP(AA$2,Monitoring_eng!$A$1:$DB$79,Results!$C35,FALSE)=$O35,$S35,"CHYBA")))))</f>
        <v>0</v>
      </c>
      <c r="AB35" s="68">
        <f>IF(ISBLANK(HLOOKUP(AB$2,Monitoring_eng!$A$1:$DB$79,Results!$C35,FALSE)),"",IF(HLOOKUP(AB$2,Monitoring_eng!$A$1:$DB$79,Results!$C35,FALSE)=$I35,$P35,IF(HLOOKUP(AB$2,Monitoring_eng!$A$1:$DB$79,Results!$C35,FALSE)=$K35,$Q35,IF(HLOOKUP(AB$2,Monitoring_eng!$A$1:$DB$79,Results!$C35,FALSE)=$M35,$R35,IF(HLOOKUP(AB$2,Monitoring_eng!$A$1:$DB$79,Results!$C35,FALSE)=$O35,$S35,"CHYBA")))))</f>
        <v>2</v>
      </c>
      <c r="AC35" s="68">
        <f>IF(ISBLANK(HLOOKUP(AC$2,Monitoring_eng!$A$1:$DB$79,Results!$C35,FALSE)),"",IF(HLOOKUP(AC$2,Monitoring_eng!$A$1:$DB$79,Results!$C35,FALSE)=$I35,$P35,IF(HLOOKUP(AC$2,Monitoring_eng!$A$1:$DB$79,Results!$C35,FALSE)=$K35,$Q35,IF(HLOOKUP(AC$2,Monitoring_eng!$A$1:$DB$79,Results!$C35,FALSE)=$M35,$R35,IF(HLOOKUP(AC$2,Monitoring_eng!$A$1:$DB$79,Results!$C35,FALSE)=$O35,$S35,"CHYBA")))))</f>
        <v>2</v>
      </c>
      <c r="AD35" s="68">
        <f>IF(ISBLANK(HLOOKUP(AD$2,Monitoring_eng!$A$1:$DB$79,Results!$C35,FALSE)),"",IF(HLOOKUP(AD$2,Monitoring_eng!$A$1:$DB$79,Results!$C35,FALSE)=$I35,$P35,IF(HLOOKUP(AD$2,Monitoring_eng!$A$1:$DB$79,Results!$C35,FALSE)=$K35,$Q35,IF(HLOOKUP(AD$2,Monitoring_eng!$A$1:$DB$79,Results!$C35,FALSE)=$M35,$R35,IF(HLOOKUP(AD$2,Monitoring_eng!$A$1:$DB$79,Results!$C35,FALSE)=$O35,$S35,"CHYBA")))))</f>
        <v>2</v>
      </c>
      <c r="AE35" s="68">
        <f>IF(ISBLANK(HLOOKUP(AE$2,Monitoring_eng!$A$1:$DB$79,Results!$C35,FALSE)),"",IF(HLOOKUP(AE$2,Monitoring_eng!$A$1:$DB$79,Results!$C35,FALSE)=$I35,$P35,IF(HLOOKUP(AE$2,Monitoring_eng!$A$1:$DB$79,Results!$C35,FALSE)=$K35,$Q35,IF(HLOOKUP(AE$2,Monitoring_eng!$A$1:$DB$79,Results!$C35,FALSE)=$M35,$R35,IF(HLOOKUP(AE$2,Monitoring_eng!$A$1:$DB$79,Results!$C35,FALSE)=$O35,$S35,"CHYBA")))))</f>
        <v>2</v>
      </c>
      <c r="AF35" s="68">
        <f>IF(ISBLANK(HLOOKUP(AF$2,Monitoring_eng!$A$1:$DB$79,Results!$C35,FALSE)),"",IF(HLOOKUP(AF$2,Monitoring_eng!$A$1:$DB$79,Results!$C35,FALSE)=$I35,$P35,IF(HLOOKUP(AF$2,Monitoring_eng!$A$1:$DB$79,Results!$C35,FALSE)=$K35,$Q35,IF(HLOOKUP(AF$2,Monitoring_eng!$A$1:$DB$79,Results!$C35,FALSE)=$M35,$R35,IF(HLOOKUP(AF$2,Monitoring_eng!$A$1:$DB$79,Results!$C35,FALSE)=$O35,$S35,"CHYBA")))))</f>
        <v>2</v>
      </c>
      <c r="AG35" s="68">
        <f>IF(ISBLANK(HLOOKUP(AG$2,Monitoring_eng!$A$1:$DB$79,Results!$C35,FALSE)),"",IF(HLOOKUP(AG$2,Monitoring_eng!$A$1:$DB$79,Results!$C35,FALSE)=$I35,$P35,IF(HLOOKUP(AG$2,Monitoring_eng!$A$1:$DB$79,Results!$C35,FALSE)=$K35,$Q35,IF(HLOOKUP(AG$2,Monitoring_eng!$A$1:$DB$79,Results!$C35,FALSE)=$M35,$R35,IF(HLOOKUP(AG$2,Monitoring_eng!$A$1:$DB$79,Results!$C35,FALSE)=$O35,$S35,"CHYBA")))))</f>
        <v>2</v>
      </c>
      <c r="AH35" s="68">
        <f>IF(ISBLANK(HLOOKUP(AH$2,Monitoring_eng!$A$1:$DB$79,Results!$C35,FALSE)),"",IF(HLOOKUP(AH$2,Monitoring_eng!$A$1:$DB$79,Results!$C35,FALSE)=$I35,$P35,IF(HLOOKUP(AH$2,Monitoring_eng!$A$1:$DB$79,Results!$C35,FALSE)=$K35,$Q35,IF(HLOOKUP(AH$2,Monitoring_eng!$A$1:$DB$79,Results!$C35,FALSE)=$M35,$R35,IF(HLOOKUP(AH$2,Monitoring_eng!$A$1:$DB$79,Results!$C35,FALSE)=$O35,$S35,"CHYBA")))))</f>
        <v>2</v>
      </c>
      <c r="AI35" s="68">
        <f>IF(ISBLANK(HLOOKUP(AI$2,Monitoring_eng!$A$1:$DB$79,Results!$C35,FALSE)),"",IF(HLOOKUP(AI$2,Monitoring_eng!$A$1:$DB$79,Results!$C35,FALSE)=$I35,$P35,IF(HLOOKUP(AI$2,Monitoring_eng!$A$1:$DB$79,Results!$C35,FALSE)=$K35,$Q35,IF(HLOOKUP(AI$2,Monitoring_eng!$A$1:$DB$79,Results!$C35,FALSE)=$M35,$R35,IF(HLOOKUP(AI$2,Monitoring_eng!$A$1:$DB$79,Results!$C35,FALSE)=$O35,$S35,"CHYBA")))))</f>
        <v>2</v>
      </c>
      <c r="AJ35" s="68">
        <f>IF(ISBLANK(HLOOKUP(AJ$2,Monitoring_eng!$A$1:$DB$79,Results!$C35,FALSE)),"",IF(HLOOKUP(AJ$2,Monitoring_eng!$A$1:$DB$79,Results!$C35,FALSE)=$I35,$P35,IF(HLOOKUP(AJ$2,Monitoring_eng!$A$1:$DB$79,Results!$C35,FALSE)=$K35,$Q35,IF(HLOOKUP(AJ$2,Monitoring_eng!$A$1:$DB$79,Results!$C35,FALSE)=$M35,$R35,IF(HLOOKUP(AJ$2,Monitoring_eng!$A$1:$DB$79,Results!$C35,FALSE)=$O35,$S35,"CHYBA")))))</f>
        <v>0</v>
      </c>
      <c r="AK35" s="68">
        <f>IF(ISBLANK(HLOOKUP(AK$2,Monitoring_eng!$A$1:$DB$79,Results!$C35,FALSE)),"",IF(HLOOKUP(AK$2,Monitoring_eng!$A$1:$DB$79,Results!$C35,FALSE)=$I35,$P35,IF(HLOOKUP(AK$2,Monitoring_eng!$A$1:$DB$79,Results!$C35,FALSE)=$K35,$Q35,IF(HLOOKUP(AK$2,Monitoring_eng!$A$1:$DB$79,Results!$C35,FALSE)=$M35,$R35,IF(HLOOKUP(AK$2,Monitoring_eng!$A$1:$DB$79,Results!$C35,FALSE)=$O35,$S35,"CHYBA")))))</f>
        <v>2</v>
      </c>
      <c r="AL35" s="68">
        <f>IF(ISBLANK(HLOOKUP(AL$2,Monitoring_eng!$A$1:$DB$79,Results!$C35,FALSE)),"",IF(HLOOKUP(AL$2,Monitoring_eng!$A$1:$DB$79,Results!$C35,FALSE)=$I35,$P35,IF(HLOOKUP(AL$2,Monitoring_eng!$A$1:$DB$79,Results!$C35,FALSE)=$K35,$Q35,IF(HLOOKUP(AL$2,Monitoring_eng!$A$1:$DB$79,Results!$C35,FALSE)=$M35,$R35,IF(HLOOKUP(AL$2,Monitoring_eng!$A$1:$DB$79,Results!$C35,FALSE)=$O35,$S35,"CHYBA")))))</f>
        <v>2</v>
      </c>
      <c r="AM35" s="68">
        <f>IF(ISBLANK(HLOOKUP(AM$2,Monitoring_eng!$A$1:$DB$79,Results!$C35,FALSE)),"",IF(HLOOKUP(AM$2,Monitoring_eng!$A$1:$DB$79,Results!$C35,FALSE)=$I35,$P35,IF(HLOOKUP(AM$2,Monitoring_eng!$A$1:$DB$79,Results!$C35,FALSE)=$K35,$Q35,IF(HLOOKUP(AM$2,Monitoring_eng!$A$1:$DB$79,Results!$C35,FALSE)=$M35,$R35,IF(HLOOKUP(AM$2,Monitoring_eng!$A$1:$DB$79,Results!$C35,FALSE)=$O35,$S35,"CHYBA")))))</f>
        <v>2</v>
      </c>
      <c r="AN35" s="68">
        <f>IF(ISBLANK(HLOOKUP(AN$2,Monitoring_eng!$A$1:$DB$79,Results!$C35,FALSE)),"",IF(HLOOKUP(AN$2,Monitoring_eng!$A$1:$DB$79,Results!$C35,FALSE)=$I35,$P35,IF(HLOOKUP(AN$2,Monitoring_eng!$A$1:$DB$79,Results!$C35,FALSE)=$K35,$Q35,IF(HLOOKUP(AN$2,Monitoring_eng!$A$1:$DB$79,Results!$C35,FALSE)=$M35,$R35,IF(HLOOKUP(AN$2,Monitoring_eng!$A$1:$DB$79,Results!$C35,FALSE)=$O35,$S35,"CHYBA")))))</f>
        <v>2</v>
      </c>
      <c r="AO35" s="68">
        <f>IF(ISBLANK(HLOOKUP(AO$2,Monitoring_eng!$A$1:$DB$79,Results!$C35,FALSE)),"",IF(HLOOKUP(AO$2,Monitoring_eng!$A$1:$DB$79,Results!$C35,FALSE)=$I35,$P35,IF(HLOOKUP(AO$2,Monitoring_eng!$A$1:$DB$79,Results!$C35,FALSE)=$K35,$Q35,IF(HLOOKUP(AO$2,Monitoring_eng!$A$1:$DB$79,Results!$C35,FALSE)=$M35,$R35,IF(HLOOKUP(AO$2,Monitoring_eng!$A$1:$DB$79,Results!$C35,FALSE)=$O35,$S35,"CHYBA")))))</f>
        <v>2</v>
      </c>
      <c r="AP35" s="68">
        <f>IF(ISBLANK(HLOOKUP(AP$2,Monitoring_eng!$A$1:$DB$79,Results!$C35,FALSE)),"",IF(HLOOKUP(AP$2,Monitoring_eng!$A$1:$DB$79,Results!$C35,FALSE)=$I35,$P35,IF(HLOOKUP(AP$2,Monitoring_eng!$A$1:$DB$79,Results!$C35,FALSE)=$K35,$Q35,IF(HLOOKUP(AP$2,Monitoring_eng!$A$1:$DB$79,Results!$C35,FALSE)=$M35,$R35,IF(HLOOKUP(AP$2,Monitoring_eng!$A$1:$DB$79,Results!$C35,FALSE)=$O35,$S35,"CHYBA")))))</f>
        <v>2</v>
      </c>
      <c r="AQ35" s="68">
        <f>IF(ISBLANK(HLOOKUP(AQ$2,Monitoring_eng!$A$1:$DB$79,Results!$C35,FALSE)),"",IF(HLOOKUP(AQ$2,Monitoring_eng!$A$1:$DB$79,Results!$C35,FALSE)=$I35,$P35,IF(HLOOKUP(AQ$2,Monitoring_eng!$A$1:$DB$79,Results!$C35,FALSE)=$K35,$Q35,IF(HLOOKUP(AQ$2,Monitoring_eng!$A$1:$DB$79,Results!$C35,FALSE)=$M35,$R35,IF(HLOOKUP(AQ$2,Monitoring_eng!$A$1:$DB$79,Results!$C35,FALSE)=$O35,$S35,"CHYBA")))))</f>
        <v>2</v>
      </c>
      <c r="AR35" s="68">
        <f>IF(ISBLANK(HLOOKUP(AR$2,Monitoring_eng!$A$1:$DB$79,Results!$C35,FALSE)),"",IF(HLOOKUP(AR$2,Monitoring_eng!$A$1:$DB$79,Results!$C35,FALSE)=$I35,$P35,IF(HLOOKUP(AR$2,Monitoring_eng!$A$1:$DB$79,Results!$C35,FALSE)=$K35,$Q35,IF(HLOOKUP(AR$2,Monitoring_eng!$A$1:$DB$79,Results!$C35,FALSE)=$M35,$R35,IF(HLOOKUP(AR$2,Monitoring_eng!$A$1:$DB$79,Results!$C35,FALSE)=$O35,$S35,"CHYBA")))))</f>
        <v>2</v>
      </c>
      <c r="AS35" s="68">
        <f>IF(ISBLANK(HLOOKUP(AS$2,Monitoring_eng!$A$1:$DB$79,Results!$C35,FALSE)),"",IF(HLOOKUP(AS$2,Monitoring_eng!$A$1:$DB$79,Results!$C35,FALSE)=$I35,$P35,IF(HLOOKUP(AS$2,Monitoring_eng!$A$1:$DB$79,Results!$C35,FALSE)=$K35,$Q35,IF(HLOOKUP(AS$2,Monitoring_eng!$A$1:$DB$79,Results!$C35,FALSE)=$M35,$R35,IF(HLOOKUP(AS$2,Monitoring_eng!$A$1:$DB$79,Results!$C35,FALSE)=$O35,$S35,"CHYBA")))))</f>
        <v>0</v>
      </c>
      <c r="AT35" s="68">
        <f>IF(ISBLANK(HLOOKUP(AT$2,Monitoring_eng!$A$1:$DB$79,Results!$C35,FALSE)),"",IF(HLOOKUP(AT$2,Monitoring_eng!$A$1:$DB$79,Results!$C35,FALSE)=$I35,$P35,IF(HLOOKUP(AT$2,Monitoring_eng!$A$1:$DB$79,Results!$C35,FALSE)=$K35,$Q35,IF(HLOOKUP(AT$2,Monitoring_eng!$A$1:$DB$79,Results!$C35,FALSE)=$M35,$R35,IF(HLOOKUP(AT$2,Monitoring_eng!$A$1:$DB$79,Results!$C35,FALSE)=$O35,$S35,"CHYBA")))))</f>
        <v>0</v>
      </c>
      <c r="AU35" s="68">
        <f>IF(ISBLANK(HLOOKUP(AU$2,Monitoring_eng!$A$1:$DB$79,Results!$C35,FALSE)),"",IF(HLOOKUP(AU$2,Monitoring_eng!$A$1:$DB$79,Results!$C35,FALSE)=$I35,$P35,IF(HLOOKUP(AU$2,Monitoring_eng!$A$1:$DB$79,Results!$C35,FALSE)=$K35,$Q35,IF(HLOOKUP(AU$2,Monitoring_eng!$A$1:$DB$79,Results!$C35,FALSE)=$M35,$R35,IF(HLOOKUP(AU$2,Monitoring_eng!$A$1:$DB$79,Results!$C35,FALSE)=$O35,$S35,"CHYBA")))))</f>
        <v>2</v>
      </c>
      <c r="AV35" s="68">
        <f>IF(ISBLANK(HLOOKUP(AV$2,Monitoring_eng!$A$1:$DB$79,Results!$C35,FALSE)),"",IF(HLOOKUP(AV$2,Monitoring_eng!$A$1:$DB$79,Results!$C35,FALSE)=$I35,$P35,IF(HLOOKUP(AV$2,Monitoring_eng!$A$1:$DB$79,Results!$C35,FALSE)=$K35,$Q35,IF(HLOOKUP(AV$2,Monitoring_eng!$A$1:$DB$79,Results!$C35,FALSE)=$M35,$R35,IF(HLOOKUP(AV$2,Monitoring_eng!$A$1:$DB$79,Results!$C35,FALSE)=$O35,$S35,"CHYBA")))))</f>
        <v>2</v>
      </c>
      <c r="AW35" s="68">
        <f>IF(ISBLANK(HLOOKUP(AW$2,Monitoring_eng!$A$1:$DB$79,Results!$C35,FALSE)),"",IF(HLOOKUP(AW$2,Monitoring_eng!$A$1:$DB$79,Results!$C35,FALSE)=$I35,$P35,IF(HLOOKUP(AW$2,Monitoring_eng!$A$1:$DB$79,Results!$C35,FALSE)=$K35,$Q35,IF(HLOOKUP(AW$2,Monitoring_eng!$A$1:$DB$79,Results!$C35,FALSE)=$M35,$R35,IF(HLOOKUP(AW$2,Monitoring_eng!$A$1:$DB$79,Results!$C35,FALSE)=$O35,$S35,"CHYBA")))))</f>
        <v>0</v>
      </c>
      <c r="AX35" s="68">
        <f>IF(ISBLANK(HLOOKUP(AX$2,Monitoring_eng!$A$1:$DB$79,Results!$C35,FALSE)),"",IF(HLOOKUP(AX$2,Monitoring_eng!$A$1:$DB$79,Results!$C35,FALSE)=$I35,$P35,IF(HLOOKUP(AX$2,Monitoring_eng!$A$1:$DB$79,Results!$C35,FALSE)=$K35,$Q35,IF(HLOOKUP(AX$2,Monitoring_eng!$A$1:$DB$79,Results!$C35,FALSE)=$M35,$R35,IF(HLOOKUP(AX$2,Monitoring_eng!$A$1:$DB$79,Results!$C35,FALSE)=$O35,$S35,"CHYBA")))))</f>
        <v>2</v>
      </c>
      <c r="AY35" s="68">
        <f>IF(ISBLANK(HLOOKUP(AY$2,Monitoring_eng!$A$1:$DB$79,Results!$C35,FALSE)),"",IF(HLOOKUP(AY$2,Monitoring_eng!$A$1:$DB$79,Results!$C35,FALSE)=$I35,$P35,IF(HLOOKUP(AY$2,Monitoring_eng!$A$1:$DB$79,Results!$C35,FALSE)=$K35,$Q35,IF(HLOOKUP(AY$2,Monitoring_eng!$A$1:$DB$79,Results!$C35,FALSE)=$M35,$R35,IF(HLOOKUP(AY$2,Monitoring_eng!$A$1:$DB$79,Results!$C35,FALSE)=$O35,$S35,"CHYBA")))))</f>
        <v>2</v>
      </c>
      <c r="AZ35" s="68">
        <f>IF(ISBLANK(HLOOKUP(AZ$2,Monitoring_eng!$A$1:$DB$79,Results!$C35,FALSE)),"",IF(HLOOKUP(AZ$2,Monitoring_eng!$A$1:$DB$79,Results!$C35,FALSE)=$I35,$P35,IF(HLOOKUP(AZ$2,Monitoring_eng!$A$1:$DB$79,Results!$C35,FALSE)=$K35,$Q35,IF(HLOOKUP(AZ$2,Monitoring_eng!$A$1:$DB$79,Results!$C35,FALSE)=$M35,$R35,IF(HLOOKUP(AZ$2,Monitoring_eng!$A$1:$DB$79,Results!$C35,FALSE)=$O35,$S35,"CHYBA")))))</f>
        <v>2</v>
      </c>
      <c r="BA35" s="68">
        <f>IF(ISBLANK(HLOOKUP(BA$2,Monitoring_eng!$A$1:$DB$79,Results!$C35,FALSE)),"",IF(HLOOKUP(BA$2,Monitoring_eng!$A$1:$DB$79,Results!$C35,FALSE)=$I35,$P35,IF(HLOOKUP(BA$2,Monitoring_eng!$A$1:$DB$79,Results!$C35,FALSE)=$K35,$Q35,IF(HLOOKUP(BA$2,Monitoring_eng!$A$1:$DB$79,Results!$C35,FALSE)=$M35,$R35,IF(HLOOKUP(BA$2,Monitoring_eng!$A$1:$DB$79,Results!$C35,FALSE)=$O35,$S35,"CHYBA")))))</f>
        <v>2</v>
      </c>
      <c r="BB35" s="68">
        <f>IF(ISBLANK(HLOOKUP(BB$2,Monitoring_eng!$A$1:$DB$79,Results!$C35,FALSE)),"",IF(HLOOKUP(BB$2,Monitoring_eng!$A$1:$DB$79,Results!$C35,FALSE)=$I35,$P35,IF(HLOOKUP(BB$2,Monitoring_eng!$A$1:$DB$79,Results!$C35,FALSE)=$K35,$Q35,IF(HLOOKUP(BB$2,Monitoring_eng!$A$1:$DB$79,Results!$C35,FALSE)=$M35,$R35,IF(HLOOKUP(BB$2,Monitoring_eng!$A$1:$DB$79,Results!$C35,FALSE)=$O35,$S35,"CHYBA")))))</f>
        <v>2</v>
      </c>
      <c r="BC35" s="68">
        <f>IF(ISBLANK(HLOOKUP(BC$2,Monitoring_eng!$A$1:$DB$79,Results!$C35,FALSE)),"",IF(HLOOKUP(BC$2,Monitoring_eng!$A$1:$DB$79,Results!$C35,FALSE)=$I35,$P35,IF(HLOOKUP(BC$2,Monitoring_eng!$A$1:$DB$79,Results!$C35,FALSE)=$K35,$Q35,IF(HLOOKUP(BC$2,Monitoring_eng!$A$1:$DB$79,Results!$C35,FALSE)=$M35,$R35,IF(HLOOKUP(BC$2,Monitoring_eng!$A$1:$DB$79,Results!$C35,FALSE)=$O35,$S35,"CHYBA")))))</f>
        <v>2</v>
      </c>
      <c r="BD35" s="68">
        <f>IF(ISBLANK(HLOOKUP(BD$2,Monitoring_eng!$A$1:$DB$79,Results!$C35,FALSE)),"",IF(HLOOKUP(BD$2,Monitoring_eng!$A$1:$DB$79,Results!$C35,FALSE)=$I35,$P35,IF(HLOOKUP(BD$2,Monitoring_eng!$A$1:$DB$79,Results!$C35,FALSE)=$K35,$Q35,IF(HLOOKUP(BD$2,Monitoring_eng!$A$1:$DB$79,Results!$C35,FALSE)=$M35,$R35,IF(HLOOKUP(BD$2,Monitoring_eng!$A$1:$DB$79,Results!$C35,FALSE)=$O35,$S35,"CHYBA")))))</f>
        <v>2</v>
      </c>
      <c r="BE35" s="68">
        <f>IF(ISBLANK(HLOOKUP(BE$2,Monitoring_eng!$A$1:$DB$79,Results!$C35,FALSE)),"",IF(HLOOKUP(BE$2,Monitoring_eng!$A$1:$DB$79,Results!$C35,FALSE)=$I35,$P35,IF(HLOOKUP(BE$2,Monitoring_eng!$A$1:$DB$79,Results!$C35,FALSE)=$K35,$Q35,IF(HLOOKUP(BE$2,Monitoring_eng!$A$1:$DB$79,Results!$C35,FALSE)=$M35,$R35,IF(HLOOKUP(BE$2,Monitoring_eng!$A$1:$DB$79,Results!$C35,FALSE)=$O35,$S35,"CHYBA")))))</f>
        <v>2</v>
      </c>
      <c r="BF35" s="68">
        <f>IF(ISBLANK(HLOOKUP(BF$2,Monitoring_eng!$A$1:$DB$79,Results!$C35,FALSE)),"",IF(HLOOKUP(BF$2,Monitoring_eng!$A$1:$DB$79,Results!$C35,FALSE)=$I35,$P35,IF(HLOOKUP(BF$2,Monitoring_eng!$A$1:$DB$79,Results!$C35,FALSE)=$K35,$Q35,IF(HLOOKUP(BF$2,Monitoring_eng!$A$1:$DB$79,Results!$C35,FALSE)=$M35,$R35,IF(HLOOKUP(BF$2,Monitoring_eng!$A$1:$DB$79,Results!$C35,FALSE)=$O35,$S35,"CHYBA")))))</f>
        <v>0</v>
      </c>
      <c r="BG35" s="68">
        <f>IF(ISBLANK(HLOOKUP(BG$2,Monitoring_eng!$A$1:$DB$79,Results!$C35,FALSE)),"",IF(HLOOKUP(BG$2,Monitoring_eng!$A$1:$DB$79,Results!$C35,FALSE)=$I35,$P35,IF(HLOOKUP(BG$2,Monitoring_eng!$A$1:$DB$79,Results!$C35,FALSE)=$K35,$Q35,IF(HLOOKUP(BG$2,Monitoring_eng!$A$1:$DB$79,Results!$C35,FALSE)=$M35,$R35,IF(HLOOKUP(BG$2,Monitoring_eng!$A$1:$DB$79,Results!$C35,FALSE)=$O35,$S35,"CHYBA")))))</f>
        <v>2</v>
      </c>
      <c r="BH35" s="68">
        <f>IF(ISBLANK(HLOOKUP(BH$2,Monitoring_eng!$A$1:$DB$79,Results!$C35,FALSE)),"",IF(HLOOKUP(BH$2,Monitoring_eng!$A$1:$DB$79,Results!$C35,FALSE)=$I35,$P35,IF(HLOOKUP(BH$2,Monitoring_eng!$A$1:$DB$79,Results!$C35,FALSE)=$K35,$Q35,IF(HLOOKUP(BH$2,Monitoring_eng!$A$1:$DB$79,Results!$C35,FALSE)=$M35,$R35,IF(HLOOKUP(BH$2,Monitoring_eng!$A$1:$DB$79,Results!$C35,FALSE)=$O35,$S35,"CHYBA")))))</f>
        <v>2</v>
      </c>
      <c r="BI35" s="68">
        <f>IF(ISBLANK(HLOOKUP(BI$2,Monitoring_eng!$A$1:$DB$79,Results!$C35,FALSE)),"",IF(HLOOKUP(BI$2,Monitoring_eng!$A$1:$DB$79,Results!$C35,FALSE)=$I35,$P35,IF(HLOOKUP(BI$2,Monitoring_eng!$A$1:$DB$79,Results!$C35,FALSE)=$K35,$Q35,IF(HLOOKUP(BI$2,Monitoring_eng!$A$1:$DB$79,Results!$C35,FALSE)=$M35,$R35,IF(HLOOKUP(BI$2,Monitoring_eng!$A$1:$DB$79,Results!$C35,FALSE)=$O35,$S35,"CHYBA")))))</f>
        <v>2</v>
      </c>
      <c r="BJ35" s="68">
        <f>IF(ISBLANK(HLOOKUP(BJ$2,Monitoring_eng!$A$1:$DB$79,Results!$C35,FALSE)),"",IF(HLOOKUP(BJ$2,Monitoring_eng!$A$1:$DB$79,Results!$C35,FALSE)=$I35,$P35,IF(HLOOKUP(BJ$2,Monitoring_eng!$A$1:$DB$79,Results!$C35,FALSE)=$K35,$Q35,IF(HLOOKUP(BJ$2,Monitoring_eng!$A$1:$DB$79,Results!$C35,FALSE)=$M35,$R35,IF(HLOOKUP(BJ$2,Monitoring_eng!$A$1:$DB$79,Results!$C35,FALSE)=$O35,$S35,"CHYBA")))))</f>
        <v>2</v>
      </c>
      <c r="BK35" s="68">
        <f>IF(ISBLANK(HLOOKUP(BK$2,Monitoring_eng!$A$1:$DB$79,Results!$C35,FALSE)),"",IF(HLOOKUP(BK$2,Monitoring_eng!$A$1:$DB$79,Results!$C35,FALSE)=$I35,$P35,IF(HLOOKUP(BK$2,Monitoring_eng!$A$1:$DB$79,Results!$C35,FALSE)=$K35,$Q35,IF(HLOOKUP(BK$2,Monitoring_eng!$A$1:$DB$79,Results!$C35,FALSE)=$M35,$R35,IF(HLOOKUP(BK$2,Monitoring_eng!$A$1:$DB$79,Results!$C35,FALSE)=$O35,$S35,"CHYBA")))))</f>
        <v>2</v>
      </c>
      <c r="BL35" s="68">
        <f>IF(ISBLANK(HLOOKUP(BL$2,Monitoring_eng!$A$1:$DB$79,Results!$C35,FALSE)),"",IF(HLOOKUP(BL$2,Monitoring_eng!$A$1:$DB$79,Results!$C35,FALSE)=$I35,$P35,IF(HLOOKUP(BL$2,Monitoring_eng!$A$1:$DB$79,Results!$C35,FALSE)=$K35,$Q35,IF(HLOOKUP(BL$2,Monitoring_eng!$A$1:$DB$79,Results!$C35,FALSE)=$M35,$R35,IF(HLOOKUP(BL$2,Monitoring_eng!$A$1:$DB$79,Results!$C35,FALSE)=$O35,$S35,"CHYBA")))))</f>
        <v>2</v>
      </c>
      <c r="BM35" s="68">
        <f>IF(ISBLANK(HLOOKUP(BM$2,Monitoring_eng!$A$1:$DB$79,Results!$C35,FALSE)),"",IF(HLOOKUP(BM$2,Monitoring_eng!$A$1:$DB$79,Results!$C35,FALSE)=$I35,$P35,IF(HLOOKUP(BM$2,Monitoring_eng!$A$1:$DB$79,Results!$C35,FALSE)=$K35,$Q35,IF(HLOOKUP(BM$2,Monitoring_eng!$A$1:$DB$79,Results!$C35,FALSE)=$M35,$R35,IF(HLOOKUP(BM$2,Monitoring_eng!$A$1:$DB$79,Results!$C35,FALSE)=$O35,$S35,"CHYBA")))))</f>
        <v>2</v>
      </c>
      <c r="BN35" s="68">
        <f>IF(ISBLANK(HLOOKUP(BN$2,Monitoring_eng!$A$1:$DB$79,Results!$C35,FALSE)),"",IF(HLOOKUP(BN$2,Monitoring_eng!$A$1:$DB$79,Results!$C35,FALSE)=$I35,$P35,IF(HLOOKUP(BN$2,Monitoring_eng!$A$1:$DB$79,Results!$C35,FALSE)=$K35,$Q35,IF(HLOOKUP(BN$2,Monitoring_eng!$A$1:$DB$79,Results!$C35,FALSE)=$M35,$R35,IF(HLOOKUP(BN$2,Monitoring_eng!$A$1:$DB$79,Results!$C35,FALSE)=$O35,$S35,"CHYBA")))))</f>
        <v>0</v>
      </c>
      <c r="BO35" s="68">
        <f>IF(ISBLANK(HLOOKUP(BO$2,Monitoring_eng!$A$1:$DB$79,Results!$C35,FALSE)),"",IF(HLOOKUP(BO$2,Monitoring_eng!$A$1:$DB$79,Results!$C35,FALSE)=$I35,$P35,IF(HLOOKUP(BO$2,Monitoring_eng!$A$1:$DB$79,Results!$C35,FALSE)=$K35,$Q35,IF(HLOOKUP(BO$2,Monitoring_eng!$A$1:$DB$79,Results!$C35,FALSE)=$M35,$R35,IF(HLOOKUP(BO$2,Monitoring_eng!$A$1:$DB$79,Results!$C35,FALSE)=$O35,$S35,"CHYBA")))))</f>
        <v>2</v>
      </c>
      <c r="BP35" s="68">
        <f>IF(ISBLANK(HLOOKUP(BP$2,Monitoring_eng!$A$1:$DB$79,Results!$C35,FALSE)),"",IF(HLOOKUP(BP$2,Monitoring_eng!$A$1:$DB$79,Results!$C35,FALSE)=$I35,$P35,IF(HLOOKUP(BP$2,Monitoring_eng!$A$1:$DB$79,Results!$C35,FALSE)=$K35,$Q35,IF(HLOOKUP(BP$2,Monitoring_eng!$A$1:$DB$79,Results!$C35,FALSE)=$M35,$R35,IF(HLOOKUP(BP$2,Monitoring_eng!$A$1:$DB$79,Results!$C35,FALSE)=$O35,$S35,"CHYBA")))))</f>
        <v>2</v>
      </c>
      <c r="BQ35" s="68">
        <f>IF(ISBLANK(HLOOKUP(BQ$2,Monitoring_eng!$A$1:$DB$79,Results!$C35,FALSE)),"",IF(HLOOKUP(BQ$2,Monitoring_eng!$A$1:$DB$79,Results!$C35,FALSE)=$I35,$P35,IF(HLOOKUP(BQ$2,Monitoring_eng!$A$1:$DB$79,Results!$C35,FALSE)=$K35,$Q35,IF(HLOOKUP(BQ$2,Monitoring_eng!$A$1:$DB$79,Results!$C35,FALSE)=$M35,$R35,IF(HLOOKUP(BQ$2,Monitoring_eng!$A$1:$DB$79,Results!$C35,FALSE)=$O35,$S35,"CHYBA")))))</f>
        <v>2</v>
      </c>
    </row>
    <row r="36" spans="1:69" x14ac:dyDescent="0.25">
      <c r="A36" s="45" t="s">
        <v>2461</v>
      </c>
      <c r="B36" s="45" t="s">
        <v>337</v>
      </c>
      <c r="C36" s="45">
        <v>35</v>
      </c>
      <c r="D36" s="49" t="s">
        <v>137</v>
      </c>
      <c r="E36" s="50" t="s">
        <v>190</v>
      </c>
      <c r="F36" s="51" t="s">
        <v>32</v>
      </c>
      <c r="G36" s="45">
        <v>2</v>
      </c>
      <c r="H36" s="45" t="s">
        <v>484</v>
      </c>
      <c r="I36" s="45" t="s">
        <v>1749</v>
      </c>
      <c r="J36" s="45" t="s">
        <v>485</v>
      </c>
      <c r="K36" s="67" t="s">
        <v>1750</v>
      </c>
      <c r="L36" s="45" t="s">
        <v>486</v>
      </c>
      <c r="M36" s="45" t="s">
        <v>1752</v>
      </c>
      <c r="N36" s="45" t="s">
        <v>2116</v>
      </c>
      <c r="O36" s="45" t="s">
        <v>2116</v>
      </c>
      <c r="P36" s="45">
        <f t="shared" si="0"/>
        <v>2</v>
      </c>
      <c r="Q36" s="45">
        <v>0</v>
      </c>
      <c r="R36" s="45">
        <f t="shared" si="1"/>
        <v>1</v>
      </c>
      <c r="S36" s="45" t="s">
        <v>2116</v>
      </c>
      <c r="T36" s="68">
        <f>IF(ISBLANK(HLOOKUP(T$2,Monitoring_eng!$A$1:$DB$79,Results!$C36,FALSE)),"",IF(HLOOKUP(T$2,Monitoring_eng!$A$1:$DB$79,Results!$C36,FALSE)=$I36,$P36,IF(HLOOKUP(T$2,Monitoring_eng!$A$1:$DB$79,Results!$C36,FALSE)=$K36,$Q36,IF(HLOOKUP(T$2,Monitoring_eng!$A$1:$DB$79,Results!$C36,FALSE)=$M36,$R36,IF(HLOOKUP(T$2,Monitoring_eng!$A$1:$DB$79,Results!$C36,FALSE)=$O36,$S36,"CHYBA")))))</f>
        <v>2</v>
      </c>
      <c r="U36" s="68">
        <f>IF(ISBLANK(HLOOKUP(U$2,Monitoring_eng!$A$1:$DB$79,Results!$C36,FALSE)),"",IF(HLOOKUP(U$2,Monitoring_eng!$A$1:$DB$79,Results!$C36,FALSE)=$I36,$P36,IF(HLOOKUP(U$2,Monitoring_eng!$A$1:$DB$79,Results!$C36,FALSE)=$K36,$Q36,IF(HLOOKUP(U$2,Monitoring_eng!$A$1:$DB$79,Results!$C36,FALSE)=$M36,$R36,IF(HLOOKUP(U$2,Monitoring_eng!$A$1:$DB$79,Results!$C36,FALSE)=$O36,$S36,"CHYBA")))))</f>
        <v>0</v>
      </c>
      <c r="V36" s="68">
        <f>IF(ISBLANK(HLOOKUP(V$2,Monitoring_eng!$A$1:$DB$79,Results!$C36,FALSE)),"",IF(HLOOKUP(V$2,Monitoring_eng!$A$1:$DB$79,Results!$C36,FALSE)=$I36,$P36,IF(HLOOKUP(V$2,Monitoring_eng!$A$1:$DB$79,Results!$C36,FALSE)=$K36,$Q36,IF(HLOOKUP(V$2,Monitoring_eng!$A$1:$DB$79,Results!$C36,FALSE)=$M36,$R36,IF(HLOOKUP(V$2,Monitoring_eng!$A$1:$DB$79,Results!$C36,FALSE)=$O36,$S36,"CHYBA")))))</f>
        <v>2</v>
      </c>
      <c r="W36" s="68">
        <f>IF(ISBLANK(HLOOKUP(W$2,Monitoring_eng!$A$1:$DB$79,Results!$C36,FALSE)),"",IF(HLOOKUP(W$2,Monitoring_eng!$A$1:$DB$79,Results!$C36,FALSE)=$I36,$P36,IF(HLOOKUP(W$2,Monitoring_eng!$A$1:$DB$79,Results!$C36,FALSE)=$K36,$Q36,IF(HLOOKUP(W$2,Monitoring_eng!$A$1:$DB$79,Results!$C36,FALSE)=$M36,$R36,IF(HLOOKUP(W$2,Monitoring_eng!$A$1:$DB$79,Results!$C36,FALSE)=$O36,$S36,"CHYBA")))))</f>
        <v>2</v>
      </c>
      <c r="X36" s="68">
        <f>IF(ISBLANK(HLOOKUP(X$2,Monitoring_eng!$A$1:$DB$79,Results!$C36,FALSE)),"",IF(HLOOKUP(X$2,Monitoring_eng!$A$1:$DB$79,Results!$C36,FALSE)=$I36,$P36,IF(HLOOKUP(X$2,Monitoring_eng!$A$1:$DB$79,Results!$C36,FALSE)=$K36,$Q36,IF(HLOOKUP(X$2,Monitoring_eng!$A$1:$DB$79,Results!$C36,FALSE)=$M36,$R36,IF(HLOOKUP(X$2,Monitoring_eng!$A$1:$DB$79,Results!$C36,FALSE)=$O36,$S36,"CHYBA")))))</f>
        <v>2</v>
      </c>
      <c r="Y36" s="68">
        <f>IF(ISBLANK(HLOOKUP(Y$2,Monitoring_eng!$A$1:$DB$79,Results!$C36,FALSE)),"",IF(HLOOKUP(Y$2,Monitoring_eng!$A$1:$DB$79,Results!$C36,FALSE)=$I36,$P36,IF(HLOOKUP(Y$2,Monitoring_eng!$A$1:$DB$79,Results!$C36,FALSE)=$K36,$Q36,IF(HLOOKUP(Y$2,Monitoring_eng!$A$1:$DB$79,Results!$C36,FALSE)=$M36,$R36,IF(HLOOKUP(Y$2,Monitoring_eng!$A$1:$DB$79,Results!$C36,FALSE)=$O36,$S36,"CHYBA")))))</f>
        <v>2</v>
      </c>
      <c r="Z36" s="68">
        <f>IF(ISBLANK(HLOOKUP(Z$2,Monitoring_eng!$A$1:$DB$79,Results!$C36,FALSE)),"",IF(HLOOKUP(Z$2,Monitoring_eng!$A$1:$DB$79,Results!$C36,FALSE)=$I36,$P36,IF(HLOOKUP(Z$2,Monitoring_eng!$A$1:$DB$79,Results!$C36,FALSE)=$K36,$Q36,IF(HLOOKUP(Z$2,Monitoring_eng!$A$1:$DB$79,Results!$C36,FALSE)=$M36,$R36,IF(HLOOKUP(Z$2,Monitoring_eng!$A$1:$DB$79,Results!$C36,FALSE)=$O36,$S36,"CHYBA")))))</f>
        <v>2</v>
      </c>
      <c r="AA36" s="68">
        <f>IF(ISBLANK(HLOOKUP(AA$2,Monitoring_eng!$A$1:$DB$79,Results!$C36,FALSE)),"",IF(HLOOKUP(AA$2,Monitoring_eng!$A$1:$DB$79,Results!$C36,FALSE)=$I36,$P36,IF(HLOOKUP(AA$2,Monitoring_eng!$A$1:$DB$79,Results!$C36,FALSE)=$K36,$Q36,IF(HLOOKUP(AA$2,Monitoring_eng!$A$1:$DB$79,Results!$C36,FALSE)=$M36,$R36,IF(HLOOKUP(AA$2,Monitoring_eng!$A$1:$DB$79,Results!$C36,FALSE)=$O36,$S36,"CHYBA")))))</f>
        <v>2</v>
      </c>
      <c r="AB36" s="68">
        <f>IF(ISBLANK(HLOOKUP(AB$2,Monitoring_eng!$A$1:$DB$79,Results!$C36,FALSE)),"",IF(HLOOKUP(AB$2,Monitoring_eng!$A$1:$DB$79,Results!$C36,FALSE)=$I36,$P36,IF(HLOOKUP(AB$2,Monitoring_eng!$A$1:$DB$79,Results!$C36,FALSE)=$K36,$Q36,IF(HLOOKUP(AB$2,Monitoring_eng!$A$1:$DB$79,Results!$C36,FALSE)=$M36,$R36,IF(HLOOKUP(AB$2,Monitoring_eng!$A$1:$DB$79,Results!$C36,FALSE)=$O36,$S36,"CHYBA")))))</f>
        <v>1</v>
      </c>
      <c r="AC36" s="68">
        <f>IF(ISBLANK(HLOOKUP(AC$2,Monitoring_eng!$A$1:$DB$79,Results!$C36,FALSE)),"",IF(HLOOKUP(AC$2,Monitoring_eng!$A$1:$DB$79,Results!$C36,FALSE)=$I36,$P36,IF(HLOOKUP(AC$2,Monitoring_eng!$A$1:$DB$79,Results!$C36,FALSE)=$K36,$Q36,IF(HLOOKUP(AC$2,Monitoring_eng!$A$1:$DB$79,Results!$C36,FALSE)=$M36,$R36,IF(HLOOKUP(AC$2,Monitoring_eng!$A$1:$DB$79,Results!$C36,FALSE)=$O36,$S36,"CHYBA")))))</f>
        <v>0</v>
      </c>
      <c r="AD36" s="68">
        <f>IF(ISBLANK(HLOOKUP(AD$2,Monitoring_eng!$A$1:$DB$79,Results!$C36,FALSE)),"",IF(HLOOKUP(AD$2,Monitoring_eng!$A$1:$DB$79,Results!$C36,FALSE)=$I36,$P36,IF(HLOOKUP(AD$2,Monitoring_eng!$A$1:$DB$79,Results!$C36,FALSE)=$K36,$Q36,IF(HLOOKUP(AD$2,Monitoring_eng!$A$1:$DB$79,Results!$C36,FALSE)=$M36,$R36,IF(HLOOKUP(AD$2,Monitoring_eng!$A$1:$DB$79,Results!$C36,FALSE)=$O36,$S36,"CHYBA")))))</f>
        <v>2</v>
      </c>
      <c r="AE36" s="68">
        <f>IF(ISBLANK(HLOOKUP(AE$2,Monitoring_eng!$A$1:$DB$79,Results!$C36,FALSE)),"",IF(HLOOKUP(AE$2,Monitoring_eng!$A$1:$DB$79,Results!$C36,FALSE)=$I36,$P36,IF(HLOOKUP(AE$2,Monitoring_eng!$A$1:$DB$79,Results!$C36,FALSE)=$K36,$Q36,IF(HLOOKUP(AE$2,Monitoring_eng!$A$1:$DB$79,Results!$C36,FALSE)=$M36,$R36,IF(HLOOKUP(AE$2,Monitoring_eng!$A$1:$DB$79,Results!$C36,FALSE)=$O36,$S36,"CHYBA")))))</f>
        <v>0</v>
      </c>
      <c r="AF36" s="68">
        <f>IF(ISBLANK(HLOOKUP(AF$2,Monitoring_eng!$A$1:$DB$79,Results!$C36,FALSE)),"",IF(HLOOKUP(AF$2,Monitoring_eng!$A$1:$DB$79,Results!$C36,FALSE)=$I36,$P36,IF(HLOOKUP(AF$2,Monitoring_eng!$A$1:$DB$79,Results!$C36,FALSE)=$K36,$Q36,IF(HLOOKUP(AF$2,Monitoring_eng!$A$1:$DB$79,Results!$C36,FALSE)=$M36,$R36,IF(HLOOKUP(AF$2,Monitoring_eng!$A$1:$DB$79,Results!$C36,FALSE)=$O36,$S36,"CHYBA")))))</f>
        <v>2</v>
      </c>
      <c r="AG36" s="68">
        <f>IF(ISBLANK(HLOOKUP(AG$2,Monitoring_eng!$A$1:$DB$79,Results!$C36,FALSE)),"",IF(HLOOKUP(AG$2,Monitoring_eng!$A$1:$DB$79,Results!$C36,FALSE)=$I36,$P36,IF(HLOOKUP(AG$2,Monitoring_eng!$A$1:$DB$79,Results!$C36,FALSE)=$K36,$Q36,IF(HLOOKUP(AG$2,Monitoring_eng!$A$1:$DB$79,Results!$C36,FALSE)=$M36,$R36,IF(HLOOKUP(AG$2,Monitoring_eng!$A$1:$DB$79,Results!$C36,FALSE)=$O36,$S36,"CHYBA")))))</f>
        <v>2</v>
      </c>
      <c r="AH36" s="68">
        <f>IF(ISBLANK(HLOOKUP(AH$2,Monitoring_eng!$A$1:$DB$79,Results!$C36,FALSE)),"",IF(HLOOKUP(AH$2,Monitoring_eng!$A$1:$DB$79,Results!$C36,FALSE)=$I36,$P36,IF(HLOOKUP(AH$2,Monitoring_eng!$A$1:$DB$79,Results!$C36,FALSE)=$K36,$Q36,IF(HLOOKUP(AH$2,Monitoring_eng!$A$1:$DB$79,Results!$C36,FALSE)=$M36,$R36,IF(HLOOKUP(AH$2,Monitoring_eng!$A$1:$DB$79,Results!$C36,FALSE)=$O36,$S36,"CHYBA")))))</f>
        <v>2</v>
      </c>
      <c r="AI36" s="68">
        <f>IF(ISBLANK(HLOOKUP(AI$2,Monitoring_eng!$A$1:$DB$79,Results!$C36,FALSE)),"",IF(HLOOKUP(AI$2,Monitoring_eng!$A$1:$DB$79,Results!$C36,FALSE)=$I36,$P36,IF(HLOOKUP(AI$2,Monitoring_eng!$A$1:$DB$79,Results!$C36,FALSE)=$K36,$Q36,IF(HLOOKUP(AI$2,Monitoring_eng!$A$1:$DB$79,Results!$C36,FALSE)=$M36,$R36,IF(HLOOKUP(AI$2,Monitoring_eng!$A$1:$DB$79,Results!$C36,FALSE)=$O36,$S36,"CHYBA")))))</f>
        <v>1</v>
      </c>
      <c r="AJ36" s="68">
        <f>IF(ISBLANK(HLOOKUP(AJ$2,Monitoring_eng!$A$1:$DB$79,Results!$C36,FALSE)),"",IF(HLOOKUP(AJ$2,Monitoring_eng!$A$1:$DB$79,Results!$C36,FALSE)=$I36,$P36,IF(HLOOKUP(AJ$2,Monitoring_eng!$A$1:$DB$79,Results!$C36,FALSE)=$K36,$Q36,IF(HLOOKUP(AJ$2,Monitoring_eng!$A$1:$DB$79,Results!$C36,FALSE)=$M36,$R36,IF(HLOOKUP(AJ$2,Monitoring_eng!$A$1:$DB$79,Results!$C36,FALSE)=$O36,$S36,"CHYBA")))))</f>
        <v>1</v>
      </c>
      <c r="AK36" s="68">
        <f>IF(ISBLANK(HLOOKUP(AK$2,Monitoring_eng!$A$1:$DB$79,Results!$C36,FALSE)),"",IF(HLOOKUP(AK$2,Monitoring_eng!$A$1:$DB$79,Results!$C36,FALSE)=$I36,$P36,IF(HLOOKUP(AK$2,Monitoring_eng!$A$1:$DB$79,Results!$C36,FALSE)=$K36,$Q36,IF(HLOOKUP(AK$2,Monitoring_eng!$A$1:$DB$79,Results!$C36,FALSE)=$M36,$R36,IF(HLOOKUP(AK$2,Monitoring_eng!$A$1:$DB$79,Results!$C36,FALSE)=$O36,$S36,"CHYBA")))))</f>
        <v>2</v>
      </c>
      <c r="AL36" s="68">
        <f>IF(ISBLANK(HLOOKUP(AL$2,Monitoring_eng!$A$1:$DB$79,Results!$C36,FALSE)),"",IF(HLOOKUP(AL$2,Monitoring_eng!$A$1:$DB$79,Results!$C36,FALSE)=$I36,$P36,IF(HLOOKUP(AL$2,Monitoring_eng!$A$1:$DB$79,Results!$C36,FALSE)=$K36,$Q36,IF(HLOOKUP(AL$2,Monitoring_eng!$A$1:$DB$79,Results!$C36,FALSE)=$M36,$R36,IF(HLOOKUP(AL$2,Monitoring_eng!$A$1:$DB$79,Results!$C36,FALSE)=$O36,$S36,"CHYBA")))))</f>
        <v>2</v>
      </c>
      <c r="AM36" s="68">
        <f>IF(ISBLANK(HLOOKUP(AM$2,Monitoring_eng!$A$1:$DB$79,Results!$C36,FALSE)),"",IF(HLOOKUP(AM$2,Monitoring_eng!$A$1:$DB$79,Results!$C36,FALSE)=$I36,$P36,IF(HLOOKUP(AM$2,Monitoring_eng!$A$1:$DB$79,Results!$C36,FALSE)=$K36,$Q36,IF(HLOOKUP(AM$2,Monitoring_eng!$A$1:$DB$79,Results!$C36,FALSE)=$M36,$R36,IF(HLOOKUP(AM$2,Monitoring_eng!$A$1:$DB$79,Results!$C36,FALSE)=$O36,$S36,"CHYBA")))))</f>
        <v>0</v>
      </c>
      <c r="AN36" s="68">
        <f>IF(ISBLANK(HLOOKUP(AN$2,Monitoring_eng!$A$1:$DB$79,Results!$C36,FALSE)),"",IF(HLOOKUP(AN$2,Monitoring_eng!$A$1:$DB$79,Results!$C36,FALSE)=$I36,$P36,IF(HLOOKUP(AN$2,Monitoring_eng!$A$1:$DB$79,Results!$C36,FALSE)=$K36,$Q36,IF(HLOOKUP(AN$2,Monitoring_eng!$A$1:$DB$79,Results!$C36,FALSE)=$M36,$R36,IF(HLOOKUP(AN$2,Monitoring_eng!$A$1:$DB$79,Results!$C36,FALSE)=$O36,$S36,"CHYBA")))))</f>
        <v>1</v>
      </c>
      <c r="AO36" s="68">
        <f>IF(ISBLANK(HLOOKUP(AO$2,Monitoring_eng!$A$1:$DB$79,Results!$C36,FALSE)),"",IF(HLOOKUP(AO$2,Monitoring_eng!$A$1:$DB$79,Results!$C36,FALSE)=$I36,$P36,IF(HLOOKUP(AO$2,Monitoring_eng!$A$1:$DB$79,Results!$C36,FALSE)=$K36,$Q36,IF(HLOOKUP(AO$2,Monitoring_eng!$A$1:$DB$79,Results!$C36,FALSE)=$M36,$R36,IF(HLOOKUP(AO$2,Monitoring_eng!$A$1:$DB$79,Results!$C36,FALSE)=$O36,$S36,"CHYBA")))))</f>
        <v>2</v>
      </c>
      <c r="AP36" s="68">
        <f>IF(ISBLANK(HLOOKUP(AP$2,Monitoring_eng!$A$1:$DB$79,Results!$C36,FALSE)),"",IF(HLOOKUP(AP$2,Monitoring_eng!$A$1:$DB$79,Results!$C36,FALSE)=$I36,$P36,IF(HLOOKUP(AP$2,Monitoring_eng!$A$1:$DB$79,Results!$C36,FALSE)=$K36,$Q36,IF(HLOOKUP(AP$2,Monitoring_eng!$A$1:$DB$79,Results!$C36,FALSE)=$M36,$R36,IF(HLOOKUP(AP$2,Monitoring_eng!$A$1:$DB$79,Results!$C36,FALSE)=$O36,$S36,"CHYBA")))))</f>
        <v>2</v>
      </c>
      <c r="AQ36" s="68">
        <f>IF(ISBLANK(HLOOKUP(AQ$2,Monitoring_eng!$A$1:$DB$79,Results!$C36,FALSE)),"",IF(HLOOKUP(AQ$2,Monitoring_eng!$A$1:$DB$79,Results!$C36,FALSE)=$I36,$P36,IF(HLOOKUP(AQ$2,Monitoring_eng!$A$1:$DB$79,Results!$C36,FALSE)=$K36,$Q36,IF(HLOOKUP(AQ$2,Monitoring_eng!$A$1:$DB$79,Results!$C36,FALSE)=$M36,$R36,IF(HLOOKUP(AQ$2,Monitoring_eng!$A$1:$DB$79,Results!$C36,FALSE)=$O36,$S36,"CHYBA")))))</f>
        <v>2</v>
      </c>
      <c r="AR36" s="68">
        <f>IF(ISBLANK(HLOOKUP(AR$2,Monitoring_eng!$A$1:$DB$79,Results!$C36,FALSE)),"",IF(HLOOKUP(AR$2,Monitoring_eng!$A$1:$DB$79,Results!$C36,FALSE)=$I36,$P36,IF(HLOOKUP(AR$2,Monitoring_eng!$A$1:$DB$79,Results!$C36,FALSE)=$K36,$Q36,IF(HLOOKUP(AR$2,Monitoring_eng!$A$1:$DB$79,Results!$C36,FALSE)=$M36,$R36,IF(HLOOKUP(AR$2,Monitoring_eng!$A$1:$DB$79,Results!$C36,FALSE)=$O36,$S36,"CHYBA")))))</f>
        <v>2</v>
      </c>
      <c r="AS36" s="68">
        <f>IF(ISBLANK(HLOOKUP(AS$2,Monitoring_eng!$A$1:$DB$79,Results!$C36,FALSE)),"",IF(HLOOKUP(AS$2,Monitoring_eng!$A$1:$DB$79,Results!$C36,FALSE)=$I36,$P36,IF(HLOOKUP(AS$2,Monitoring_eng!$A$1:$DB$79,Results!$C36,FALSE)=$K36,$Q36,IF(HLOOKUP(AS$2,Monitoring_eng!$A$1:$DB$79,Results!$C36,FALSE)=$M36,$R36,IF(HLOOKUP(AS$2,Monitoring_eng!$A$1:$DB$79,Results!$C36,FALSE)=$O36,$S36,"CHYBA")))))</f>
        <v>0</v>
      </c>
      <c r="AT36" s="68">
        <f>IF(ISBLANK(HLOOKUP(AT$2,Monitoring_eng!$A$1:$DB$79,Results!$C36,FALSE)),"",IF(HLOOKUP(AT$2,Monitoring_eng!$A$1:$DB$79,Results!$C36,FALSE)=$I36,$P36,IF(HLOOKUP(AT$2,Monitoring_eng!$A$1:$DB$79,Results!$C36,FALSE)=$K36,$Q36,IF(HLOOKUP(AT$2,Monitoring_eng!$A$1:$DB$79,Results!$C36,FALSE)=$M36,$R36,IF(HLOOKUP(AT$2,Monitoring_eng!$A$1:$DB$79,Results!$C36,FALSE)=$O36,$S36,"CHYBA")))))</f>
        <v>0</v>
      </c>
      <c r="AU36" s="68">
        <f>IF(ISBLANK(HLOOKUP(AU$2,Monitoring_eng!$A$1:$DB$79,Results!$C36,FALSE)),"",IF(HLOOKUP(AU$2,Monitoring_eng!$A$1:$DB$79,Results!$C36,FALSE)=$I36,$P36,IF(HLOOKUP(AU$2,Monitoring_eng!$A$1:$DB$79,Results!$C36,FALSE)=$K36,$Q36,IF(HLOOKUP(AU$2,Monitoring_eng!$A$1:$DB$79,Results!$C36,FALSE)=$M36,$R36,IF(HLOOKUP(AU$2,Monitoring_eng!$A$1:$DB$79,Results!$C36,FALSE)=$O36,$S36,"CHYBA")))))</f>
        <v>2</v>
      </c>
      <c r="AV36" s="68">
        <f>IF(ISBLANK(HLOOKUP(AV$2,Monitoring_eng!$A$1:$DB$79,Results!$C36,FALSE)),"",IF(HLOOKUP(AV$2,Monitoring_eng!$A$1:$DB$79,Results!$C36,FALSE)=$I36,$P36,IF(HLOOKUP(AV$2,Monitoring_eng!$A$1:$DB$79,Results!$C36,FALSE)=$K36,$Q36,IF(HLOOKUP(AV$2,Monitoring_eng!$A$1:$DB$79,Results!$C36,FALSE)=$M36,$R36,IF(HLOOKUP(AV$2,Monitoring_eng!$A$1:$DB$79,Results!$C36,FALSE)=$O36,$S36,"CHYBA")))))</f>
        <v>2</v>
      </c>
      <c r="AW36" s="68">
        <f>IF(ISBLANK(HLOOKUP(AW$2,Monitoring_eng!$A$1:$DB$79,Results!$C36,FALSE)),"",IF(HLOOKUP(AW$2,Monitoring_eng!$A$1:$DB$79,Results!$C36,FALSE)=$I36,$P36,IF(HLOOKUP(AW$2,Monitoring_eng!$A$1:$DB$79,Results!$C36,FALSE)=$K36,$Q36,IF(HLOOKUP(AW$2,Monitoring_eng!$A$1:$DB$79,Results!$C36,FALSE)=$M36,$R36,IF(HLOOKUP(AW$2,Monitoring_eng!$A$1:$DB$79,Results!$C36,FALSE)=$O36,$S36,"CHYBA")))))</f>
        <v>1</v>
      </c>
      <c r="AX36" s="68">
        <f>IF(ISBLANK(HLOOKUP(AX$2,Monitoring_eng!$A$1:$DB$79,Results!$C36,FALSE)),"",IF(HLOOKUP(AX$2,Monitoring_eng!$A$1:$DB$79,Results!$C36,FALSE)=$I36,$P36,IF(HLOOKUP(AX$2,Monitoring_eng!$A$1:$DB$79,Results!$C36,FALSE)=$K36,$Q36,IF(HLOOKUP(AX$2,Monitoring_eng!$A$1:$DB$79,Results!$C36,FALSE)=$M36,$R36,IF(HLOOKUP(AX$2,Monitoring_eng!$A$1:$DB$79,Results!$C36,FALSE)=$O36,$S36,"CHYBA")))))</f>
        <v>1</v>
      </c>
      <c r="AY36" s="68">
        <f>IF(ISBLANK(HLOOKUP(AY$2,Monitoring_eng!$A$1:$DB$79,Results!$C36,FALSE)),"",IF(HLOOKUP(AY$2,Monitoring_eng!$A$1:$DB$79,Results!$C36,FALSE)=$I36,$P36,IF(HLOOKUP(AY$2,Monitoring_eng!$A$1:$DB$79,Results!$C36,FALSE)=$K36,$Q36,IF(HLOOKUP(AY$2,Monitoring_eng!$A$1:$DB$79,Results!$C36,FALSE)=$M36,$R36,IF(HLOOKUP(AY$2,Monitoring_eng!$A$1:$DB$79,Results!$C36,FALSE)=$O36,$S36,"CHYBA")))))</f>
        <v>2</v>
      </c>
      <c r="AZ36" s="68">
        <f>IF(ISBLANK(HLOOKUP(AZ$2,Monitoring_eng!$A$1:$DB$79,Results!$C36,FALSE)),"",IF(HLOOKUP(AZ$2,Monitoring_eng!$A$1:$DB$79,Results!$C36,FALSE)=$I36,$P36,IF(HLOOKUP(AZ$2,Monitoring_eng!$A$1:$DB$79,Results!$C36,FALSE)=$K36,$Q36,IF(HLOOKUP(AZ$2,Monitoring_eng!$A$1:$DB$79,Results!$C36,FALSE)=$M36,$R36,IF(HLOOKUP(AZ$2,Monitoring_eng!$A$1:$DB$79,Results!$C36,FALSE)=$O36,$S36,"CHYBA")))))</f>
        <v>2</v>
      </c>
      <c r="BA36" s="68">
        <f>IF(ISBLANK(HLOOKUP(BA$2,Monitoring_eng!$A$1:$DB$79,Results!$C36,FALSE)),"",IF(HLOOKUP(BA$2,Monitoring_eng!$A$1:$DB$79,Results!$C36,FALSE)=$I36,$P36,IF(HLOOKUP(BA$2,Monitoring_eng!$A$1:$DB$79,Results!$C36,FALSE)=$K36,$Q36,IF(HLOOKUP(BA$2,Monitoring_eng!$A$1:$DB$79,Results!$C36,FALSE)=$M36,$R36,IF(HLOOKUP(BA$2,Monitoring_eng!$A$1:$DB$79,Results!$C36,FALSE)=$O36,$S36,"CHYBA")))))</f>
        <v>2</v>
      </c>
      <c r="BB36" s="68">
        <f>IF(ISBLANK(HLOOKUP(BB$2,Monitoring_eng!$A$1:$DB$79,Results!$C36,FALSE)),"",IF(HLOOKUP(BB$2,Monitoring_eng!$A$1:$DB$79,Results!$C36,FALSE)=$I36,$P36,IF(HLOOKUP(BB$2,Monitoring_eng!$A$1:$DB$79,Results!$C36,FALSE)=$K36,$Q36,IF(HLOOKUP(BB$2,Monitoring_eng!$A$1:$DB$79,Results!$C36,FALSE)=$M36,$R36,IF(HLOOKUP(BB$2,Monitoring_eng!$A$1:$DB$79,Results!$C36,FALSE)=$O36,$S36,"CHYBA")))))</f>
        <v>2</v>
      </c>
      <c r="BC36" s="68">
        <f>IF(ISBLANK(HLOOKUP(BC$2,Monitoring_eng!$A$1:$DB$79,Results!$C36,FALSE)),"",IF(HLOOKUP(BC$2,Monitoring_eng!$A$1:$DB$79,Results!$C36,FALSE)=$I36,$P36,IF(HLOOKUP(BC$2,Monitoring_eng!$A$1:$DB$79,Results!$C36,FALSE)=$K36,$Q36,IF(HLOOKUP(BC$2,Monitoring_eng!$A$1:$DB$79,Results!$C36,FALSE)=$M36,$R36,IF(HLOOKUP(BC$2,Monitoring_eng!$A$1:$DB$79,Results!$C36,FALSE)=$O36,$S36,"CHYBA")))))</f>
        <v>2</v>
      </c>
      <c r="BD36" s="68">
        <f>IF(ISBLANK(HLOOKUP(BD$2,Monitoring_eng!$A$1:$DB$79,Results!$C36,FALSE)),"",IF(HLOOKUP(BD$2,Monitoring_eng!$A$1:$DB$79,Results!$C36,FALSE)=$I36,$P36,IF(HLOOKUP(BD$2,Monitoring_eng!$A$1:$DB$79,Results!$C36,FALSE)=$K36,$Q36,IF(HLOOKUP(BD$2,Monitoring_eng!$A$1:$DB$79,Results!$C36,FALSE)=$M36,$R36,IF(HLOOKUP(BD$2,Monitoring_eng!$A$1:$DB$79,Results!$C36,FALSE)=$O36,$S36,"CHYBA")))))</f>
        <v>2</v>
      </c>
      <c r="BE36" s="68">
        <f>IF(ISBLANK(HLOOKUP(BE$2,Monitoring_eng!$A$1:$DB$79,Results!$C36,FALSE)),"",IF(HLOOKUP(BE$2,Monitoring_eng!$A$1:$DB$79,Results!$C36,FALSE)=$I36,$P36,IF(HLOOKUP(BE$2,Monitoring_eng!$A$1:$DB$79,Results!$C36,FALSE)=$K36,$Q36,IF(HLOOKUP(BE$2,Monitoring_eng!$A$1:$DB$79,Results!$C36,FALSE)=$M36,$R36,IF(HLOOKUP(BE$2,Monitoring_eng!$A$1:$DB$79,Results!$C36,FALSE)=$O36,$S36,"CHYBA")))))</f>
        <v>2</v>
      </c>
      <c r="BF36" s="68">
        <f>IF(ISBLANK(HLOOKUP(BF$2,Monitoring_eng!$A$1:$DB$79,Results!$C36,FALSE)),"",IF(HLOOKUP(BF$2,Monitoring_eng!$A$1:$DB$79,Results!$C36,FALSE)=$I36,$P36,IF(HLOOKUP(BF$2,Monitoring_eng!$A$1:$DB$79,Results!$C36,FALSE)=$K36,$Q36,IF(HLOOKUP(BF$2,Monitoring_eng!$A$1:$DB$79,Results!$C36,FALSE)=$M36,$R36,IF(HLOOKUP(BF$2,Monitoring_eng!$A$1:$DB$79,Results!$C36,FALSE)=$O36,$S36,"CHYBA")))))</f>
        <v>1</v>
      </c>
      <c r="BG36" s="68">
        <f>IF(ISBLANK(HLOOKUP(BG$2,Monitoring_eng!$A$1:$DB$79,Results!$C36,FALSE)),"",IF(HLOOKUP(BG$2,Monitoring_eng!$A$1:$DB$79,Results!$C36,FALSE)=$I36,$P36,IF(HLOOKUP(BG$2,Monitoring_eng!$A$1:$DB$79,Results!$C36,FALSE)=$K36,$Q36,IF(HLOOKUP(BG$2,Monitoring_eng!$A$1:$DB$79,Results!$C36,FALSE)=$M36,$R36,IF(HLOOKUP(BG$2,Monitoring_eng!$A$1:$DB$79,Results!$C36,FALSE)=$O36,$S36,"CHYBA")))))</f>
        <v>2</v>
      </c>
      <c r="BH36" s="68">
        <f>IF(ISBLANK(HLOOKUP(BH$2,Monitoring_eng!$A$1:$DB$79,Results!$C36,FALSE)),"",IF(HLOOKUP(BH$2,Monitoring_eng!$A$1:$DB$79,Results!$C36,FALSE)=$I36,$P36,IF(HLOOKUP(BH$2,Monitoring_eng!$A$1:$DB$79,Results!$C36,FALSE)=$K36,$Q36,IF(HLOOKUP(BH$2,Monitoring_eng!$A$1:$DB$79,Results!$C36,FALSE)=$M36,$R36,IF(HLOOKUP(BH$2,Monitoring_eng!$A$1:$DB$79,Results!$C36,FALSE)=$O36,$S36,"CHYBA")))))</f>
        <v>2</v>
      </c>
      <c r="BI36" s="68">
        <f>IF(ISBLANK(HLOOKUP(BI$2,Monitoring_eng!$A$1:$DB$79,Results!$C36,FALSE)),"",IF(HLOOKUP(BI$2,Monitoring_eng!$A$1:$DB$79,Results!$C36,FALSE)=$I36,$P36,IF(HLOOKUP(BI$2,Monitoring_eng!$A$1:$DB$79,Results!$C36,FALSE)=$K36,$Q36,IF(HLOOKUP(BI$2,Monitoring_eng!$A$1:$DB$79,Results!$C36,FALSE)=$M36,$R36,IF(HLOOKUP(BI$2,Monitoring_eng!$A$1:$DB$79,Results!$C36,FALSE)=$O36,$S36,"CHYBA")))))</f>
        <v>2</v>
      </c>
      <c r="BJ36" s="68">
        <f>IF(ISBLANK(HLOOKUP(BJ$2,Monitoring_eng!$A$1:$DB$79,Results!$C36,FALSE)),"",IF(HLOOKUP(BJ$2,Monitoring_eng!$A$1:$DB$79,Results!$C36,FALSE)=$I36,$P36,IF(HLOOKUP(BJ$2,Monitoring_eng!$A$1:$DB$79,Results!$C36,FALSE)=$K36,$Q36,IF(HLOOKUP(BJ$2,Monitoring_eng!$A$1:$DB$79,Results!$C36,FALSE)=$M36,$R36,IF(HLOOKUP(BJ$2,Monitoring_eng!$A$1:$DB$79,Results!$C36,FALSE)=$O36,$S36,"CHYBA")))))</f>
        <v>0</v>
      </c>
      <c r="BK36" s="68">
        <f>IF(ISBLANK(HLOOKUP(BK$2,Monitoring_eng!$A$1:$DB$79,Results!$C36,FALSE)),"",IF(HLOOKUP(BK$2,Monitoring_eng!$A$1:$DB$79,Results!$C36,FALSE)=$I36,$P36,IF(HLOOKUP(BK$2,Monitoring_eng!$A$1:$DB$79,Results!$C36,FALSE)=$K36,$Q36,IF(HLOOKUP(BK$2,Monitoring_eng!$A$1:$DB$79,Results!$C36,FALSE)=$M36,$R36,IF(HLOOKUP(BK$2,Monitoring_eng!$A$1:$DB$79,Results!$C36,FALSE)=$O36,$S36,"CHYBA")))))</f>
        <v>0</v>
      </c>
      <c r="BL36" s="68">
        <f>IF(ISBLANK(HLOOKUP(BL$2,Monitoring_eng!$A$1:$DB$79,Results!$C36,FALSE)),"",IF(HLOOKUP(BL$2,Monitoring_eng!$A$1:$DB$79,Results!$C36,FALSE)=$I36,$P36,IF(HLOOKUP(BL$2,Monitoring_eng!$A$1:$DB$79,Results!$C36,FALSE)=$K36,$Q36,IF(HLOOKUP(BL$2,Monitoring_eng!$A$1:$DB$79,Results!$C36,FALSE)=$M36,$R36,IF(HLOOKUP(BL$2,Monitoring_eng!$A$1:$DB$79,Results!$C36,FALSE)=$O36,$S36,"CHYBA")))))</f>
        <v>2</v>
      </c>
      <c r="BM36" s="68">
        <f>IF(ISBLANK(HLOOKUP(BM$2,Monitoring_eng!$A$1:$DB$79,Results!$C36,FALSE)),"",IF(HLOOKUP(BM$2,Monitoring_eng!$A$1:$DB$79,Results!$C36,FALSE)=$I36,$P36,IF(HLOOKUP(BM$2,Monitoring_eng!$A$1:$DB$79,Results!$C36,FALSE)=$K36,$Q36,IF(HLOOKUP(BM$2,Monitoring_eng!$A$1:$DB$79,Results!$C36,FALSE)=$M36,$R36,IF(HLOOKUP(BM$2,Monitoring_eng!$A$1:$DB$79,Results!$C36,FALSE)=$O36,$S36,"CHYBA")))))</f>
        <v>2</v>
      </c>
      <c r="BN36" s="68">
        <f>IF(ISBLANK(HLOOKUP(BN$2,Monitoring_eng!$A$1:$DB$79,Results!$C36,FALSE)),"",IF(HLOOKUP(BN$2,Monitoring_eng!$A$1:$DB$79,Results!$C36,FALSE)=$I36,$P36,IF(HLOOKUP(BN$2,Monitoring_eng!$A$1:$DB$79,Results!$C36,FALSE)=$K36,$Q36,IF(HLOOKUP(BN$2,Monitoring_eng!$A$1:$DB$79,Results!$C36,FALSE)=$M36,$R36,IF(HLOOKUP(BN$2,Monitoring_eng!$A$1:$DB$79,Results!$C36,FALSE)=$O36,$S36,"CHYBA")))))</f>
        <v>2</v>
      </c>
      <c r="BO36" s="68">
        <f>IF(ISBLANK(HLOOKUP(BO$2,Monitoring_eng!$A$1:$DB$79,Results!$C36,FALSE)),"",IF(HLOOKUP(BO$2,Monitoring_eng!$A$1:$DB$79,Results!$C36,FALSE)=$I36,$P36,IF(HLOOKUP(BO$2,Monitoring_eng!$A$1:$DB$79,Results!$C36,FALSE)=$K36,$Q36,IF(HLOOKUP(BO$2,Monitoring_eng!$A$1:$DB$79,Results!$C36,FALSE)=$M36,$R36,IF(HLOOKUP(BO$2,Monitoring_eng!$A$1:$DB$79,Results!$C36,FALSE)=$O36,$S36,"CHYBA")))))</f>
        <v>2</v>
      </c>
      <c r="BP36" s="68">
        <f>IF(ISBLANK(HLOOKUP(BP$2,Monitoring_eng!$A$1:$DB$79,Results!$C36,FALSE)),"",IF(HLOOKUP(BP$2,Monitoring_eng!$A$1:$DB$79,Results!$C36,FALSE)=$I36,$P36,IF(HLOOKUP(BP$2,Monitoring_eng!$A$1:$DB$79,Results!$C36,FALSE)=$K36,$Q36,IF(HLOOKUP(BP$2,Monitoring_eng!$A$1:$DB$79,Results!$C36,FALSE)=$M36,$R36,IF(HLOOKUP(BP$2,Monitoring_eng!$A$1:$DB$79,Results!$C36,FALSE)=$O36,$S36,"CHYBA")))))</f>
        <v>2</v>
      </c>
      <c r="BQ36" s="68">
        <f>IF(ISBLANK(HLOOKUP(BQ$2,Monitoring_eng!$A$1:$DB$79,Results!$C36,FALSE)),"",IF(HLOOKUP(BQ$2,Monitoring_eng!$A$1:$DB$79,Results!$C36,FALSE)=$I36,$P36,IF(HLOOKUP(BQ$2,Monitoring_eng!$A$1:$DB$79,Results!$C36,FALSE)=$K36,$Q36,IF(HLOOKUP(BQ$2,Monitoring_eng!$A$1:$DB$79,Results!$C36,FALSE)=$M36,$R36,IF(HLOOKUP(BQ$2,Monitoring_eng!$A$1:$DB$79,Results!$C36,FALSE)=$O36,$S36,"CHYBA")))))</f>
        <v>2</v>
      </c>
    </row>
    <row r="37" spans="1:69" x14ac:dyDescent="0.25">
      <c r="A37" s="45" t="s">
        <v>2462</v>
      </c>
      <c r="B37" s="45" t="s">
        <v>338</v>
      </c>
      <c r="C37" s="45">
        <v>36</v>
      </c>
      <c r="D37" s="52" t="s">
        <v>138</v>
      </c>
      <c r="E37" s="50" t="s">
        <v>142</v>
      </c>
      <c r="F37" s="51" t="s">
        <v>32</v>
      </c>
      <c r="G37" s="45">
        <v>3</v>
      </c>
      <c r="H37" s="45" t="s">
        <v>484</v>
      </c>
      <c r="I37" s="45" t="s">
        <v>1749</v>
      </c>
      <c r="J37" s="45" t="s">
        <v>485</v>
      </c>
      <c r="K37" s="67" t="s">
        <v>1750</v>
      </c>
      <c r="L37" s="45" t="s">
        <v>486</v>
      </c>
      <c r="M37" s="45" t="s">
        <v>1752</v>
      </c>
      <c r="N37" s="45" t="s">
        <v>2116</v>
      </c>
      <c r="O37" s="45" t="s">
        <v>2116</v>
      </c>
      <c r="P37" s="45">
        <f t="shared" si="0"/>
        <v>3</v>
      </c>
      <c r="Q37" s="45">
        <v>0</v>
      </c>
      <c r="R37" s="45">
        <f t="shared" si="1"/>
        <v>1.5</v>
      </c>
      <c r="S37" s="45" t="s">
        <v>2116</v>
      </c>
      <c r="T37" s="68">
        <f>IF(ISBLANK(HLOOKUP(T$2,Monitoring_eng!$A$1:$DB$79,Results!$C37,FALSE)),"",IF(HLOOKUP(T$2,Monitoring_eng!$A$1:$DB$79,Results!$C37,FALSE)=$I37,$P37,IF(HLOOKUP(T$2,Monitoring_eng!$A$1:$DB$79,Results!$C37,FALSE)=$K37,$Q37,IF(HLOOKUP(T$2,Monitoring_eng!$A$1:$DB$79,Results!$C37,FALSE)=$M37,$R37,IF(HLOOKUP(T$2,Monitoring_eng!$A$1:$DB$79,Results!$C37,FALSE)=$O37,$S37,"CHYBA")))))</f>
        <v>0</v>
      </c>
      <c r="U37" s="68">
        <f>IF(ISBLANK(HLOOKUP(U$2,Monitoring_eng!$A$1:$DB$79,Results!$C37,FALSE)),"",IF(HLOOKUP(U$2,Monitoring_eng!$A$1:$DB$79,Results!$C37,FALSE)=$I37,$P37,IF(HLOOKUP(U$2,Monitoring_eng!$A$1:$DB$79,Results!$C37,FALSE)=$K37,$Q37,IF(HLOOKUP(U$2,Monitoring_eng!$A$1:$DB$79,Results!$C37,FALSE)=$M37,$R37,IF(HLOOKUP(U$2,Monitoring_eng!$A$1:$DB$79,Results!$C37,FALSE)=$O37,$S37,"CHYBA")))))</f>
        <v>0</v>
      </c>
      <c r="V37" s="68">
        <f>IF(ISBLANK(HLOOKUP(V$2,Monitoring_eng!$A$1:$DB$79,Results!$C37,FALSE)),"",IF(HLOOKUP(V$2,Monitoring_eng!$A$1:$DB$79,Results!$C37,FALSE)=$I37,$P37,IF(HLOOKUP(V$2,Monitoring_eng!$A$1:$DB$79,Results!$C37,FALSE)=$K37,$Q37,IF(HLOOKUP(V$2,Monitoring_eng!$A$1:$DB$79,Results!$C37,FALSE)=$M37,$R37,IF(HLOOKUP(V$2,Monitoring_eng!$A$1:$DB$79,Results!$C37,FALSE)=$O37,$S37,"CHYBA")))))</f>
        <v>3</v>
      </c>
      <c r="W37" s="68">
        <f>IF(ISBLANK(HLOOKUP(W$2,Monitoring_eng!$A$1:$DB$79,Results!$C37,FALSE)),"",IF(HLOOKUP(W$2,Monitoring_eng!$A$1:$DB$79,Results!$C37,FALSE)=$I37,$P37,IF(HLOOKUP(W$2,Monitoring_eng!$A$1:$DB$79,Results!$C37,FALSE)=$K37,$Q37,IF(HLOOKUP(W$2,Monitoring_eng!$A$1:$DB$79,Results!$C37,FALSE)=$M37,$R37,IF(HLOOKUP(W$2,Monitoring_eng!$A$1:$DB$79,Results!$C37,FALSE)=$O37,$S37,"CHYBA")))))</f>
        <v>3</v>
      </c>
      <c r="X37" s="68">
        <f>IF(ISBLANK(HLOOKUP(X$2,Monitoring_eng!$A$1:$DB$79,Results!$C37,FALSE)),"",IF(HLOOKUP(X$2,Monitoring_eng!$A$1:$DB$79,Results!$C37,FALSE)=$I37,$P37,IF(HLOOKUP(X$2,Monitoring_eng!$A$1:$DB$79,Results!$C37,FALSE)=$K37,$Q37,IF(HLOOKUP(X$2,Monitoring_eng!$A$1:$DB$79,Results!$C37,FALSE)=$M37,$R37,IF(HLOOKUP(X$2,Monitoring_eng!$A$1:$DB$79,Results!$C37,FALSE)=$O37,$S37,"CHYBA")))))</f>
        <v>0</v>
      </c>
      <c r="Y37" s="68">
        <f>IF(ISBLANK(HLOOKUP(Y$2,Monitoring_eng!$A$1:$DB$79,Results!$C37,FALSE)),"",IF(HLOOKUP(Y$2,Monitoring_eng!$A$1:$DB$79,Results!$C37,FALSE)=$I37,$P37,IF(HLOOKUP(Y$2,Monitoring_eng!$A$1:$DB$79,Results!$C37,FALSE)=$K37,$Q37,IF(HLOOKUP(Y$2,Monitoring_eng!$A$1:$DB$79,Results!$C37,FALSE)=$M37,$R37,IF(HLOOKUP(Y$2,Monitoring_eng!$A$1:$DB$79,Results!$C37,FALSE)=$O37,$S37,"CHYBA")))))</f>
        <v>0</v>
      </c>
      <c r="Z37" s="68">
        <f>IF(ISBLANK(HLOOKUP(Z$2,Monitoring_eng!$A$1:$DB$79,Results!$C37,FALSE)),"",IF(HLOOKUP(Z$2,Monitoring_eng!$A$1:$DB$79,Results!$C37,FALSE)=$I37,$P37,IF(HLOOKUP(Z$2,Monitoring_eng!$A$1:$DB$79,Results!$C37,FALSE)=$K37,$Q37,IF(HLOOKUP(Z$2,Monitoring_eng!$A$1:$DB$79,Results!$C37,FALSE)=$M37,$R37,IF(HLOOKUP(Z$2,Monitoring_eng!$A$1:$DB$79,Results!$C37,FALSE)=$O37,$S37,"CHYBA")))))</f>
        <v>0</v>
      </c>
      <c r="AA37" s="68">
        <f>IF(ISBLANK(HLOOKUP(AA$2,Monitoring_eng!$A$1:$DB$79,Results!$C37,FALSE)),"",IF(HLOOKUP(AA$2,Monitoring_eng!$A$1:$DB$79,Results!$C37,FALSE)=$I37,$P37,IF(HLOOKUP(AA$2,Monitoring_eng!$A$1:$DB$79,Results!$C37,FALSE)=$K37,$Q37,IF(HLOOKUP(AA$2,Monitoring_eng!$A$1:$DB$79,Results!$C37,FALSE)=$M37,$R37,IF(HLOOKUP(AA$2,Monitoring_eng!$A$1:$DB$79,Results!$C37,FALSE)=$O37,$S37,"CHYBA")))))</f>
        <v>0</v>
      </c>
      <c r="AB37" s="68">
        <f>IF(ISBLANK(HLOOKUP(AB$2,Monitoring_eng!$A$1:$DB$79,Results!$C37,FALSE)),"",IF(HLOOKUP(AB$2,Monitoring_eng!$A$1:$DB$79,Results!$C37,FALSE)=$I37,$P37,IF(HLOOKUP(AB$2,Monitoring_eng!$A$1:$DB$79,Results!$C37,FALSE)=$K37,$Q37,IF(HLOOKUP(AB$2,Monitoring_eng!$A$1:$DB$79,Results!$C37,FALSE)=$M37,$R37,IF(HLOOKUP(AB$2,Monitoring_eng!$A$1:$DB$79,Results!$C37,FALSE)=$O37,$S37,"CHYBA")))))</f>
        <v>0</v>
      </c>
      <c r="AC37" s="68">
        <f>IF(ISBLANK(HLOOKUP(AC$2,Monitoring_eng!$A$1:$DB$79,Results!$C37,FALSE)),"",IF(HLOOKUP(AC$2,Monitoring_eng!$A$1:$DB$79,Results!$C37,FALSE)=$I37,$P37,IF(HLOOKUP(AC$2,Monitoring_eng!$A$1:$DB$79,Results!$C37,FALSE)=$K37,$Q37,IF(HLOOKUP(AC$2,Monitoring_eng!$A$1:$DB$79,Results!$C37,FALSE)=$M37,$R37,IF(HLOOKUP(AC$2,Monitoring_eng!$A$1:$DB$79,Results!$C37,FALSE)=$O37,$S37,"CHYBA")))))</f>
        <v>0</v>
      </c>
      <c r="AD37" s="68">
        <f>IF(ISBLANK(HLOOKUP(AD$2,Monitoring_eng!$A$1:$DB$79,Results!$C37,FALSE)),"",IF(HLOOKUP(AD$2,Monitoring_eng!$A$1:$DB$79,Results!$C37,FALSE)=$I37,$P37,IF(HLOOKUP(AD$2,Monitoring_eng!$A$1:$DB$79,Results!$C37,FALSE)=$K37,$Q37,IF(HLOOKUP(AD$2,Monitoring_eng!$A$1:$DB$79,Results!$C37,FALSE)=$M37,$R37,IF(HLOOKUP(AD$2,Monitoring_eng!$A$1:$DB$79,Results!$C37,FALSE)=$O37,$S37,"CHYBA")))))</f>
        <v>3</v>
      </c>
      <c r="AE37" s="68">
        <f>IF(ISBLANK(HLOOKUP(AE$2,Monitoring_eng!$A$1:$DB$79,Results!$C37,FALSE)),"",IF(HLOOKUP(AE$2,Monitoring_eng!$A$1:$DB$79,Results!$C37,FALSE)=$I37,$P37,IF(HLOOKUP(AE$2,Monitoring_eng!$A$1:$DB$79,Results!$C37,FALSE)=$K37,$Q37,IF(HLOOKUP(AE$2,Monitoring_eng!$A$1:$DB$79,Results!$C37,FALSE)=$M37,$R37,IF(HLOOKUP(AE$2,Monitoring_eng!$A$1:$DB$79,Results!$C37,FALSE)=$O37,$S37,"CHYBA")))))</f>
        <v>0</v>
      </c>
      <c r="AF37" s="68">
        <f>IF(ISBLANK(HLOOKUP(AF$2,Monitoring_eng!$A$1:$DB$79,Results!$C37,FALSE)),"",IF(HLOOKUP(AF$2,Monitoring_eng!$A$1:$DB$79,Results!$C37,FALSE)=$I37,$P37,IF(HLOOKUP(AF$2,Monitoring_eng!$A$1:$DB$79,Results!$C37,FALSE)=$K37,$Q37,IF(HLOOKUP(AF$2,Monitoring_eng!$A$1:$DB$79,Results!$C37,FALSE)=$M37,$R37,IF(HLOOKUP(AF$2,Monitoring_eng!$A$1:$DB$79,Results!$C37,FALSE)=$O37,$S37,"CHYBA")))))</f>
        <v>0</v>
      </c>
      <c r="AG37" s="68">
        <f>IF(ISBLANK(HLOOKUP(AG$2,Monitoring_eng!$A$1:$DB$79,Results!$C37,FALSE)),"",IF(HLOOKUP(AG$2,Monitoring_eng!$A$1:$DB$79,Results!$C37,FALSE)=$I37,$P37,IF(HLOOKUP(AG$2,Monitoring_eng!$A$1:$DB$79,Results!$C37,FALSE)=$K37,$Q37,IF(HLOOKUP(AG$2,Monitoring_eng!$A$1:$DB$79,Results!$C37,FALSE)=$M37,$R37,IF(HLOOKUP(AG$2,Monitoring_eng!$A$1:$DB$79,Results!$C37,FALSE)=$O37,$S37,"CHYBA")))))</f>
        <v>1.5</v>
      </c>
      <c r="AH37" s="68">
        <f>IF(ISBLANK(HLOOKUP(AH$2,Monitoring_eng!$A$1:$DB$79,Results!$C37,FALSE)),"",IF(HLOOKUP(AH$2,Monitoring_eng!$A$1:$DB$79,Results!$C37,FALSE)=$I37,$P37,IF(HLOOKUP(AH$2,Monitoring_eng!$A$1:$DB$79,Results!$C37,FALSE)=$K37,$Q37,IF(HLOOKUP(AH$2,Monitoring_eng!$A$1:$DB$79,Results!$C37,FALSE)=$M37,$R37,IF(HLOOKUP(AH$2,Monitoring_eng!$A$1:$DB$79,Results!$C37,FALSE)=$O37,$S37,"CHYBA")))))</f>
        <v>0</v>
      </c>
      <c r="AI37" s="68">
        <f>IF(ISBLANK(HLOOKUP(AI$2,Monitoring_eng!$A$1:$DB$79,Results!$C37,FALSE)),"",IF(HLOOKUP(AI$2,Monitoring_eng!$A$1:$DB$79,Results!$C37,FALSE)=$I37,$P37,IF(HLOOKUP(AI$2,Monitoring_eng!$A$1:$DB$79,Results!$C37,FALSE)=$K37,$Q37,IF(HLOOKUP(AI$2,Monitoring_eng!$A$1:$DB$79,Results!$C37,FALSE)=$M37,$R37,IF(HLOOKUP(AI$2,Monitoring_eng!$A$1:$DB$79,Results!$C37,FALSE)=$O37,$S37,"CHYBA")))))</f>
        <v>0</v>
      </c>
      <c r="AJ37" s="68">
        <f>IF(ISBLANK(HLOOKUP(AJ$2,Monitoring_eng!$A$1:$DB$79,Results!$C37,FALSE)),"",IF(HLOOKUP(AJ$2,Monitoring_eng!$A$1:$DB$79,Results!$C37,FALSE)=$I37,$P37,IF(HLOOKUP(AJ$2,Monitoring_eng!$A$1:$DB$79,Results!$C37,FALSE)=$K37,$Q37,IF(HLOOKUP(AJ$2,Monitoring_eng!$A$1:$DB$79,Results!$C37,FALSE)=$M37,$R37,IF(HLOOKUP(AJ$2,Monitoring_eng!$A$1:$DB$79,Results!$C37,FALSE)=$O37,$S37,"CHYBA")))))</f>
        <v>1.5</v>
      </c>
      <c r="AK37" s="68">
        <f>IF(ISBLANK(HLOOKUP(AK$2,Monitoring_eng!$A$1:$DB$79,Results!$C37,FALSE)),"",IF(HLOOKUP(AK$2,Monitoring_eng!$A$1:$DB$79,Results!$C37,FALSE)=$I37,$P37,IF(HLOOKUP(AK$2,Monitoring_eng!$A$1:$DB$79,Results!$C37,FALSE)=$K37,$Q37,IF(HLOOKUP(AK$2,Monitoring_eng!$A$1:$DB$79,Results!$C37,FALSE)=$M37,$R37,IF(HLOOKUP(AK$2,Monitoring_eng!$A$1:$DB$79,Results!$C37,FALSE)=$O37,$S37,"CHYBA")))))</f>
        <v>0</v>
      </c>
      <c r="AL37" s="68">
        <f>IF(ISBLANK(HLOOKUP(AL$2,Monitoring_eng!$A$1:$DB$79,Results!$C37,FALSE)),"",IF(HLOOKUP(AL$2,Monitoring_eng!$A$1:$DB$79,Results!$C37,FALSE)=$I37,$P37,IF(HLOOKUP(AL$2,Monitoring_eng!$A$1:$DB$79,Results!$C37,FALSE)=$K37,$Q37,IF(HLOOKUP(AL$2,Monitoring_eng!$A$1:$DB$79,Results!$C37,FALSE)=$M37,$R37,IF(HLOOKUP(AL$2,Monitoring_eng!$A$1:$DB$79,Results!$C37,FALSE)=$O37,$S37,"CHYBA")))))</f>
        <v>1.5</v>
      </c>
      <c r="AM37" s="68">
        <f>IF(ISBLANK(HLOOKUP(AM$2,Monitoring_eng!$A$1:$DB$79,Results!$C37,FALSE)),"",IF(HLOOKUP(AM$2,Monitoring_eng!$A$1:$DB$79,Results!$C37,FALSE)=$I37,$P37,IF(HLOOKUP(AM$2,Monitoring_eng!$A$1:$DB$79,Results!$C37,FALSE)=$K37,$Q37,IF(HLOOKUP(AM$2,Monitoring_eng!$A$1:$DB$79,Results!$C37,FALSE)=$M37,$R37,IF(HLOOKUP(AM$2,Monitoring_eng!$A$1:$DB$79,Results!$C37,FALSE)=$O37,$S37,"CHYBA")))))</f>
        <v>0</v>
      </c>
      <c r="AN37" s="68">
        <f>IF(ISBLANK(HLOOKUP(AN$2,Monitoring_eng!$A$1:$DB$79,Results!$C37,FALSE)),"",IF(HLOOKUP(AN$2,Monitoring_eng!$A$1:$DB$79,Results!$C37,FALSE)=$I37,$P37,IF(HLOOKUP(AN$2,Monitoring_eng!$A$1:$DB$79,Results!$C37,FALSE)=$K37,$Q37,IF(HLOOKUP(AN$2,Monitoring_eng!$A$1:$DB$79,Results!$C37,FALSE)=$M37,$R37,IF(HLOOKUP(AN$2,Monitoring_eng!$A$1:$DB$79,Results!$C37,FALSE)=$O37,$S37,"CHYBA")))))</f>
        <v>3</v>
      </c>
      <c r="AO37" s="68">
        <f>IF(ISBLANK(HLOOKUP(AO$2,Monitoring_eng!$A$1:$DB$79,Results!$C37,FALSE)),"",IF(HLOOKUP(AO$2,Monitoring_eng!$A$1:$DB$79,Results!$C37,FALSE)=$I37,$P37,IF(HLOOKUP(AO$2,Monitoring_eng!$A$1:$DB$79,Results!$C37,FALSE)=$K37,$Q37,IF(HLOOKUP(AO$2,Monitoring_eng!$A$1:$DB$79,Results!$C37,FALSE)=$M37,$R37,IF(HLOOKUP(AO$2,Monitoring_eng!$A$1:$DB$79,Results!$C37,FALSE)=$O37,$S37,"CHYBA")))))</f>
        <v>3</v>
      </c>
      <c r="AP37" s="68">
        <f>IF(ISBLANK(HLOOKUP(AP$2,Monitoring_eng!$A$1:$DB$79,Results!$C37,FALSE)),"",IF(HLOOKUP(AP$2,Monitoring_eng!$A$1:$DB$79,Results!$C37,FALSE)=$I37,$P37,IF(HLOOKUP(AP$2,Monitoring_eng!$A$1:$DB$79,Results!$C37,FALSE)=$K37,$Q37,IF(HLOOKUP(AP$2,Monitoring_eng!$A$1:$DB$79,Results!$C37,FALSE)=$M37,$R37,IF(HLOOKUP(AP$2,Monitoring_eng!$A$1:$DB$79,Results!$C37,FALSE)=$O37,$S37,"CHYBA")))))</f>
        <v>0</v>
      </c>
      <c r="AQ37" s="68">
        <f>IF(ISBLANK(HLOOKUP(AQ$2,Monitoring_eng!$A$1:$DB$79,Results!$C37,FALSE)),"",IF(HLOOKUP(AQ$2,Monitoring_eng!$A$1:$DB$79,Results!$C37,FALSE)=$I37,$P37,IF(HLOOKUP(AQ$2,Monitoring_eng!$A$1:$DB$79,Results!$C37,FALSE)=$K37,$Q37,IF(HLOOKUP(AQ$2,Monitoring_eng!$A$1:$DB$79,Results!$C37,FALSE)=$M37,$R37,IF(HLOOKUP(AQ$2,Monitoring_eng!$A$1:$DB$79,Results!$C37,FALSE)=$O37,$S37,"CHYBA")))))</f>
        <v>1.5</v>
      </c>
      <c r="AR37" s="68">
        <f>IF(ISBLANK(HLOOKUP(AR$2,Monitoring_eng!$A$1:$DB$79,Results!$C37,FALSE)),"",IF(HLOOKUP(AR$2,Monitoring_eng!$A$1:$DB$79,Results!$C37,FALSE)=$I37,$P37,IF(HLOOKUP(AR$2,Monitoring_eng!$A$1:$DB$79,Results!$C37,FALSE)=$K37,$Q37,IF(HLOOKUP(AR$2,Monitoring_eng!$A$1:$DB$79,Results!$C37,FALSE)=$M37,$R37,IF(HLOOKUP(AR$2,Monitoring_eng!$A$1:$DB$79,Results!$C37,FALSE)=$O37,$S37,"CHYBA")))))</f>
        <v>0</v>
      </c>
      <c r="AS37" s="68">
        <f>IF(ISBLANK(HLOOKUP(AS$2,Monitoring_eng!$A$1:$DB$79,Results!$C37,FALSE)),"",IF(HLOOKUP(AS$2,Monitoring_eng!$A$1:$DB$79,Results!$C37,FALSE)=$I37,$P37,IF(HLOOKUP(AS$2,Monitoring_eng!$A$1:$DB$79,Results!$C37,FALSE)=$K37,$Q37,IF(HLOOKUP(AS$2,Monitoring_eng!$A$1:$DB$79,Results!$C37,FALSE)=$M37,$R37,IF(HLOOKUP(AS$2,Monitoring_eng!$A$1:$DB$79,Results!$C37,FALSE)=$O37,$S37,"CHYBA")))))</f>
        <v>0</v>
      </c>
      <c r="AT37" s="68">
        <f>IF(ISBLANK(HLOOKUP(AT$2,Monitoring_eng!$A$1:$DB$79,Results!$C37,FALSE)),"",IF(HLOOKUP(AT$2,Monitoring_eng!$A$1:$DB$79,Results!$C37,FALSE)=$I37,$P37,IF(HLOOKUP(AT$2,Monitoring_eng!$A$1:$DB$79,Results!$C37,FALSE)=$K37,$Q37,IF(HLOOKUP(AT$2,Monitoring_eng!$A$1:$DB$79,Results!$C37,FALSE)=$M37,$R37,IF(HLOOKUP(AT$2,Monitoring_eng!$A$1:$DB$79,Results!$C37,FALSE)=$O37,$S37,"CHYBA")))))</f>
        <v>1.5</v>
      </c>
      <c r="AU37" s="68">
        <f>IF(ISBLANK(HLOOKUP(AU$2,Monitoring_eng!$A$1:$DB$79,Results!$C37,FALSE)),"",IF(HLOOKUP(AU$2,Monitoring_eng!$A$1:$DB$79,Results!$C37,FALSE)=$I37,$P37,IF(HLOOKUP(AU$2,Monitoring_eng!$A$1:$DB$79,Results!$C37,FALSE)=$K37,$Q37,IF(HLOOKUP(AU$2,Monitoring_eng!$A$1:$DB$79,Results!$C37,FALSE)=$M37,$R37,IF(HLOOKUP(AU$2,Monitoring_eng!$A$1:$DB$79,Results!$C37,FALSE)=$O37,$S37,"CHYBA")))))</f>
        <v>3</v>
      </c>
      <c r="AV37" s="68">
        <f>IF(ISBLANK(HLOOKUP(AV$2,Monitoring_eng!$A$1:$DB$79,Results!$C37,FALSE)),"",IF(HLOOKUP(AV$2,Monitoring_eng!$A$1:$DB$79,Results!$C37,FALSE)=$I37,$P37,IF(HLOOKUP(AV$2,Monitoring_eng!$A$1:$DB$79,Results!$C37,FALSE)=$K37,$Q37,IF(HLOOKUP(AV$2,Monitoring_eng!$A$1:$DB$79,Results!$C37,FALSE)=$M37,$R37,IF(HLOOKUP(AV$2,Monitoring_eng!$A$1:$DB$79,Results!$C37,FALSE)=$O37,$S37,"CHYBA")))))</f>
        <v>3</v>
      </c>
      <c r="AW37" s="68">
        <f>IF(ISBLANK(HLOOKUP(AW$2,Monitoring_eng!$A$1:$DB$79,Results!$C37,FALSE)),"",IF(HLOOKUP(AW$2,Monitoring_eng!$A$1:$DB$79,Results!$C37,FALSE)=$I37,$P37,IF(HLOOKUP(AW$2,Monitoring_eng!$A$1:$DB$79,Results!$C37,FALSE)=$K37,$Q37,IF(HLOOKUP(AW$2,Monitoring_eng!$A$1:$DB$79,Results!$C37,FALSE)=$M37,$R37,IF(HLOOKUP(AW$2,Monitoring_eng!$A$1:$DB$79,Results!$C37,FALSE)=$O37,$S37,"CHYBA")))))</f>
        <v>1.5</v>
      </c>
      <c r="AX37" s="68">
        <f>IF(ISBLANK(HLOOKUP(AX$2,Monitoring_eng!$A$1:$DB$79,Results!$C37,FALSE)),"",IF(HLOOKUP(AX$2,Monitoring_eng!$A$1:$DB$79,Results!$C37,FALSE)=$I37,$P37,IF(HLOOKUP(AX$2,Monitoring_eng!$A$1:$DB$79,Results!$C37,FALSE)=$K37,$Q37,IF(HLOOKUP(AX$2,Monitoring_eng!$A$1:$DB$79,Results!$C37,FALSE)=$M37,$R37,IF(HLOOKUP(AX$2,Monitoring_eng!$A$1:$DB$79,Results!$C37,FALSE)=$O37,$S37,"CHYBA")))))</f>
        <v>3</v>
      </c>
      <c r="AY37" s="68">
        <f>IF(ISBLANK(HLOOKUP(AY$2,Monitoring_eng!$A$1:$DB$79,Results!$C37,FALSE)),"",IF(HLOOKUP(AY$2,Monitoring_eng!$A$1:$DB$79,Results!$C37,FALSE)=$I37,$P37,IF(HLOOKUP(AY$2,Monitoring_eng!$A$1:$DB$79,Results!$C37,FALSE)=$K37,$Q37,IF(HLOOKUP(AY$2,Monitoring_eng!$A$1:$DB$79,Results!$C37,FALSE)=$M37,$R37,IF(HLOOKUP(AY$2,Monitoring_eng!$A$1:$DB$79,Results!$C37,FALSE)=$O37,$S37,"CHYBA")))))</f>
        <v>0</v>
      </c>
      <c r="AZ37" s="68">
        <f>IF(ISBLANK(HLOOKUP(AZ$2,Monitoring_eng!$A$1:$DB$79,Results!$C37,FALSE)),"",IF(HLOOKUP(AZ$2,Monitoring_eng!$A$1:$DB$79,Results!$C37,FALSE)=$I37,$P37,IF(HLOOKUP(AZ$2,Monitoring_eng!$A$1:$DB$79,Results!$C37,FALSE)=$K37,$Q37,IF(HLOOKUP(AZ$2,Monitoring_eng!$A$1:$DB$79,Results!$C37,FALSE)=$M37,$R37,IF(HLOOKUP(AZ$2,Monitoring_eng!$A$1:$DB$79,Results!$C37,FALSE)=$O37,$S37,"CHYBA")))))</f>
        <v>3</v>
      </c>
      <c r="BA37" s="68">
        <f>IF(ISBLANK(HLOOKUP(BA$2,Monitoring_eng!$A$1:$DB$79,Results!$C37,FALSE)),"",IF(HLOOKUP(BA$2,Monitoring_eng!$A$1:$DB$79,Results!$C37,FALSE)=$I37,$P37,IF(HLOOKUP(BA$2,Monitoring_eng!$A$1:$DB$79,Results!$C37,FALSE)=$K37,$Q37,IF(HLOOKUP(BA$2,Monitoring_eng!$A$1:$DB$79,Results!$C37,FALSE)=$M37,$R37,IF(HLOOKUP(BA$2,Monitoring_eng!$A$1:$DB$79,Results!$C37,FALSE)=$O37,$S37,"CHYBA")))))</f>
        <v>0</v>
      </c>
      <c r="BB37" s="68">
        <f>IF(ISBLANK(HLOOKUP(BB$2,Monitoring_eng!$A$1:$DB$79,Results!$C37,FALSE)),"",IF(HLOOKUP(BB$2,Monitoring_eng!$A$1:$DB$79,Results!$C37,FALSE)=$I37,$P37,IF(HLOOKUP(BB$2,Monitoring_eng!$A$1:$DB$79,Results!$C37,FALSE)=$K37,$Q37,IF(HLOOKUP(BB$2,Monitoring_eng!$A$1:$DB$79,Results!$C37,FALSE)=$M37,$R37,IF(HLOOKUP(BB$2,Monitoring_eng!$A$1:$DB$79,Results!$C37,FALSE)=$O37,$S37,"CHYBA")))))</f>
        <v>0</v>
      </c>
      <c r="BC37" s="68">
        <f>IF(ISBLANK(HLOOKUP(BC$2,Monitoring_eng!$A$1:$DB$79,Results!$C37,FALSE)),"",IF(HLOOKUP(BC$2,Monitoring_eng!$A$1:$DB$79,Results!$C37,FALSE)=$I37,$P37,IF(HLOOKUP(BC$2,Monitoring_eng!$A$1:$DB$79,Results!$C37,FALSE)=$K37,$Q37,IF(HLOOKUP(BC$2,Monitoring_eng!$A$1:$DB$79,Results!$C37,FALSE)=$M37,$R37,IF(HLOOKUP(BC$2,Monitoring_eng!$A$1:$DB$79,Results!$C37,FALSE)=$O37,$S37,"CHYBA")))))</f>
        <v>1.5</v>
      </c>
      <c r="BD37" s="68">
        <f>IF(ISBLANK(HLOOKUP(BD$2,Monitoring_eng!$A$1:$DB$79,Results!$C37,FALSE)),"",IF(HLOOKUP(BD$2,Monitoring_eng!$A$1:$DB$79,Results!$C37,FALSE)=$I37,$P37,IF(HLOOKUP(BD$2,Monitoring_eng!$A$1:$DB$79,Results!$C37,FALSE)=$K37,$Q37,IF(HLOOKUP(BD$2,Monitoring_eng!$A$1:$DB$79,Results!$C37,FALSE)=$M37,$R37,IF(HLOOKUP(BD$2,Monitoring_eng!$A$1:$DB$79,Results!$C37,FALSE)=$O37,$S37,"CHYBA")))))</f>
        <v>3</v>
      </c>
      <c r="BE37" s="68">
        <f>IF(ISBLANK(HLOOKUP(BE$2,Monitoring_eng!$A$1:$DB$79,Results!$C37,FALSE)),"",IF(HLOOKUP(BE$2,Monitoring_eng!$A$1:$DB$79,Results!$C37,FALSE)=$I37,$P37,IF(HLOOKUP(BE$2,Monitoring_eng!$A$1:$DB$79,Results!$C37,FALSE)=$K37,$Q37,IF(HLOOKUP(BE$2,Monitoring_eng!$A$1:$DB$79,Results!$C37,FALSE)=$M37,$R37,IF(HLOOKUP(BE$2,Monitoring_eng!$A$1:$DB$79,Results!$C37,FALSE)=$O37,$S37,"CHYBA")))))</f>
        <v>1.5</v>
      </c>
      <c r="BF37" s="68">
        <f>IF(ISBLANK(HLOOKUP(BF$2,Monitoring_eng!$A$1:$DB$79,Results!$C37,FALSE)),"",IF(HLOOKUP(BF$2,Monitoring_eng!$A$1:$DB$79,Results!$C37,FALSE)=$I37,$P37,IF(HLOOKUP(BF$2,Monitoring_eng!$A$1:$DB$79,Results!$C37,FALSE)=$K37,$Q37,IF(HLOOKUP(BF$2,Monitoring_eng!$A$1:$DB$79,Results!$C37,FALSE)=$M37,$R37,IF(HLOOKUP(BF$2,Monitoring_eng!$A$1:$DB$79,Results!$C37,FALSE)=$O37,$S37,"CHYBA")))))</f>
        <v>1.5</v>
      </c>
      <c r="BG37" s="68">
        <f>IF(ISBLANK(HLOOKUP(BG$2,Monitoring_eng!$A$1:$DB$79,Results!$C37,FALSE)),"",IF(HLOOKUP(BG$2,Monitoring_eng!$A$1:$DB$79,Results!$C37,FALSE)=$I37,$P37,IF(HLOOKUP(BG$2,Monitoring_eng!$A$1:$DB$79,Results!$C37,FALSE)=$K37,$Q37,IF(HLOOKUP(BG$2,Monitoring_eng!$A$1:$DB$79,Results!$C37,FALSE)=$M37,$R37,IF(HLOOKUP(BG$2,Monitoring_eng!$A$1:$DB$79,Results!$C37,FALSE)=$O37,$S37,"CHYBA")))))</f>
        <v>0</v>
      </c>
      <c r="BH37" s="68">
        <f>IF(ISBLANK(HLOOKUP(BH$2,Monitoring_eng!$A$1:$DB$79,Results!$C37,FALSE)),"",IF(HLOOKUP(BH$2,Monitoring_eng!$A$1:$DB$79,Results!$C37,FALSE)=$I37,$P37,IF(HLOOKUP(BH$2,Monitoring_eng!$A$1:$DB$79,Results!$C37,FALSE)=$K37,$Q37,IF(HLOOKUP(BH$2,Monitoring_eng!$A$1:$DB$79,Results!$C37,FALSE)=$M37,$R37,IF(HLOOKUP(BH$2,Monitoring_eng!$A$1:$DB$79,Results!$C37,FALSE)=$O37,$S37,"CHYBA")))))</f>
        <v>3</v>
      </c>
      <c r="BI37" s="68">
        <f>IF(ISBLANK(HLOOKUP(BI$2,Monitoring_eng!$A$1:$DB$79,Results!$C37,FALSE)),"",IF(HLOOKUP(BI$2,Monitoring_eng!$A$1:$DB$79,Results!$C37,FALSE)=$I37,$P37,IF(HLOOKUP(BI$2,Monitoring_eng!$A$1:$DB$79,Results!$C37,FALSE)=$K37,$Q37,IF(HLOOKUP(BI$2,Monitoring_eng!$A$1:$DB$79,Results!$C37,FALSE)=$M37,$R37,IF(HLOOKUP(BI$2,Monitoring_eng!$A$1:$DB$79,Results!$C37,FALSE)=$O37,$S37,"CHYBA")))))</f>
        <v>1.5</v>
      </c>
      <c r="BJ37" s="68">
        <f>IF(ISBLANK(HLOOKUP(BJ$2,Monitoring_eng!$A$1:$DB$79,Results!$C37,FALSE)),"",IF(HLOOKUP(BJ$2,Monitoring_eng!$A$1:$DB$79,Results!$C37,FALSE)=$I37,$P37,IF(HLOOKUP(BJ$2,Monitoring_eng!$A$1:$DB$79,Results!$C37,FALSE)=$K37,$Q37,IF(HLOOKUP(BJ$2,Monitoring_eng!$A$1:$DB$79,Results!$C37,FALSE)=$M37,$R37,IF(HLOOKUP(BJ$2,Monitoring_eng!$A$1:$DB$79,Results!$C37,FALSE)=$O37,$S37,"CHYBA")))))</f>
        <v>0</v>
      </c>
      <c r="BK37" s="68">
        <f>IF(ISBLANK(HLOOKUP(BK$2,Monitoring_eng!$A$1:$DB$79,Results!$C37,FALSE)),"",IF(HLOOKUP(BK$2,Monitoring_eng!$A$1:$DB$79,Results!$C37,FALSE)=$I37,$P37,IF(HLOOKUP(BK$2,Monitoring_eng!$A$1:$DB$79,Results!$C37,FALSE)=$K37,$Q37,IF(HLOOKUP(BK$2,Monitoring_eng!$A$1:$DB$79,Results!$C37,FALSE)=$M37,$R37,IF(HLOOKUP(BK$2,Monitoring_eng!$A$1:$DB$79,Results!$C37,FALSE)=$O37,$S37,"CHYBA")))))</f>
        <v>0</v>
      </c>
      <c r="BL37" s="68">
        <f>IF(ISBLANK(HLOOKUP(BL$2,Monitoring_eng!$A$1:$DB$79,Results!$C37,FALSE)),"",IF(HLOOKUP(BL$2,Monitoring_eng!$A$1:$DB$79,Results!$C37,FALSE)=$I37,$P37,IF(HLOOKUP(BL$2,Monitoring_eng!$A$1:$DB$79,Results!$C37,FALSE)=$K37,$Q37,IF(HLOOKUP(BL$2,Monitoring_eng!$A$1:$DB$79,Results!$C37,FALSE)=$M37,$R37,IF(HLOOKUP(BL$2,Monitoring_eng!$A$1:$DB$79,Results!$C37,FALSE)=$O37,$S37,"CHYBA")))))</f>
        <v>0</v>
      </c>
      <c r="BM37" s="68">
        <f>IF(ISBLANK(HLOOKUP(BM$2,Monitoring_eng!$A$1:$DB$79,Results!$C37,FALSE)),"",IF(HLOOKUP(BM$2,Monitoring_eng!$A$1:$DB$79,Results!$C37,FALSE)=$I37,$P37,IF(HLOOKUP(BM$2,Monitoring_eng!$A$1:$DB$79,Results!$C37,FALSE)=$K37,$Q37,IF(HLOOKUP(BM$2,Monitoring_eng!$A$1:$DB$79,Results!$C37,FALSE)=$M37,$R37,IF(HLOOKUP(BM$2,Monitoring_eng!$A$1:$DB$79,Results!$C37,FALSE)=$O37,$S37,"CHYBA")))))</f>
        <v>0</v>
      </c>
      <c r="BN37" s="68">
        <f>IF(ISBLANK(HLOOKUP(BN$2,Monitoring_eng!$A$1:$DB$79,Results!$C37,FALSE)),"",IF(HLOOKUP(BN$2,Monitoring_eng!$A$1:$DB$79,Results!$C37,FALSE)=$I37,$P37,IF(HLOOKUP(BN$2,Monitoring_eng!$A$1:$DB$79,Results!$C37,FALSE)=$K37,$Q37,IF(HLOOKUP(BN$2,Monitoring_eng!$A$1:$DB$79,Results!$C37,FALSE)=$M37,$R37,IF(HLOOKUP(BN$2,Monitoring_eng!$A$1:$DB$79,Results!$C37,FALSE)=$O37,$S37,"CHYBA")))))</f>
        <v>0</v>
      </c>
      <c r="BO37" s="68">
        <f>IF(ISBLANK(HLOOKUP(BO$2,Monitoring_eng!$A$1:$DB$79,Results!$C37,FALSE)),"",IF(HLOOKUP(BO$2,Monitoring_eng!$A$1:$DB$79,Results!$C37,FALSE)=$I37,$P37,IF(HLOOKUP(BO$2,Monitoring_eng!$A$1:$DB$79,Results!$C37,FALSE)=$K37,$Q37,IF(HLOOKUP(BO$2,Monitoring_eng!$A$1:$DB$79,Results!$C37,FALSE)=$M37,$R37,IF(HLOOKUP(BO$2,Monitoring_eng!$A$1:$DB$79,Results!$C37,FALSE)=$O37,$S37,"CHYBA")))))</f>
        <v>3</v>
      </c>
      <c r="BP37" s="68">
        <f>IF(ISBLANK(HLOOKUP(BP$2,Monitoring_eng!$A$1:$DB$79,Results!$C37,FALSE)),"",IF(HLOOKUP(BP$2,Monitoring_eng!$A$1:$DB$79,Results!$C37,FALSE)=$I37,$P37,IF(HLOOKUP(BP$2,Monitoring_eng!$A$1:$DB$79,Results!$C37,FALSE)=$K37,$Q37,IF(HLOOKUP(BP$2,Monitoring_eng!$A$1:$DB$79,Results!$C37,FALSE)=$M37,$R37,IF(HLOOKUP(BP$2,Monitoring_eng!$A$1:$DB$79,Results!$C37,FALSE)=$O37,$S37,"CHYBA")))))</f>
        <v>0</v>
      </c>
      <c r="BQ37" s="68">
        <f>IF(ISBLANK(HLOOKUP(BQ$2,Monitoring_eng!$A$1:$DB$79,Results!$C37,FALSE)),"",IF(HLOOKUP(BQ$2,Monitoring_eng!$A$1:$DB$79,Results!$C37,FALSE)=$I37,$P37,IF(HLOOKUP(BQ$2,Monitoring_eng!$A$1:$DB$79,Results!$C37,FALSE)=$K37,$Q37,IF(HLOOKUP(BQ$2,Monitoring_eng!$A$1:$DB$79,Results!$C37,FALSE)=$M37,$R37,IF(HLOOKUP(BQ$2,Monitoring_eng!$A$1:$DB$79,Results!$C37,FALSE)=$O37,$S37,"CHYBA")))))</f>
        <v>0</v>
      </c>
    </row>
    <row r="38" spans="1:69" x14ac:dyDescent="0.25">
      <c r="A38" s="45" t="s">
        <v>2463</v>
      </c>
      <c r="B38" s="45" t="s">
        <v>339</v>
      </c>
      <c r="C38" s="45">
        <v>37</v>
      </c>
      <c r="D38" s="49" t="s">
        <v>139</v>
      </c>
      <c r="E38" s="50" t="s">
        <v>143</v>
      </c>
      <c r="F38" s="51" t="s">
        <v>32</v>
      </c>
      <c r="G38" s="45">
        <v>2</v>
      </c>
      <c r="H38" s="45" t="s">
        <v>484</v>
      </c>
      <c r="I38" s="45" t="s">
        <v>1749</v>
      </c>
      <c r="J38" s="45" t="s">
        <v>485</v>
      </c>
      <c r="K38" s="67" t="s">
        <v>1750</v>
      </c>
      <c r="L38" s="45" t="s">
        <v>486</v>
      </c>
      <c r="M38" s="45" t="s">
        <v>1752</v>
      </c>
      <c r="N38" s="45" t="s">
        <v>2116</v>
      </c>
      <c r="O38" s="45" t="s">
        <v>2116</v>
      </c>
      <c r="P38" s="45">
        <f t="shared" si="0"/>
        <v>2</v>
      </c>
      <c r="Q38" s="45">
        <v>0</v>
      </c>
      <c r="R38" s="45">
        <f t="shared" si="1"/>
        <v>1</v>
      </c>
      <c r="S38" s="45" t="s">
        <v>2116</v>
      </c>
      <c r="T38" s="68">
        <f>IF(ISBLANK(HLOOKUP(T$2,Monitoring_eng!$A$1:$DB$79,Results!$C38,FALSE)),"",IF(HLOOKUP(T$2,Monitoring_eng!$A$1:$DB$79,Results!$C38,FALSE)=$I38,$P38,IF(HLOOKUP(T$2,Monitoring_eng!$A$1:$DB$79,Results!$C38,FALSE)=$K38,$Q38,IF(HLOOKUP(T$2,Monitoring_eng!$A$1:$DB$79,Results!$C38,FALSE)=$M38,$R38,IF(HLOOKUP(T$2,Monitoring_eng!$A$1:$DB$79,Results!$C38,FALSE)=$O38,$S38,"CHYBA")))))</f>
        <v>0</v>
      </c>
      <c r="U38" s="68">
        <f>IF(ISBLANK(HLOOKUP(U$2,Monitoring_eng!$A$1:$DB$79,Results!$C38,FALSE)),"",IF(HLOOKUP(U$2,Monitoring_eng!$A$1:$DB$79,Results!$C38,FALSE)=$I38,$P38,IF(HLOOKUP(U$2,Monitoring_eng!$A$1:$DB$79,Results!$C38,FALSE)=$K38,$Q38,IF(HLOOKUP(U$2,Monitoring_eng!$A$1:$DB$79,Results!$C38,FALSE)=$M38,$R38,IF(HLOOKUP(U$2,Monitoring_eng!$A$1:$DB$79,Results!$C38,FALSE)=$O38,$S38,"CHYBA")))))</f>
        <v>0</v>
      </c>
      <c r="V38" s="68">
        <f>IF(ISBLANK(HLOOKUP(V$2,Monitoring_eng!$A$1:$DB$79,Results!$C38,FALSE)),"",IF(HLOOKUP(V$2,Monitoring_eng!$A$1:$DB$79,Results!$C38,FALSE)=$I38,$P38,IF(HLOOKUP(V$2,Monitoring_eng!$A$1:$DB$79,Results!$C38,FALSE)=$K38,$Q38,IF(HLOOKUP(V$2,Monitoring_eng!$A$1:$DB$79,Results!$C38,FALSE)=$M38,$R38,IF(HLOOKUP(V$2,Monitoring_eng!$A$1:$DB$79,Results!$C38,FALSE)=$O38,$S38,"CHYBA")))))</f>
        <v>0</v>
      </c>
      <c r="W38" s="68">
        <f>IF(ISBLANK(HLOOKUP(W$2,Monitoring_eng!$A$1:$DB$79,Results!$C38,FALSE)),"",IF(HLOOKUP(W$2,Monitoring_eng!$A$1:$DB$79,Results!$C38,FALSE)=$I38,$P38,IF(HLOOKUP(W$2,Monitoring_eng!$A$1:$DB$79,Results!$C38,FALSE)=$K38,$Q38,IF(HLOOKUP(W$2,Monitoring_eng!$A$1:$DB$79,Results!$C38,FALSE)=$M38,$R38,IF(HLOOKUP(W$2,Monitoring_eng!$A$1:$DB$79,Results!$C38,FALSE)=$O38,$S38,"CHYBA")))))</f>
        <v>2</v>
      </c>
      <c r="X38" s="68">
        <f>IF(ISBLANK(HLOOKUP(X$2,Monitoring_eng!$A$1:$DB$79,Results!$C38,FALSE)),"",IF(HLOOKUP(X$2,Monitoring_eng!$A$1:$DB$79,Results!$C38,FALSE)=$I38,$P38,IF(HLOOKUP(X$2,Monitoring_eng!$A$1:$DB$79,Results!$C38,FALSE)=$K38,$Q38,IF(HLOOKUP(X$2,Monitoring_eng!$A$1:$DB$79,Results!$C38,FALSE)=$M38,$R38,IF(HLOOKUP(X$2,Monitoring_eng!$A$1:$DB$79,Results!$C38,FALSE)=$O38,$S38,"CHYBA")))))</f>
        <v>0</v>
      </c>
      <c r="Y38" s="68">
        <f>IF(ISBLANK(HLOOKUP(Y$2,Monitoring_eng!$A$1:$DB$79,Results!$C38,FALSE)),"",IF(HLOOKUP(Y$2,Monitoring_eng!$A$1:$DB$79,Results!$C38,FALSE)=$I38,$P38,IF(HLOOKUP(Y$2,Monitoring_eng!$A$1:$DB$79,Results!$C38,FALSE)=$K38,$Q38,IF(HLOOKUP(Y$2,Monitoring_eng!$A$1:$DB$79,Results!$C38,FALSE)=$M38,$R38,IF(HLOOKUP(Y$2,Monitoring_eng!$A$1:$DB$79,Results!$C38,FALSE)=$O38,$S38,"CHYBA")))))</f>
        <v>0</v>
      </c>
      <c r="Z38" s="68">
        <f>IF(ISBLANK(HLOOKUP(Z$2,Monitoring_eng!$A$1:$DB$79,Results!$C38,FALSE)),"",IF(HLOOKUP(Z$2,Monitoring_eng!$A$1:$DB$79,Results!$C38,FALSE)=$I38,$P38,IF(HLOOKUP(Z$2,Monitoring_eng!$A$1:$DB$79,Results!$C38,FALSE)=$K38,$Q38,IF(HLOOKUP(Z$2,Monitoring_eng!$A$1:$DB$79,Results!$C38,FALSE)=$M38,$R38,IF(HLOOKUP(Z$2,Monitoring_eng!$A$1:$DB$79,Results!$C38,FALSE)=$O38,$S38,"CHYBA")))))</f>
        <v>2</v>
      </c>
      <c r="AA38" s="68">
        <f>IF(ISBLANK(HLOOKUP(AA$2,Monitoring_eng!$A$1:$DB$79,Results!$C38,FALSE)),"",IF(HLOOKUP(AA$2,Monitoring_eng!$A$1:$DB$79,Results!$C38,FALSE)=$I38,$P38,IF(HLOOKUP(AA$2,Monitoring_eng!$A$1:$DB$79,Results!$C38,FALSE)=$K38,$Q38,IF(HLOOKUP(AA$2,Monitoring_eng!$A$1:$DB$79,Results!$C38,FALSE)=$M38,$R38,IF(HLOOKUP(AA$2,Monitoring_eng!$A$1:$DB$79,Results!$C38,FALSE)=$O38,$S38,"CHYBA")))))</f>
        <v>0</v>
      </c>
      <c r="AB38" s="68">
        <f>IF(ISBLANK(HLOOKUP(AB$2,Monitoring_eng!$A$1:$DB$79,Results!$C38,FALSE)),"",IF(HLOOKUP(AB$2,Monitoring_eng!$A$1:$DB$79,Results!$C38,FALSE)=$I38,$P38,IF(HLOOKUP(AB$2,Monitoring_eng!$A$1:$DB$79,Results!$C38,FALSE)=$K38,$Q38,IF(HLOOKUP(AB$2,Monitoring_eng!$A$1:$DB$79,Results!$C38,FALSE)=$M38,$R38,IF(HLOOKUP(AB$2,Monitoring_eng!$A$1:$DB$79,Results!$C38,FALSE)=$O38,$S38,"CHYBA")))))</f>
        <v>0</v>
      </c>
      <c r="AC38" s="68">
        <f>IF(ISBLANK(HLOOKUP(AC$2,Monitoring_eng!$A$1:$DB$79,Results!$C38,FALSE)),"",IF(HLOOKUP(AC$2,Monitoring_eng!$A$1:$DB$79,Results!$C38,FALSE)=$I38,$P38,IF(HLOOKUP(AC$2,Monitoring_eng!$A$1:$DB$79,Results!$C38,FALSE)=$K38,$Q38,IF(HLOOKUP(AC$2,Monitoring_eng!$A$1:$DB$79,Results!$C38,FALSE)=$M38,$R38,IF(HLOOKUP(AC$2,Monitoring_eng!$A$1:$DB$79,Results!$C38,FALSE)=$O38,$S38,"CHYBA")))))</f>
        <v>0</v>
      </c>
      <c r="AD38" s="68">
        <f>IF(ISBLANK(HLOOKUP(AD$2,Monitoring_eng!$A$1:$DB$79,Results!$C38,FALSE)),"",IF(HLOOKUP(AD$2,Monitoring_eng!$A$1:$DB$79,Results!$C38,FALSE)=$I38,$P38,IF(HLOOKUP(AD$2,Monitoring_eng!$A$1:$DB$79,Results!$C38,FALSE)=$K38,$Q38,IF(HLOOKUP(AD$2,Monitoring_eng!$A$1:$DB$79,Results!$C38,FALSE)=$M38,$R38,IF(HLOOKUP(AD$2,Monitoring_eng!$A$1:$DB$79,Results!$C38,FALSE)=$O38,$S38,"CHYBA")))))</f>
        <v>0</v>
      </c>
      <c r="AE38" s="68">
        <f>IF(ISBLANK(HLOOKUP(AE$2,Monitoring_eng!$A$1:$DB$79,Results!$C38,FALSE)),"",IF(HLOOKUP(AE$2,Monitoring_eng!$A$1:$DB$79,Results!$C38,FALSE)=$I38,$P38,IF(HLOOKUP(AE$2,Monitoring_eng!$A$1:$DB$79,Results!$C38,FALSE)=$K38,$Q38,IF(HLOOKUP(AE$2,Monitoring_eng!$A$1:$DB$79,Results!$C38,FALSE)=$M38,$R38,IF(HLOOKUP(AE$2,Monitoring_eng!$A$1:$DB$79,Results!$C38,FALSE)=$O38,$S38,"CHYBA")))))</f>
        <v>0</v>
      </c>
      <c r="AF38" s="68">
        <f>IF(ISBLANK(HLOOKUP(AF$2,Monitoring_eng!$A$1:$DB$79,Results!$C38,FALSE)),"",IF(HLOOKUP(AF$2,Monitoring_eng!$A$1:$DB$79,Results!$C38,FALSE)=$I38,$P38,IF(HLOOKUP(AF$2,Monitoring_eng!$A$1:$DB$79,Results!$C38,FALSE)=$K38,$Q38,IF(HLOOKUP(AF$2,Monitoring_eng!$A$1:$DB$79,Results!$C38,FALSE)=$M38,$R38,IF(HLOOKUP(AF$2,Monitoring_eng!$A$1:$DB$79,Results!$C38,FALSE)=$O38,$S38,"CHYBA")))))</f>
        <v>0</v>
      </c>
      <c r="AG38" s="68">
        <f>IF(ISBLANK(HLOOKUP(AG$2,Monitoring_eng!$A$1:$DB$79,Results!$C38,FALSE)),"",IF(HLOOKUP(AG$2,Monitoring_eng!$A$1:$DB$79,Results!$C38,FALSE)=$I38,$P38,IF(HLOOKUP(AG$2,Monitoring_eng!$A$1:$DB$79,Results!$C38,FALSE)=$K38,$Q38,IF(HLOOKUP(AG$2,Monitoring_eng!$A$1:$DB$79,Results!$C38,FALSE)=$M38,$R38,IF(HLOOKUP(AG$2,Monitoring_eng!$A$1:$DB$79,Results!$C38,FALSE)=$O38,$S38,"CHYBA")))))</f>
        <v>1</v>
      </c>
      <c r="AH38" s="68">
        <f>IF(ISBLANK(HLOOKUP(AH$2,Monitoring_eng!$A$1:$DB$79,Results!$C38,FALSE)),"",IF(HLOOKUP(AH$2,Monitoring_eng!$A$1:$DB$79,Results!$C38,FALSE)=$I38,$P38,IF(HLOOKUP(AH$2,Monitoring_eng!$A$1:$DB$79,Results!$C38,FALSE)=$K38,$Q38,IF(HLOOKUP(AH$2,Monitoring_eng!$A$1:$DB$79,Results!$C38,FALSE)=$M38,$R38,IF(HLOOKUP(AH$2,Monitoring_eng!$A$1:$DB$79,Results!$C38,FALSE)=$O38,$S38,"CHYBA")))))</f>
        <v>0</v>
      </c>
      <c r="AI38" s="68">
        <f>IF(ISBLANK(HLOOKUP(AI$2,Monitoring_eng!$A$1:$DB$79,Results!$C38,FALSE)),"",IF(HLOOKUP(AI$2,Monitoring_eng!$A$1:$DB$79,Results!$C38,FALSE)=$I38,$P38,IF(HLOOKUP(AI$2,Monitoring_eng!$A$1:$DB$79,Results!$C38,FALSE)=$K38,$Q38,IF(HLOOKUP(AI$2,Monitoring_eng!$A$1:$DB$79,Results!$C38,FALSE)=$M38,$R38,IF(HLOOKUP(AI$2,Monitoring_eng!$A$1:$DB$79,Results!$C38,FALSE)=$O38,$S38,"CHYBA")))))</f>
        <v>0</v>
      </c>
      <c r="AJ38" s="68">
        <f>IF(ISBLANK(HLOOKUP(AJ$2,Monitoring_eng!$A$1:$DB$79,Results!$C38,FALSE)),"",IF(HLOOKUP(AJ$2,Monitoring_eng!$A$1:$DB$79,Results!$C38,FALSE)=$I38,$P38,IF(HLOOKUP(AJ$2,Monitoring_eng!$A$1:$DB$79,Results!$C38,FALSE)=$K38,$Q38,IF(HLOOKUP(AJ$2,Monitoring_eng!$A$1:$DB$79,Results!$C38,FALSE)=$M38,$R38,IF(HLOOKUP(AJ$2,Monitoring_eng!$A$1:$DB$79,Results!$C38,FALSE)=$O38,$S38,"CHYBA")))))</f>
        <v>1</v>
      </c>
      <c r="AK38" s="68">
        <f>IF(ISBLANK(HLOOKUP(AK$2,Monitoring_eng!$A$1:$DB$79,Results!$C38,FALSE)),"",IF(HLOOKUP(AK$2,Monitoring_eng!$A$1:$DB$79,Results!$C38,FALSE)=$I38,$P38,IF(HLOOKUP(AK$2,Monitoring_eng!$A$1:$DB$79,Results!$C38,FALSE)=$K38,$Q38,IF(HLOOKUP(AK$2,Monitoring_eng!$A$1:$DB$79,Results!$C38,FALSE)=$M38,$R38,IF(HLOOKUP(AK$2,Monitoring_eng!$A$1:$DB$79,Results!$C38,FALSE)=$O38,$S38,"CHYBA")))))</f>
        <v>0</v>
      </c>
      <c r="AL38" s="68">
        <f>IF(ISBLANK(HLOOKUP(AL$2,Monitoring_eng!$A$1:$DB$79,Results!$C38,FALSE)),"",IF(HLOOKUP(AL$2,Monitoring_eng!$A$1:$DB$79,Results!$C38,FALSE)=$I38,$P38,IF(HLOOKUP(AL$2,Monitoring_eng!$A$1:$DB$79,Results!$C38,FALSE)=$K38,$Q38,IF(HLOOKUP(AL$2,Monitoring_eng!$A$1:$DB$79,Results!$C38,FALSE)=$M38,$R38,IF(HLOOKUP(AL$2,Monitoring_eng!$A$1:$DB$79,Results!$C38,FALSE)=$O38,$S38,"CHYBA")))))</f>
        <v>0</v>
      </c>
      <c r="AM38" s="68">
        <f>IF(ISBLANK(HLOOKUP(AM$2,Monitoring_eng!$A$1:$DB$79,Results!$C38,FALSE)),"",IF(HLOOKUP(AM$2,Monitoring_eng!$A$1:$DB$79,Results!$C38,FALSE)=$I38,$P38,IF(HLOOKUP(AM$2,Monitoring_eng!$A$1:$DB$79,Results!$C38,FALSE)=$K38,$Q38,IF(HLOOKUP(AM$2,Monitoring_eng!$A$1:$DB$79,Results!$C38,FALSE)=$M38,$R38,IF(HLOOKUP(AM$2,Monitoring_eng!$A$1:$DB$79,Results!$C38,FALSE)=$O38,$S38,"CHYBA")))))</f>
        <v>0</v>
      </c>
      <c r="AN38" s="68">
        <f>IF(ISBLANK(HLOOKUP(AN$2,Monitoring_eng!$A$1:$DB$79,Results!$C38,FALSE)),"",IF(HLOOKUP(AN$2,Monitoring_eng!$A$1:$DB$79,Results!$C38,FALSE)=$I38,$P38,IF(HLOOKUP(AN$2,Monitoring_eng!$A$1:$DB$79,Results!$C38,FALSE)=$K38,$Q38,IF(HLOOKUP(AN$2,Monitoring_eng!$A$1:$DB$79,Results!$C38,FALSE)=$M38,$R38,IF(HLOOKUP(AN$2,Monitoring_eng!$A$1:$DB$79,Results!$C38,FALSE)=$O38,$S38,"CHYBA")))))</f>
        <v>0</v>
      </c>
      <c r="AO38" s="68">
        <f>IF(ISBLANK(HLOOKUP(AO$2,Monitoring_eng!$A$1:$DB$79,Results!$C38,FALSE)),"",IF(HLOOKUP(AO$2,Monitoring_eng!$A$1:$DB$79,Results!$C38,FALSE)=$I38,$P38,IF(HLOOKUP(AO$2,Monitoring_eng!$A$1:$DB$79,Results!$C38,FALSE)=$K38,$Q38,IF(HLOOKUP(AO$2,Monitoring_eng!$A$1:$DB$79,Results!$C38,FALSE)=$M38,$R38,IF(HLOOKUP(AO$2,Monitoring_eng!$A$1:$DB$79,Results!$C38,FALSE)=$O38,$S38,"CHYBA")))))</f>
        <v>1</v>
      </c>
      <c r="AP38" s="68">
        <f>IF(ISBLANK(HLOOKUP(AP$2,Monitoring_eng!$A$1:$DB$79,Results!$C38,FALSE)),"",IF(HLOOKUP(AP$2,Monitoring_eng!$A$1:$DB$79,Results!$C38,FALSE)=$I38,$P38,IF(HLOOKUP(AP$2,Monitoring_eng!$A$1:$DB$79,Results!$C38,FALSE)=$K38,$Q38,IF(HLOOKUP(AP$2,Monitoring_eng!$A$1:$DB$79,Results!$C38,FALSE)=$M38,$R38,IF(HLOOKUP(AP$2,Monitoring_eng!$A$1:$DB$79,Results!$C38,FALSE)=$O38,$S38,"CHYBA")))))</f>
        <v>0</v>
      </c>
      <c r="AQ38" s="68">
        <f>IF(ISBLANK(HLOOKUP(AQ$2,Monitoring_eng!$A$1:$DB$79,Results!$C38,FALSE)),"",IF(HLOOKUP(AQ$2,Monitoring_eng!$A$1:$DB$79,Results!$C38,FALSE)=$I38,$P38,IF(HLOOKUP(AQ$2,Monitoring_eng!$A$1:$DB$79,Results!$C38,FALSE)=$K38,$Q38,IF(HLOOKUP(AQ$2,Monitoring_eng!$A$1:$DB$79,Results!$C38,FALSE)=$M38,$R38,IF(HLOOKUP(AQ$2,Monitoring_eng!$A$1:$DB$79,Results!$C38,FALSE)=$O38,$S38,"CHYBA")))))</f>
        <v>0</v>
      </c>
      <c r="AR38" s="68">
        <f>IF(ISBLANK(HLOOKUP(AR$2,Monitoring_eng!$A$1:$DB$79,Results!$C38,FALSE)),"",IF(HLOOKUP(AR$2,Monitoring_eng!$A$1:$DB$79,Results!$C38,FALSE)=$I38,$P38,IF(HLOOKUP(AR$2,Monitoring_eng!$A$1:$DB$79,Results!$C38,FALSE)=$K38,$Q38,IF(HLOOKUP(AR$2,Monitoring_eng!$A$1:$DB$79,Results!$C38,FALSE)=$M38,$R38,IF(HLOOKUP(AR$2,Monitoring_eng!$A$1:$DB$79,Results!$C38,FALSE)=$O38,$S38,"CHYBA")))))</f>
        <v>0</v>
      </c>
      <c r="AS38" s="68">
        <f>IF(ISBLANK(HLOOKUP(AS$2,Monitoring_eng!$A$1:$DB$79,Results!$C38,FALSE)),"",IF(HLOOKUP(AS$2,Monitoring_eng!$A$1:$DB$79,Results!$C38,FALSE)=$I38,$P38,IF(HLOOKUP(AS$2,Monitoring_eng!$A$1:$DB$79,Results!$C38,FALSE)=$K38,$Q38,IF(HLOOKUP(AS$2,Monitoring_eng!$A$1:$DB$79,Results!$C38,FALSE)=$M38,$R38,IF(HLOOKUP(AS$2,Monitoring_eng!$A$1:$DB$79,Results!$C38,FALSE)=$O38,$S38,"CHYBA")))))</f>
        <v>0</v>
      </c>
      <c r="AT38" s="68">
        <f>IF(ISBLANK(HLOOKUP(AT$2,Monitoring_eng!$A$1:$DB$79,Results!$C38,FALSE)),"",IF(HLOOKUP(AT$2,Monitoring_eng!$A$1:$DB$79,Results!$C38,FALSE)=$I38,$P38,IF(HLOOKUP(AT$2,Monitoring_eng!$A$1:$DB$79,Results!$C38,FALSE)=$K38,$Q38,IF(HLOOKUP(AT$2,Monitoring_eng!$A$1:$DB$79,Results!$C38,FALSE)=$M38,$R38,IF(HLOOKUP(AT$2,Monitoring_eng!$A$1:$DB$79,Results!$C38,FALSE)=$O38,$S38,"CHYBA")))))</f>
        <v>0</v>
      </c>
      <c r="AU38" s="68">
        <f>IF(ISBLANK(HLOOKUP(AU$2,Monitoring_eng!$A$1:$DB$79,Results!$C38,FALSE)),"",IF(HLOOKUP(AU$2,Monitoring_eng!$A$1:$DB$79,Results!$C38,FALSE)=$I38,$P38,IF(HLOOKUP(AU$2,Monitoring_eng!$A$1:$DB$79,Results!$C38,FALSE)=$K38,$Q38,IF(HLOOKUP(AU$2,Monitoring_eng!$A$1:$DB$79,Results!$C38,FALSE)=$M38,$R38,IF(HLOOKUP(AU$2,Monitoring_eng!$A$1:$DB$79,Results!$C38,FALSE)=$O38,$S38,"CHYBA")))))</f>
        <v>0</v>
      </c>
      <c r="AV38" s="68">
        <f>IF(ISBLANK(HLOOKUP(AV$2,Monitoring_eng!$A$1:$DB$79,Results!$C38,FALSE)),"",IF(HLOOKUP(AV$2,Monitoring_eng!$A$1:$DB$79,Results!$C38,FALSE)=$I38,$P38,IF(HLOOKUP(AV$2,Monitoring_eng!$A$1:$DB$79,Results!$C38,FALSE)=$K38,$Q38,IF(HLOOKUP(AV$2,Monitoring_eng!$A$1:$DB$79,Results!$C38,FALSE)=$M38,$R38,IF(HLOOKUP(AV$2,Monitoring_eng!$A$1:$DB$79,Results!$C38,FALSE)=$O38,$S38,"CHYBA")))))</f>
        <v>2</v>
      </c>
      <c r="AW38" s="68">
        <f>IF(ISBLANK(HLOOKUP(AW$2,Monitoring_eng!$A$1:$DB$79,Results!$C38,FALSE)),"",IF(HLOOKUP(AW$2,Monitoring_eng!$A$1:$DB$79,Results!$C38,FALSE)=$I38,$P38,IF(HLOOKUP(AW$2,Monitoring_eng!$A$1:$DB$79,Results!$C38,FALSE)=$K38,$Q38,IF(HLOOKUP(AW$2,Monitoring_eng!$A$1:$DB$79,Results!$C38,FALSE)=$M38,$R38,IF(HLOOKUP(AW$2,Monitoring_eng!$A$1:$DB$79,Results!$C38,FALSE)=$O38,$S38,"CHYBA")))))</f>
        <v>0</v>
      </c>
      <c r="AX38" s="68">
        <f>IF(ISBLANK(HLOOKUP(AX$2,Monitoring_eng!$A$1:$DB$79,Results!$C38,FALSE)),"",IF(HLOOKUP(AX$2,Monitoring_eng!$A$1:$DB$79,Results!$C38,FALSE)=$I38,$P38,IF(HLOOKUP(AX$2,Monitoring_eng!$A$1:$DB$79,Results!$C38,FALSE)=$K38,$Q38,IF(HLOOKUP(AX$2,Monitoring_eng!$A$1:$DB$79,Results!$C38,FALSE)=$M38,$R38,IF(HLOOKUP(AX$2,Monitoring_eng!$A$1:$DB$79,Results!$C38,FALSE)=$O38,$S38,"CHYBA")))))</f>
        <v>2</v>
      </c>
      <c r="AY38" s="68">
        <f>IF(ISBLANK(HLOOKUP(AY$2,Monitoring_eng!$A$1:$DB$79,Results!$C38,FALSE)),"",IF(HLOOKUP(AY$2,Monitoring_eng!$A$1:$DB$79,Results!$C38,FALSE)=$I38,$P38,IF(HLOOKUP(AY$2,Monitoring_eng!$A$1:$DB$79,Results!$C38,FALSE)=$K38,$Q38,IF(HLOOKUP(AY$2,Monitoring_eng!$A$1:$DB$79,Results!$C38,FALSE)=$M38,$R38,IF(HLOOKUP(AY$2,Monitoring_eng!$A$1:$DB$79,Results!$C38,FALSE)=$O38,$S38,"CHYBA")))))</f>
        <v>0</v>
      </c>
      <c r="AZ38" s="68">
        <f>IF(ISBLANK(HLOOKUP(AZ$2,Monitoring_eng!$A$1:$DB$79,Results!$C38,FALSE)),"",IF(HLOOKUP(AZ$2,Monitoring_eng!$A$1:$DB$79,Results!$C38,FALSE)=$I38,$P38,IF(HLOOKUP(AZ$2,Monitoring_eng!$A$1:$DB$79,Results!$C38,FALSE)=$K38,$Q38,IF(HLOOKUP(AZ$2,Monitoring_eng!$A$1:$DB$79,Results!$C38,FALSE)=$M38,$R38,IF(HLOOKUP(AZ$2,Monitoring_eng!$A$1:$DB$79,Results!$C38,FALSE)=$O38,$S38,"CHYBA")))))</f>
        <v>0</v>
      </c>
      <c r="BA38" s="68">
        <f>IF(ISBLANK(HLOOKUP(BA$2,Monitoring_eng!$A$1:$DB$79,Results!$C38,FALSE)),"",IF(HLOOKUP(BA$2,Monitoring_eng!$A$1:$DB$79,Results!$C38,FALSE)=$I38,$P38,IF(HLOOKUP(BA$2,Monitoring_eng!$A$1:$DB$79,Results!$C38,FALSE)=$K38,$Q38,IF(HLOOKUP(BA$2,Monitoring_eng!$A$1:$DB$79,Results!$C38,FALSE)=$M38,$R38,IF(HLOOKUP(BA$2,Monitoring_eng!$A$1:$DB$79,Results!$C38,FALSE)=$O38,$S38,"CHYBA")))))</f>
        <v>0</v>
      </c>
      <c r="BB38" s="68">
        <f>IF(ISBLANK(HLOOKUP(BB$2,Monitoring_eng!$A$1:$DB$79,Results!$C38,FALSE)),"",IF(HLOOKUP(BB$2,Monitoring_eng!$A$1:$DB$79,Results!$C38,FALSE)=$I38,$P38,IF(HLOOKUP(BB$2,Monitoring_eng!$A$1:$DB$79,Results!$C38,FALSE)=$K38,$Q38,IF(HLOOKUP(BB$2,Monitoring_eng!$A$1:$DB$79,Results!$C38,FALSE)=$M38,$R38,IF(HLOOKUP(BB$2,Monitoring_eng!$A$1:$DB$79,Results!$C38,FALSE)=$O38,$S38,"CHYBA")))))</f>
        <v>0</v>
      </c>
      <c r="BC38" s="68">
        <f>IF(ISBLANK(HLOOKUP(BC$2,Monitoring_eng!$A$1:$DB$79,Results!$C38,FALSE)),"",IF(HLOOKUP(BC$2,Monitoring_eng!$A$1:$DB$79,Results!$C38,FALSE)=$I38,$P38,IF(HLOOKUP(BC$2,Monitoring_eng!$A$1:$DB$79,Results!$C38,FALSE)=$K38,$Q38,IF(HLOOKUP(BC$2,Monitoring_eng!$A$1:$DB$79,Results!$C38,FALSE)=$M38,$R38,IF(HLOOKUP(BC$2,Monitoring_eng!$A$1:$DB$79,Results!$C38,FALSE)=$O38,$S38,"CHYBA")))))</f>
        <v>0</v>
      </c>
      <c r="BD38" s="68">
        <f>IF(ISBLANK(HLOOKUP(BD$2,Monitoring_eng!$A$1:$DB$79,Results!$C38,FALSE)),"",IF(HLOOKUP(BD$2,Monitoring_eng!$A$1:$DB$79,Results!$C38,FALSE)=$I38,$P38,IF(HLOOKUP(BD$2,Monitoring_eng!$A$1:$DB$79,Results!$C38,FALSE)=$K38,$Q38,IF(HLOOKUP(BD$2,Monitoring_eng!$A$1:$DB$79,Results!$C38,FALSE)=$M38,$R38,IF(HLOOKUP(BD$2,Monitoring_eng!$A$1:$DB$79,Results!$C38,FALSE)=$O38,$S38,"CHYBA")))))</f>
        <v>2</v>
      </c>
      <c r="BE38" s="68">
        <f>IF(ISBLANK(HLOOKUP(BE$2,Monitoring_eng!$A$1:$DB$79,Results!$C38,FALSE)),"",IF(HLOOKUP(BE$2,Monitoring_eng!$A$1:$DB$79,Results!$C38,FALSE)=$I38,$P38,IF(HLOOKUP(BE$2,Monitoring_eng!$A$1:$DB$79,Results!$C38,FALSE)=$K38,$Q38,IF(HLOOKUP(BE$2,Monitoring_eng!$A$1:$DB$79,Results!$C38,FALSE)=$M38,$R38,IF(HLOOKUP(BE$2,Monitoring_eng!$A$1:$DB$79,Results!$C38,FALSE)=$O38,$S38,"CHYBA")))))</f>
        <v>2</v>
      </c>
      <c r="BF38" s="68">
        <f>IF(ISBLANK(HLOOKUP(BF$2,Monitoring_eng!$A$1:$DB$79,Results!$C38,FALSE)),"",IF(HLOOKUP(BF$2,Monitoring_eng!$A$1:$DB$79,Results!$C38,FALSE)=$I38,$P38,IF(HLOOKUP(BF$2,Monitoring_eng!$A$1:$DB$79,Results!$C38,FALSE)=$K38,$Q38,IF(HLOOKUP(BF$2,Monitoring_eng!$A$1:$DB$79,Results!$C38,FALSE)=$M38,$R38,IF(HLOOKUP(BF$2,Monitoring_eng!$A$1:$DB$79,Results!$C38,FALSE)=$O38,$S38,"CHYBA")))))</f>
        <v>0</v>
      </c>
      <c r="BG38" s="68">
        <f>IF(ISBLANK(HLOOKUP(BG$2,Monitoring_eng!$A$1:$DB$79,Results!$C38,FALSE)),"",IF(HLOOKUP(BG$2,Monitoring_eng!$A$1:$DB$79,Results!$C38,FALSE)=$I38,$P38,IF(HLOOKUP(BG$2,Monitoring_eng!$A$1:$DB$79,Results!$C38,FALSE)=$K38,$Q38,IF(HLOOKUP(BG$2,Monitoring_eng!$A$1:$DB$79,Results!$C38,FALSE)=$M38,$R38,IF(HLOOKUP(BG$2,Monitoring_eng!$A$1:$DB$79,Results!$C38,FALSE)=$O38,$S38,"CHYBA")))))</f>
        <v>0</v>
      </c>
      <c r="BH38" s="68">
        <f>IF(ISBLANK(HLOOKUP(BH$2,Monitoring_eng!$A$1:$DB$79,Results!$C38,FALSE)),"",IF(HLOOKUP(BH$2,Monitoring_eng!$A$1:$DB$79,Results!$C38,FALSE)=$I38,$P38,IF(HLOOKUP(BH$2,Monitoring_eng!$A$1:$DB$79,Results!$C38,FALSE)=$K38,$Q38,IF(HLOOKUP(BH$2,Monitoring_eng!$A$1:$DB$79,Results!$C38,FALSE)=$M38,$R38,IF(HLOOKUP(BH$2,Monitoring_eng!$A$1:$DB$79,Results!$C38,FALSE)=$O38,$S38,"CHYBA")))))</f>
        <v>0</v>
      </c>
      <c r="BI38" s="68">
        <f>IF(ISBLANK(HLOOKUP(BI$2,Monitoring_eng!$A$1:$DB$79,Results!$C38,FALSE)),"",IF(HLOOKUP(BI$2,Monitoring_eng!$A$1:$DB$79,Results!$C38,FALSE)=$I38,$P38,IF(HLOOKUP(BI$2,Monitoring_eng!$A$1:$DB$79,Results!$C38,FALSE)=$K38,$Q38,IF(HLOOKUP(BI$2,Monitoring_eng!$A$1:$DB$79,Results!$C38,FALSE)=$M38,$R38,IF(HLOOKUP(BI$2,Monitoring_eng!$A$1:$DB$79,Results!$C38,FALSE)=$O38,$S38,"CHYBA")))))</f>
        <v>0</v>
      </c>
      <c r="BJ38" s="68">
        <f>IF(ISBLANK(HLOOKUP(BJ$2,Monitoring_eng!$A$1:$DB$79,Results!$C38,FALSE)),"",IF(HLOOKUP(BJ$2,Monitoring_eng!$A$1:$DB$79,Results!$C38,FALSE)=$I38,$P38,IF(HLOOKUP(BJ$2,Monitoring_eng!$A$1:$DB$79,Results!$C38,FALSE)=$K38,$Q38,IF(HLOOKUP(BJ$2,Monitoring_eng!$A$1:$DB$79,Results!$C38,FALSE)=$M38,$R38,IF(HLOOKUP(BJ$2,Monitoring_eng!$A$1:$DB$79,Results!$C38,FALSE)=$O38,$S38,"CHYBA")))))</f>
        <v>0</v>
      </c>
      <c r="BK38" s="68">
        <f>IF(ISBLANK(HLOOKUP(BK$2,Monitoring_eng!$A$1:$DB$79,Results!$C38,FALSE)),"",IF(HLOOKUP(BK$2,Monitoring_eng!$A$1:$DB$79,Results!$C38,FALSE)=$I38,$P38,IF(HLOOKUP(BK$2,Monitoring_eng!$A$1:$DB$79,Results!$C38,FALSE)=$K38,$Q38,IF(HLOOKUP(BK$2,Monitoring_eng!$A$1:$DB$79,Results!$C38,FALSE)=$M38,$R38,IF(HLOOKUP(BK$2,Monitoring_eng!$A$1:$DB$79,Results!$C38,FALSE)=$O38,$S38,"CHYBA")))))</f>
        <v>0</v>
      </c>
      <c r="BL38" s="68">
        <f>IF(ISBLANK(HLOOKUP(BL$2,Monitoring_eng!$A$1:$DB$79,Results!$C38,FALSE)),"",IF(HLOOKUP(BL$2,Monitoring_eng!$A$1:$DB$79,Results!$C38,FALSE)=$I38,$P38,IF(HLOOKUP(BL$2,Monitoring_eng!$A$1:$DB$79,Results!$C38,FALSE)=$K38,$Q38,IF(HLOOKUP(BL$2,Monitoring_eng!$A$1:$DB$79,Results!$C38,FALSE)=$M38,$R38,IF(HLOOKUP(BL$2,Monitoring_eng!$A$1:$DB$79,Results!$C38,FALSE)=$O38,$S38,"CHYBA")))))</f>
        <v>0</v>
      </c>
      <c r="BM38" s="68">
        <f>IF(ISBLANK(HLOOKUP(BM$2,Monitoring_eng!$A$1:$DB$79,Results!$C38,FALSE)),"",IF(HLOOKUP(BM$2,Monitoring_eng!$A$1:$DB$79,Results!$C38,FALSE)=$I38,$P38,IF(HLOOKUP(BM$2,Monitoring_eng!$A$1:$DB$79,Results!$C38,FALSE)=$K38,$Q38,IF(HLOOKUP(BM$2,Monitoring_eng!$A$1:$DB$79,Results!$C38,FALSE)=$M38,$R38,IF(HLOOKUP(BM$2,Monitoring_eng!$A$1:$DB$79,Results!$C38,FALSE)=$O38,$S38,"CHYBA")))))</f>
        <v>0</v>
      </c>
      <c r="BN38" s="68">
        <f>IF(ISBLANK(HLOOKUP(BN$2,Monitoring_eng!$A$1:$DB$79,Results!$C38,FALSE)),"",IF(HLOOKUP(BN$2,Monitoring_eng!$A$1:$DB$79,Results!$C38,FALSE)=$I38,$P38,IF(HLOOKUP(BN$2,Monitoring_eng!$A$1:$DB$79,Results!$C38,FALSE)=$K38,$Q38,IF(HLOOKUP(BN$2,Monitoring_eng!$A$1:$DB$79,Results!$C38,FALSE)=$M38,$R38,IF(HLOOKUP(BN$2,Monitoring_eng!$A$1:$DB$79,Results!$C38,FALSE)=$O38,$S38,"CHYBA")))))</f>
        <v>0</v>
      </c>
      <c r="BO38" s="68">
        <f>IF(ISBLANK(HLOOKUP(BO$2,Monitoring_eng!$A$1:$DB$79,Results!$C38,FALSE)),"",IF(HLOOKUP(BO$2,Monitoring_eng!$A$1:$DB$79,Results!$C38,FALSE)=$I38,$P38,IF(HLOOKUP(BO$2,Monitoring_eng!$A$1:$DB$79,Results!$C38,FALSE)=$K38,$Q38,IF(HLOOKUP(BO$2,Monitoring_eng!$A$1:$DB$79,Results!$C38,FALSE)=$M38,$R38,IF(HLOOKUP(BO$2,Monitoring_eng!$A$1:$DB$79,Results!$C38,FALSE)=$O38,$S38,"CHYBA")))))</f>
        <v>0</v>
      </c>
      <c r="BP38" s="68">
        <f>IF(ISBLANK(HLOOKUP(BP$2,Monitoring_eng!$A$1:$DB$79,Results!$C38,FALSE)),"",IF(HLOOKUP(BP$2,Monitoring_eng!$A$1:$DB$79,Results!$C38,FALSE)=$I38,$P38,IF(HLOOKUP(BP$2,Monitoring_eng!$A$1:$DB$79,Results!$C38,FALSE)=$K38,$Q38,IF(HLOOKUP(BP$2,Monitoring_eng!$A$1:$DB$79,Results!$C38,FALSE)=$M38,$R38,IF(HLOOKUP(BP$2,Monitoring_eng!$A$1:$DB$79,Results!$C38,FALSE)=$O38,$S38,"CHYBA")))))</f>
        <v>0</v>
      </c>
      <c r="BQ38" s="68">
        <f>IF(ISBLANK(HLOOKUP(BQ$2,Monitoring_eng!$A$1:$DB$79,Results!$C38,FALSE)),"",IF(HLOOKUP(BQ$2,Monitoring_eng!$A$1:$DB$79,Results!$C38,FALSE)=$I38,$P38,IF(HLOOKUP(BQ$2,Monitoring_eng!$A$1:$DB$79,Results!$C38,FALSE)=$K38,$Q38,IF(HLOOKUP(BQ$2,Monitoring_eng!$A$1:$DB$79,Results!$C38,FALSE)=$M38,$R38,IF(HLOOKUP(BQ$2,Monitoring_eng!$A$1:$DB$79,Results!$C38,FALSE)=$O38,$S38,"CHYBA")))))</f>
        <v>0</v>
      </c>
    </row>
    <row r="39" spans="1:69" x14ac:dyDescent="0.25">
      <c r="A39" s="45" t="s">
        <v>2464</v>
      </c>
      <c r="B39" s="45" t="s">
        <v>340</v>
      </c>
      <c r="C39" s="45">
        <v>38</v>
      </c>
      <c r="D39" s="49" t="s">
        <v>140</v>
      </c>
      <c r="E39" s="50" t="s">
        <v>144</v>
      </c>
      <c r="F39" s="51" t="s">
        <v>32</v>
      </c>
      <c r="G39" s="45">
        <v>3</v>
      </c>
      <c r="H39" s="45" t="s">
        <v>484</v>
      </c>
      <c r="I39" s="45" t="s">
        <v>1749</v>
      </c>
      <c r="J39" s="45" t="s">
        <v>485</v>
      </c>
      <c r="K39" s="67" t="s">
        <v>1750</v>
      </c>
      <c r="L39" s="45" t="s">
        <v>486</v>
      </c>
      <c r="M39" s="45" t="s">
        <v>1752</v>
      </c>
      <c r="N39" s="45" t="s">
        <v>2116</v>
      </c>
      <c r="O39" s="45" t="s">
        <v>2116</v>
      </c>
      <c r="P39" s="45">
        <f t="shared" si="0"/>
        <v>3</v>
      </c>
      <c r="Q39" s="45">
        <v>0</v>
      </c>
      <c r="R39" s="45">
        <f t="shared" si="1"/>
        <v>1.5</v>
      </c>
      <c r="S39" s="45" t="s">
        <v>2116</v>
      </c>
      <c r="T39" s="68">
        <f>IF(ISBLANK(HLOOKUP(T$2,Monitoring_eng!$A$1:$DB$79,Results!$C39,FALSE)),"",IF(HLOOKUP(T$2,Monitoring_eng!$A$1:$DB$79,Results!$C39,FALSE)=$I39,$P39,IF(HLOOKUP(T$2,Monitoring_eng!$A$1:$DB$79,Results!$C39,FALSE)=$K39,$Q39,IF(HLOOKUP(T$2,Monitoring_eng!$A$1:$DB$79,Results!$C39,FALSE)=$M39,$R39,IF(HLOOKUP(T$2,Monitoring_eng!$A$1:$DB$79,Results!$C39,FALSE)=$O39,$S39,"CHYBA")))))</f>
        <v>0</v>
      </c>
      <c r="U39" s="68">
        <f>IF(ISBLANK(HLOOKUP(U$2,Monitoring_eng!$A$1:$DB$79,Results!$C39,FALSE)),"",IF(HLOOKUP(U$2,Monitoring_eng!$A$1:$DB$79,Results!$C39,FALSE)=$I39,$P39,IF(HLOOKUP(U$2,Monitoring_eng!$A$1:$DB$79,Results!$C39,FALSE)=$K39,$Q39,IF(HLOOKUP(U$2,Monitoring_eng!$A$1:$DB$79,Results!$C39,FALSE)=$M39,$R39,IF(HLOOKUP(U$2,Monitoring_eng!$A$1:$DB$79,Results!$C39,FALSE)=$O39,$S39,"CHYBA")))))</f>
        <v>0</v>
      </c>
      <c r="V39" s="68">
        <f>IF(ISBLANK(HLOOKUP(V$2,Monitoring_eng!$A$1:$DB$79,Results!$C39,FALSE)),"",IF(HLOOKUP(V$2,Monitoring_eng!$A$1:$DB$79,Results!$C39,FALSE)=$I39,$P39,IF(HLOOKUP(V$2,Monitoring_eng!$A$1:$DB$79,Results!$C39,FALSE)=$K39,$Q39,IF(HLOOKUP(V$2,Monitoring_eng!$A$1:$DB$79,Results!$C39,FALSE)=$M39,$R39,IF(HLOOKUP(V$2,Monitoring_eng!$A$1:$DB$79,Results!$C39,FALSE)=$O39,$S39,"CHYBA")))))</f>
        <v>3</v>
      </c>
      <c r="W39" s="68">
        <f>IF(ISBLANK(HLOOKUP(W$2,Monitoring_eng!$A$1:$DB$79,Results!$C39,FALSE)),"",IF(HLOOKUP(W$2,Monitoring_eng!$A$1:$DB$79,Results!$C39,FALSE)=$I39,$P39,IF(HLOOKUP(W$2,Monitoring_eng!$A$1:$DB$79,Results!$C39,FALSE)=$K39,$Q39,IF(HLOOKUP(W$2,Monitoring_eng!$A$1:$DB$79,Results!$C39,FALSE)=$M39,$R39,IF(HLOOKUP(W$2,Monitoring_eng!$A$1:$DB$79,Results!$C39,FALSE)=$O39,$S39,"CHYBA")))))</f>
        <v>0</v>
      </c>
      <c r="X39" s="68">
        <f>IF(ISBLANK(HLOOKUP(X$2,Monitoring_eng!$A$1:$DB$79,Results!$C39,FALSE)),"",IF(HLOOKUP(X$2,Monitoring_eng!$A$1:$DB$79,Results!$C39,FALSE)=$I39,$P39,IF(HLOOKUP(X$2,Monitoring_eng!$A$1:$DB$79,Results!$C39,FALSE)=$K39,$Q39,IF(HLOOKUP(X$2,Monitoring_eng!$A$1:$DB$79,Results!$C39,FALSE)=$M39,$R39,IF(HLOOKUP(X$2,Monitoring_eng!$A$1:$DB$79,Results!$C39,FALSE)=$O39,$S39,"CHYBA")))))</f>
        <v>0</v>
      </c>
      <c r="Y39" s="68">
        <f>IF(ISBLANK(HLOOKUP(Y$2,Monitoring_eng!$A$1:$DB$79,Results!$C39,FALSE)),"",IF(HLOOKUP(Y$2,Monitoring_eng!$A$1:$DB$79,Results!$C39,FALSE)=$I39,$P39,IF(HLOOKUP(Y$2,Monitoring_eng!$A$1:$DB$79,Results!$C39,FALSE)=$K39,$Q39,IF(HLOOKUP(Y$2,Monitoring_eng!$A$1:$DB$79,Results!$C39,FALSE)=$M39,$R39,IF(HLOOKUP(Y$2,Monitoring_eng!$A$1:$DB$79,Results!$C39,FALSE)=$O39,$S39,"CHYBA")))))</f>
        <v>3</v>
      </c>
      <c r="Z39" s="68">
        <f>IF(ISBLANK(HLOOKUP(Z$2,Monitoring_eng!$A$1:$DB$79,Results!$C39,FALSE)),"",IF(HLOOKUP(Z$2,Monitoring_eng!$A$1:$DB$79,Results!$C39,FALSE)=$I39,$P39,IF(HLOOKUP(Z$2,Monitoring_eng!$A$1:$DB$79,Results!$C39,FALSE)=$K39,$Q39,IF(HLOOKUP(Z$2,Monitoring_eng!$A$1:$DB$79,Results!$C39,FALSE)=$M39,$R39,IF(HLOOKUP(Z$2,Monitoring_eng!$A$1:$DB$79,Results!$C39,FALSE)=$O39,$S39,"CHYBA")))))</f>
        <v>0</v>
      </c>
      <c r="AA39" s="68">
        <f>IF(ISBLANK(HLOOKUP(AA$2,Monitoring_eng!$A$1:$DB$79,Results!$C39,FALSE)),"",IF(HLOOKUP(AA$2,Monitoring_eng!$A$1:$DB$79,Results!$C39,FALSE)=$I39,$P39,IF(HLOOKUP(AA$2,Monitoring_eng!$A$1:$DB$79,Results!$C39,FALSE)=$K39,$Q39,IF(HLOOKUP(AA$2,Monitoring_eng!$A$1:$DB$79,Results!$C39,FALSE)=$M39,$R39,IF(HLOOKUP(AA$2,Monitoring_eng!$A$1:$DB$79,Results!$C39,FALSE)=$O39,$S39,"CHYBA")))))</f>
        <v>3</v>
      </c>
      <c r="AB39" s="68">
        <f>IF(ISBLANK(HLOOKUP(AB$2,Monitoring_eng!$A$1:$DB$79,Results!$C39,FALSE)),"",IF(HLOOKUP(AB$2,Monitoring_eng!$A$1:$DB$79,Results!$C39,FALSE)=$I39,$P39,IF(HLOOKUP(AB$2,Monitoring_eng!$A$1:$DB$79,Results!$C39,FALSE)=$K39,$Q39,IF(HLOOKUP(AB$2,Monitoring_eng!$A$1:$DB$79,Results!$C39,FALSE)=$M39,$R39,IF(HLOOKUP(AB$2,Monitoring_eng!$A$1:$DB$79,Results!$C39,FALSE)=$O39,$S39,"CHYBA")))))</f>
        <v>0</v>
      </c>
      <c r="AC39" s="68">
        <f>IF(ISBLANK(HLOOKUP(AC$2,Monitoring_eng!$A$1:$DB$79,Results!$C39,FALSE)),"",IF(HLOOKUP(AC$2,Monitoring_eng!$A$1:$DB$79,Results!$C39,FALSE)=$I39,$P39,IF(HLOOKUP(AC$2,Monitoring_eng!$A$1:$DB$79,Results!$C39,FALSE)=$K39,$Q39,IF(HLOOKUP(AC$2,Monitoring_eng!$A$1:$DB$79,Results!$C39,FALSE)=$M39,$R39,IF(HLOOKUP(AC$2,Monitoring_eng!$A$1:$DB$79,Results!$C39,FALSE)=$O39,$S39,"CHYBA")))))</f>
        <v>0</v>
      </c>
      <c r="AD39" s="68">
        <f>IF(ISBLANK(HLOOKUP(AD$2,Monitoring_eng!$A$1:$DB$79,Results!$C39,FALSE)),"",IF(HLOOKUP(AD$2,Monitoring_eng!$A$1:$DB$79,Results!$C39,FALSE)=$I39,$P39,IF(HLOOKUP(AD$2,Monitoring_eng!$A$1:$DB$79,Results!$C39,FALSE)=$K39,$Q39,IF(HLOOKUP(AD$2,Monitoring_eng!$A$1:$DB$79,Results!$C39,FALSE)=$M39,$R39,IF(HLOOKUP(AD$2,Monitoring_eng!$A$1:$DB$79,Results!$C39,FALSE)=$O39,$S39,"CHYBA")))))</f>
        <v>0</v>
      </c>
      <c r="AE39" s="68">
        <f>IF(ISBLANK(HLOOKUP(AE$2,Monitoring_eng!$A$1:$DB$79,Results!$C39,FALSE)),"",IF(HLOOKUP(AE$2,Monitoring_eng!$A$1:$DB$79,Results!$C39,FALSE)=$I39,$P39,IF(HLOOKUP(AE$2,Monitoring_eng!$A$1:$DB$79,Results!$C39,FALSE)=$K39,$Q39,IF(HLOOKUP(AE$2,Monitoring_eng!$A$1:$DB$79,Results!$C39,FALSE)=$M39,$R39,IF(HLOOKUP(AE$2,Monitoring_eng!$A$1:$DB$79,Results!$C39,FALSE)=$O39,$S39,"CHYBA")))))</f>
        <v>0</v>
      </c>
      <c r="AF39" s="68">
        <f>IF(ISBLANK(HLOOKUP(AF$2,Monitoring_eng!$A$1:$DB$79,Results!$C39,FALSE)),"",IF(HLOOKUP(AF$2,Monitoring_eng!$A$1:$DB$79,Results!$C39,FALSE)=$I39,$P39,IF(HLOOKUP(AF$2,Monitoring_eng!$A$1:$DB$79,Results!$C39,FALSE)=$K39,$Q39,IF(HLOOKUP(AF$2,Monitoring_eng!$A$1:$DB$79,Results!$C39,FALSE)=$M39,$R39,IF(HLOOKUP(AF$2,Monitoring_eng!$A$1:$DB$79,Results!$C39,FALSE)=$O39,$S39,"CHYBA")))))</f>
        <v>0</v>
      </c>
      <c r="AG39" s="68">
        <f>IF(ISBLANK(HLOOKUP(AG$2,Monitoring_eng!$A$1:$DB$79,Results!$C39,FALSE)),"",IF(HLOOKUP(AG$2,Monitoring_eng!$A$1:$DB$79,Results!$C39,FALSE)=$I39,$P39,IF(HLOOKUP(AG$2,Monitoring_eng!$A$1:$DB$79,Results!$C39,FALSE)=$K39,$Q39,IF(HLOOKUP(AG$2,Monitoring_eng!$A$1:$DB$79,Results!$C39,FALSE)=$M39,$R39,IF(HLOOKUP(AG$2,Monitoring_eng!$A$1:$DB$79,Results!$C39,FALSE)=$O39,$S39,"CHYBA")))))</f>
        <v>1.5</v>
      </c>
      <c r="AH39" s="68">
        <f>IF(ISBLANK(HLOOKUP(AH$2,Monitoring_eng!$A$1:$DB$79,Results!$C39,FALSE)),"",IF(HLOOKUP(AH$2,Monitoring_eng!$A$1:$DB$79,Results!$C39,FALSE)=$I39,$P39,IF(HLOOKUP(AH$2,Monitoring_eng!$A$1:$DB$79,Results!$C39,FALSE)=$K39,$Q39,IF(HLOOKUP(AH$2,Monitoring_eng!$A$1:$DB$79,Results!$C39,FALSE)=$M39,$R39,IF(HLOOKUP(AH$2,Monitoring_eng!$A$1:$DB$79,Results!$C39,FALSE)=$O39,$S39,"CHYBA")))))</f>
        <v>0</v>
      </c>
      <c r="AI39" s="68">
        <f>IF(ISBLANK(HLOOKUP(AI$2,Monitoring_eng!$A$1:$DB$79,Results!$C39,FALSE)),"",IF(HLOOKUP(AI$2,Monitoring_eng!$A$1:$DB$79,Results!$C39,FALSE)=$I39,$P39,IF(HLOOKUP(AI$2,Monitoring_eng!$A$1:$DB$79,Results!$C39,FALSE)=$K39,$Q39,IF(HLOOKUP(AI$2,Monitoring_eng!$A$1:$DB$79,Results!$C39,FALSE)=$M39,$R39,IF(HLOOKUP(AI$2,Monitoring_eng!$A$1:$DB$79,Results!$C39,FALSE)=$O39,$S39,"CHYBA")))))</f>
        <v>0</v>
      </c>
      <c r="AJ39" s="68">
        <f>IF(ISBLANK(HLOOKUP(AJ$2,Monitoring_eng!$A$1:$DB$79,Results!$C39,FALSE)),"",IF(HLOOKUP(AJ$2,Monitoring_eng!$A$1:$DB$79,Results!$C39,FALSE)=$I39,$P39,IF(HLOOKUP(AJ$2,Monitoring_eng!$A$1:$DB$79,Results!$C39,FALSE)=$K39,$Q39,IF(HLOOKUP(AJ$2,Monitoring_eng!$A$1:$DB$79,Results!$C39,FALSE)=$M39,$R39,IF(HLOOKUP(AJ$2,Monitoring_eng!$A$1:$DB$79,Results!$C39,FALSE)=$O39,$S39,"CHYBA")))))</f>
        <v>0</v>
      </c>
      <c r="AK39" s="68">
        <f>IF(ISBLANK(HLOOKUP(AK$2,Monitoring_eng!$A$1:$DB$79,Results!$C39,FALSE)),"",IF(HLOOKUP(AK$2,Monitoring_eng!$A$1:$DB$79,Results!$C39,FALSE)=$I39,$P39,IF(HLOOKUP(AK$2,Monitoring_eng!$A$1:$DB$79,Results!$C39,FALSE)=$K39,$Q39,IF(HLOOKUP(AK$2,Monitoring_eng!$A$1:$DB$79,Results!$C39,FALSE)=$M39,$R39,IF(HLOOKUP(AK$2,Monitoring_eng!$A$1:$DB$79,Results!$C39,FALSE)=$O39,$S39,"CHYBA")))))</f>
        <v>0</v>
      </c>
      <c r="AL39" s="68">
        <f>IF(ISBLANK(HLOOKUP(AL$2,Monitoring_eng!$A$1:$DB$79,Results!$C39,FALSE)),"",IF(HLOOKUP(AL$2,Monitoring_eng!$A$1:$DB$79,Results!$C39,FALSE)=$I39,$P39,IF(HLOOKUP(AL$2,Monitoring_eng!$A$1:$DB$79,Results!$C39,FALSE)=$K39,$Q39,IF(HLOOKUP(AL$2,Monitoring_eng!$A$1:$DB$79,Results!$C39,FALSE)=$M39,$R39,IF(HLOOKUP(AL$2,Monitoring_eng!$A$1:$DB$79,Results!$C39,FALSE)=$O39,$S39,"CHYBA")))))</f>
        <v>0</v>
      </c>
      <c r="AM39" s="68">
        <f>IF(ISBLANK(HLOOKUP(AM$2,Monitoring_eng!$A$1:$DB$79,Results!$C39,FALSE)),"",IF(HLOOKUP(AM$2,Monitoring_eng!$A$1:$DB$79,Results!$C39,FALSE)=$I39,$P39,IF(HLOOKUP(AM$2,Monitoring_eng!$A$1:$DB$79,Results!$C39,FALSE)=$K39,$Q39,IF(HLOOKUP(AM$2,Monitoring_eng!$A$1:$DB$79,Results!$C39,FALSE)=$M39,$R39,IF(HLOOKUP(AM$2,Monitoring_eng!$A$1:$DB$79,Results!$C39,FALSE)=$O39,$S39,"CHYBA")))))</f>
        <v>0</v>
      </c>
      <c r="AN39" s="68">
        <f>IF(ISBLANK(HLOOKUP(AN$2,Monitoring_eng!$A$1:$DB$79,Results!$C39,FALSE)),"",IF(HLOOKUP(AN$2,Monitoring_eng!$A$1:$DB$79,Results!$C39,FALSE)=$I39,$P39,IF(HLOOKUP(AN$2,Monitoring_eng!$A$1:$DB$79,Results!$C39,FALSE)=$K39,$Q39,IF(HLOOKUP(AN$2,Monitoring_eng!$A$1:$DB$79,Results!$C39,FALSE)=$M39,$R39,IF(HLOOKUP(AN$2,Monitoring_eng!$A$1:$DB$79,Results!$C39,FALSE)=$O39,$S39,"CHYBA")))))</f>
        <v>0</v>
      </c>
      <c r="AO39" s="68">
        <f>IF(ISBLANK(HLOOKUP(AO$2,Monitoring_eng!$A$1:$DB$79,Results!$C39,FALSE)),"",IF(HLOOKUP(AO$2,Monitoring_eng!$A$1:$DB$79,Results!$C39,FALSE)=$I39,$P39,IF(HLOOKUP(AO$2,Monitoring_eng!$A$1:$DB$79,Results!$C39,FALSE)=$K39,$Q39,IF(HLOOKUP(AO$2,Monitoring_eng!$A$1:$DB$79,Results!$C39,FALSE)=$M39,$R39,IF(HLOOKUP(AO$2,Monitoring_eng!$A$1:$DB$79,Results!$C39,FALSE)=$O39,$S39,"CHYBA")))))</f>
        <v>0</v>
      </c>
      <c r="AP39" s="68">
        <f>IF(ISBLANK(HLOOKUP(AP$2,Monitoring_eng!$A$1:$DB$79,Results!$C39,FALSE)),"",IF(HLOOKUP(AP$2,Monitoring_eng!$A$1:$DB$79,Results!$C39,FALSE)=$I39,$P39,IF(HLOOKUP(AP$2,Monitoring_eng!$A$1:$DB$79,Results!$C39,FALSE)=$K39,$Q39,IF(HLOOKUP(AP$2,Monitoring_eng!$A$1:$DB$79,Results!$C39,FALSE)=$M39,$R39,IF(HLOOKUP(AP$2,Monitoring_eng!$A$1:$DB$79,Results!$C39,FALSE)=$O39,$S39,"CHYBA")))))</f>
        <v>0</v>
      </c>
      <c r="AQ39" s="68">
        <f>IF(ISBLANK(HLOOKUP(AQ$2,Monitoring_eng!$A$1:$DB$79,Results!$C39,FALSE)),"",IF(HLOOKUP(AQ$2,Monitoring_eng!$A$1:$DB$79,Results!$C39,FALSE)=$I39,$P39,IF(HLOOKUP(AQ$2,Monitoring_eng!$A$1:$DB$79,Results!$C39,FALSE)=$K39,$Q39,IF(HLOOKUP(AQ$2,Monitoring_eng!$A$1:$DB$79,Results!$C39,FALSE)=$M39,$R39,IF(HLOOKUP(AQ$2,Monitoring_eng!$A$1:$DB$79,Results!$C39,FALSE)=$O39,$S39,"CHYBA")))))</f>
        <v>0</v>
      </c>
      <c r="AR39" s="68">
        <f>IF(ISBLANK(HLOOKUP(AR$2,Monitoring_eng!$A$1:$DB$79,Results!$C39,FALSE)),"",IF(HLOOKUP(AR$2,Monitoring_eng!$A$1:$DB$79,Results!$C39,FALSE)=$I39,$P39,IF(HLOOKUP(AR$2,Monitoring_eng!$A$1:$DB$79,Results!$C39,FALSE)=$K39,$Q39,IF(HLOOKUP(AR$2,Monitoring_eng!$A$1:$DB$79,Results!$C39,FALSE)=$M39,$R39,IF(HLOOKUP(AR$2,Monitoring_eng!$A$1:$DB$79,Results!$C39,FALSE)=$O39,$S39,"CHYBA")))))</f>
        <v>3</v>
      </c>
      <c r="AS39" s="68">
        <f>IF(ISBLANK(HLOOKUP(AS$2,Monitoring_eng!$A$1:$DB$79,Results!$C39,FALSE)),"",IF(HLOOKUP(AS$2,Monitoring_eng!$A$1:$DB$79,Results!$C39,FALSE)=$I39,$P39,IF(HLOOKUP(AS$2,Monitoring_eng!$A$1:$DB$79,Results!$C39,FALSE)=$K39,$Q39,IF(HLOOKUP(AS$2,Monitoring_eng!$A$1:$DB$79,Results!$C39,FALSE)=$M39,$R39,IF(HLOOKUP(AS$2,Monitoring_eng!$A$1:$DB$79,Results!$C39,FALSE)=$O39,$S39,"CHYBA")))))</f>
        <v>0</v>
      </c>
      <c r="AT39" s="68">
        <f>IF(ISBLANK(HLOOKUP(AT$2,Monitoring_eng!$A$1:$DB$79,Results!$C39,FALSE)),"",IF(HLOOKUP(AT$2,Monitoring_eng!$A$1:$DB$79,Results!$C39,FALSE)=$I39,$P39,IF(HLOOKUP(AT$2,Monitoring_eng!$A$1:$DB$79,Results!$C39,FALSE)=$K39,$Q39,IF(HLOOKUP(AT$2,Monitoring_eng!$A$1:$DB$79,Results!$C39,FALSE)=$M39,$R39,IF(HLOOKUP(AT$2,Monitoring_eng!$A$1:$DB$79,Results!$C39,FALSE)=$O39,$S39,"CHYBA")))))</f>
        <v>0</v>
      </c>
      <c r="AU39" s="68">
        <f>IF(ISBLANK(HLOOKUP(AU$2,Monitoring_eng!$A$1:$DB$79,Results!$C39,FALSE)),"",IF(HLOOKUP(AU$2,Monitoring_eng!$A$1:$DB$79,Results!$C39,FALSE)=$I39,$P39,IF(HLOOKUP(AU$2,Monitoring_eng!$A$1:$DB$79,Results!$C39,FALSE)=$K39,$Q39,IF(HLOOKUP(AU$2,Monitoring_eng!$A$1:$DB$79,Results!$C39,FALSE)=$M39,$R39,IF(HLOOKUP(AU$2,Monitoring_eng!$A$1:$DB$79,Results!$C39,FALSE)=$O39,$S39,"CHYBA")))))</f>
        <v>3</v>
      </c>
      <c r="AV39" s="68">
        <f>IF(ISBLANK(HLOOKUP(AV$2,Monitoring_eng!$A$1:$DB$79,Results!$C39,FALSE)),"",IF(HLOOKUP(AV$2,Monitoring_eng!$A$1:$DB$79,Results!$C39,FALSE)=$I39,$P39,IF(HLOOKUP(AV$2,Monitoring_eng!$A$1:$DB$79,Results!$C39,FALSE)=$K39,$Q39,IF(HLOOKUP(AV$2,Monitoring_eng!$A$1:$DB$79,Results!$C39,FALSE)=$M39,$R39,IF(HLOOKUP(AV$2,Monitoring_eng!$A$1:$DB$79,Results!$C39,FALSE)=$O39,$S39,"CHYBA")))))</f>
        <v>3</v>
      </c>
      <c r="AW39" s="68">
        <f>IF(ISBLANK(HLOOKUP(AW$2,Monitoring_eng!$A$1:$DB$79,Results!$C39,FALSE)),"",IF(HLOOKUP(AW$2,Monitoring_eng!$A$1:$DB$79,Results!$C39,FALSE)=$I39,$P39,IF(HLOOKUP(AW$2,Monitoring_eng!$A$1:$DB$79,Results!$C39,FALSE)=$K39,$Q39,IF(HLOOKUP(AW$2,Monitoring_eng!$A$1:$DB$79,Results!$C39,FALSE)=$M39,$R39,IF(HLOOKUP(AW$2,Monitoring_eng!$A$1:$DB$79,Results!$C39,FALSE)=$O39,$S39,"CHYBA")))))</f>
        <v>0</v>
      </c>
      <c r="AX39" s="68">
        <f>IF(ISBLANK(HLOOKUP(AX$2,Monitoring_eng!$A$1:$DB$79,Results!$C39,FALSE)),"",IF(HLOOKUP(AX$2,Monitoring_eng!$A$1:$DB$79,Results!$C39,FALSE)=$I39,$P39,IF(HLOOKUP(AX$2,Monitoring_eng!$A$1:$DB$79,Results!$C39,FALSE)=$K39,$Q39,IF(HLOOKUP(AX$2,Monitoring_eng!$A$1:$DB$79,Results!$C39,FALSE)=$M39,$R39,IF(HLOOKUP(AX$2,Monitoring_eng!$A$1:$DB$79,Results!$C39,FALSE)=$O39,$S39,"CHYBA")))))</f>
        <v>0</v>
      </c>
      <c r="AY39" s="68">
        <f>IF(ISBLANK(HLOOKUP(AY$2,Monitoring_eng!$A$1:$DB$79,Results!$C39,FALSE)),"",IF(HLOOKUP(AY$2,Monitoring_eng!$A$1:$DB$79,Results!$C39,FALSE)=$I39,$P39,IF(HLOOKUP(AY$2,Monitoring_eng!$A$1:$DB$79,Results!$C39,FALSE)=$K39,$Q39,IF(HLOOKUP(AY$2,Monitoring_eng!$A$1:$DB$79,Results!$C39,FALSE)=$M39,$R39,IF(HLOOKUP(AY$2,Monitoring_eng!$A$1:$DB$79,Results!$C39,FALSE)=$O39,$S39,"CHYBA")))))</f>
        <v>0</v>
      </c>
      <c r="AZ39" s="68">
        <f>IF(ISBLANK(HLOOKUP(AZ$2,Monitoring_eng!$A$1:$DB$79,Results!$C39,FALSE)),"",IF(HLOOKUP(AZ$2,Monitoring_eng!$A$1:$DB$79,Results!$C39,FALSE)=$I39,$P39,IF(HLOOKUP(AZ$2,Monitoring_eng!$A$1:$DB$79,Results!$C39,FALSE)=$K39,$Q39,IF(HLOOKUP(AZ$2,Monitoring_eng!$A$1:$DB$79,Results!$C39,FALSE)=$M39,$R39,IF(HLOOKUP(AZ$2,Monitoring_eng!$A$1:$DB$79,Results!$C39,FALSE)=$O39,$S39,"CHYBA")))))</f>
        <v>0</v>
      </c>
      <c r="BA39" s="68">
        <f>IF(ISBLANK(HLOOKUP(BA$2,Monitoring_eng!$A$1:$DB$79,Results!$C39,FALSE)),"",IF(HLOOKUP(BA$2,Monitoring_eng!$A$1:$DB$79,Results!$C39,FALSE)=$I39,$P39,IF(HLOOKUP(BA$2,Monitoring_eng!$A$1:$DB$79,Results!$C39,FALSE)=$K39,$Q39,IF(HLOOKUP(BA$2,Monitoring_eng!$A$1:$DB$79,Results!$C39,FALSE)=$M39,$R39,IF(HLOOKUP(BA$2,Monitoring_eng!$A$1:$DB$79,Results!$C39,FALSE)=$O39,$S39,"CHYBA")))))</f>
        <v>0</v>
      </c>
      <c r="BB39" s="68">
        <f>IF(ISBLANK(HLOOKUP(BB$2,Monitoring_eng!$A$1:$DB$79,Results!$C39,FALSE)),"",IF(HLOOKUP(BB$2,Monitoring_eng!$A$1:$DB$79,Results!$C39,FALSE)=$I39,$P39,IF(HLOOKUP(BB$2,Monitoring_eng!$A$1:$DB$79,Results!$C39,FALSE)=$K39,$Q39,IF(HLOOKUP(BB$2,Monitoring_eng!$A$1:$DB$79,Results!$C39,FALSE)=$M39,$R39,IF(HLOOKUP(BB$2,Monitoring_eng!$A$1:$DB$79,Results!$C39,FALSE)=$O39,$S39,"CHYBA")))))</f>
        <v>0</v>
      </c>
      <c r="BC39" s="68">
        <f>IF(ISBLANK(HLOOKUP(BC$2,Monitoring_eng!$A$1:$DB$79,Results!$C39,FALSE)),"",IF(HLOOKUP(BC$2,Monitoring_eng!$A$1:$DB$79,Results!$C39,FALSE)=$I39,$P39,IF(HLOOKUP(BC$2,Monitoring_eng!$A$1:$DB$79,Results!$C39,FALSE)=$K39,$Q39,IF(HLOOKUP(BC$2,Monitoring_eng!$A$1:$DB$79,Results!$C39,FALSE)=$M39,$R39,IF(HLOOKUP(BC$2,Monitoring_eng!$A$1:$DB$79,Results!$C39,FALSE)=$O39,$S39,"CHYBA")))))</f>
        <v>0</v>
      </c>
      <c r="BD39" s="68">
        <f>IF(ISBLANK(HLOOKUP(BD$2,Monitoring_eng!$A$1:$DB$79,Results!$C39,FALSE)),"",IF(HLOOKUP(BD$2,Monitoring_eng!$A$1:$DB$79,Results!$C39,FALSE)=$I39,$P39,IF(HLOOKUP(BD$2,Monitoring_eng!$A$1:$DB$79,Results!$C39,FALSE)=$K39,$Q39,IF(HLOOKUP(BD$2,Monitoring_eng!$A$1:$DB$79,Results!$C39,FALSE)=$M39,$R39,IF(HLOOKUP(BD$2,Monitoring_eng!$A$1:$DB$79,Results!$C39,FALSE)=$O39,$S39,"CHYBA")))))</f>
        <v>0</v>
      </c>
      <c r="BE39" s="68">
        <f>IF(ISBLANK(HLOOKUP(BE$2,Monitoring_eng!$A$1:$DB$79,Results!$C39,FALSE)),"",IF(HLOOKUP(BE$2,Monitoring_eng!$A$1:$DB$79,Results!$C39,FALSE)=$I39,$P39,IF(HLOOKUP(BE$2,Monitoring_eng!$A$1:$DB$79,Results!$C39,FALSE)=$K39,$Q39,IF(HLOOKUP(BE$2,Monitoring_eng!$A$1:$DB$79,Results!$C39,FALSE)=$M39,$R39,IF(HLOOKUP(BE$2,Monitoring_eng!$A$1:$DB$79,Results!$C39,FALSE)=$O39,$S39,"CHYBA")))))</f>
        <v>0</v>
      </c>
      <c r="BF39" s="68">
        <f>IF(ISBLANK(HLOOKUP(BF$2,Monitoring_eng!$A$1:$DB$79,Results!$C39,FALSE)),"",IF(HLOOKUP(BF$2,Monitoring_eng!$A$1:$DB$79,Results!$C39,FALSE)=$I39,$P39,IF(HLOOKUP(BF$2,Monitoring_eng!$A$1:$DB$79,Results!$C39,FALSE)=$K39,$Q39,IF(HLOOKUP(BF$2,Monitoring_eng!$A$1:$DB$79,Results!$C39,FALSE)=$M39,$R39,IF(HLOOKUP(BF$2,Monitoring_eng!$A$1:$DB$79,Results!$C39,FALSE)=$O39,$S39,"CHYBA")))))</f>
        <v>3</v>
      </c>
      <c r="BG39" s="68">
        <f>IF(ISBLANK(HLOOKUP(BG$2,Monitoring_eng!$A$1:$DB$79,Results!$C39,FALSE)),"",IF(HLOOKUP(BG$2,Monitoring_eng!$A$1:$DB$79,Results!$C39,FALSE)=$I39,$P39,IF(HLOOKUP(BG$2,Monitoring_eng!$A$1:$DB$79,Results!$C39,FALSE)=$K39,$Q39,IF(HLOOKUP(BG$2,Monitoring_eng!$A$1:$DB$79,Results!$C39,FALSE)=$M39,$R39,IF(HLOOKUP(BG$2,Monitoring_eng!$A$1:$DB$79,Results!$C39,FALSE)=$O39,$S39,"CHYBA")))))</f>
        <v>0</v>
      </c>
      <c r="BH39" s="68">
        <f>IF(ISBLANK(HLOOKUP(BH$2,Monitoring_eng!$A$1:$DB$79,Results!$C39,FALSE)),"",IF(HLOOKUP(BH$2,Monitoring_eng!$A$1:$DB$79,Results!$C39,FALSE)=$I39,$P39,IF(HLOOKUP(BH$2,Monitoring_eng!$A$1:$DB$79,Results!$C39,FALSE)=$K39,$Q39,IF(HLOOKUP(BH$2,Monitoring_eng!$A$1:$DB$79,Results!$C39,FALSE)=$M39,$R39,IF(HLOOKUP(BH$2,Monitoring_eng!$A$1:$DB$79,Results!$C39,FALSE)=$O39,$S39,"CHYBA")))))</f>
        <v>3</v>
      </c>
      <c r="BI39" s="68">
        <f>IF(ISBLANK(HLOOKUP(BI$2,Monitoring_eng!$A$1:$DB$79,Results!$C39,FALSE)),"",IF(HLOOKUP(BI$2,Monitoring_eng!$A$1:$DB$79,Results!$C39,FALSE)=$I39,$P39,IF(HLOOKUP(BI$2,Monitoring_eng!$A$1:$DB$79,Results!$C39,FALSE)=$K39,$Q39,IF(HLOOKUP(BI$2,Monitoring_eng!$A$1:$DB$79,Results!$C39,FALSE)=$M39,$R39,IF(HLOOKUP(BI$2,Monitoring_eng!$A$1:$DB$79,Results!$C39,FALSE)=$O39,$S39,"CHYBA")))))</f>
        <v>0</v>
      </c>
      <c r="BJ39" s="68">
        <f>IF(ISBLANK(HLOOKUP(BJ$2,Monitoring_eng!$A$1:$DB$79,Results!$C39,FALSE)),"",IF(HLOOKUP(BJ$2,Monitoring_eng!$A$1:$DB$79,Results!$C39,FALSE)=$I39,$P39,IF(HLOOKUP(BJ$2,Monitoring_eng!$A$1:$DB$79,Results!$C39,FALSE)=$K39,$Q39,IF(HLOOKUP(BJ$2,Monitoring_eng!$A$1:$DB$79,Results!$C39,FALSE)=$M39,$R39,IF(HLOOKUP(BJ$2,Monitoring_eng!$A$1:$DB$79,Results!$C39,FALSE)=$O39,$S39,"CHYBA")))))</f>
        <v>0</v>
      </c>
      <c r="BK39" s="68">
        <f>IF(ISBLANK(HLOOKUP(BK$2,Monitoring_eng!$A$1:$DB$79,Results!$C39,FALSE)),"",IF(HLOOKUP(BK$2,Monitoring_eng!$A$1:$DB$79,Results!$C39,FALSE)=$I39,$P39,IF(HLOOKUP(BK$2,Monitoring_eng!$A$1:$DB$79,Results!$C39,FALSE)=$K39,$Q39,IF(HLOOKUP(BK$2,Monitoring_eng!$A$1:$DB$79,Results!$C39,FALSE)=$M39,$R39,IF(HLOOKUP(BK$2,Monitoring_eng!$A$1:$DB$79,Results!$C39,FALSE)=$O39,$S39,"CHYBA")))))</f>
        <v>0</v>
      </c>
      <c r="BL39" s="68">
        <f>IF(ISBLANK(HLOOKUP(BL$2,Monitoring_eng!$A$1:$DB$79,Results!$C39,FALSE)),"",IF(HLOOKUP(BL$2,Monitoring_eng!$A$1:$DB$79,Results!$C39,FALSE)=$I39,$P39,IF(HLOOKUP(BL$2,Monitoring_eng!$A$1:$DB$79,Results!$C39,FALSE)=$K39,$Q39,IF(HLOOKUP(BL$2,Monitoring_eng!$A$1:$DB$79,Results!$C39,FALSE)=$M39,$R39,IF(HLOOKUP(BL$2,Monitoring_eng!$A$1:$DB$79,Results!$C39,FALSE)=$O39,$S39,"CHYBA")))))</f>
        <v>0</v>
      </c>
      <c r="BM39" s="68">
        <f>IF(ISBLANK(HLOOKUP(BM$2,Monitoring_eng!$A$1:$DB$79,Results!$C39,FALSE)),"",IF(HLOOKUP(BM$2,Monitoring_eng!$A$1:$DB$79,Results!$C39,FALSE)=$I39,$P39,IF(HLOOKUP(BM$2,Monitoring_eng!$A$1:$DB$79,Results!$C39,FALSE)=$K39,$Q39,IF(HLOOKUP(BM$2,Monitoring_eng!$A$1:$DB$79,Results!$C39,FALSE)=$M39,$R39,IF(HLOOKUP(BM$2,Monitoring_eng!$A$1:$DB$79,Results!$C39,FALSE)=$O39,$S39,"CHYBA")))))</f>
        <v>0</v>
      </c>
      <c r="BN39" s="68">
        <f>IF(ISBLANK(HLOOKUP(BN$2,Monitoring_eng!$A$1:$DB$79,Results!$C39,FALSE)),"",IF(HLOOKUP(BN$2,Monitoring_eng!$A$1:$DB$79,Results!$C39,FALSE)=$I39,$P39,IF(HLOOKUP(BN$2,Monitoring_eng!$A$1:$DB$79,Results!$C39,FALSE)=$K39,$Q39,IF(HLOOKUP(BN$2,Monitoring_eng!$A$1:$DB$79,Results!$C39,FALSE)=$M39,$R39,IF(HLOOKUP(BN$2,Monitoring_eng!$A$1:$DB$79,Results!$C39,FALSE)=$O39,$S39,"CHYBA")))))</f>
        <v>0</v>
      </c>
      <c r="BO39" s="68">
        <f>IF(ISBLANK(HLOOKUP(BO$2,Monitoring_eng!$A$1:$DB$79,Results!$C39,FALSE)),"",IF(HLOOKUP(BO$2,Monitoring_eng!$A$1:$DB$79,Results!$C39,FALSE)=$I39,$P39,IF(HLOOKUP(BO$2,Monitoring_eng!$A$1:$DB$79,Results!$C39,FALSE)=$K39,$Q39,IF(HLOOKUP(BO$2,Monitoring_eng!$A$1:$DB$79,Results!$C39,FALSE)=$M39,$R39,IF(HLOOKUP(BO$2,Monitoring_eng!$A$1:$DB$79,Results!$C39,FALSE)=$O39,$S39,"CHYBA")))))</f>
        <v>0</v>
      </c>
      <c r="BP39" s="68">
        <f>IF(ISBLANK(HLOOKUP(BP$2,Monitoring_eng!$A$1:$DB$79,Results!$C39,FALSE)),"",IF(HLOOKUP(BP$2,Monitoring_eng!$A$1:$DB$79,Results!$C39,FALSE)=$I39,$P39,IF(HLOOKUP(BP$2,Monitoring_eng!$A$1:$DB$79,Results!$C39,FALSE)=$K39,$Q39,IF(HLOOKUP(BP$2,Monitoring_eng!$A$1:$DB$79,Results!$C39,FALSE)=$M39,$R39,IF(HLOOKUP(BP$2,Monitoring_eng!$A$1:$DB$79,Results!$C39,FALSE)=$O39,$S39,"CHYBA")))))</f>
        <v>3</v>
      </c>
      <c r="BQ39" s="68">
        <f>IF(ISBLANK(HLOOKUP(BQ$2,Monitoring_eng!$A$1:$DB$79,Results!$C39,FALSE)),"",IF(HLOOKUP(BQ$2,Monitoring_eng!$A$1:$DB$79,Results!$C39,FALSE)=$I39,$P39,IF(HLOOKUP(BQ$2,Monitoring_eng!$A$1:$DB$79,Results!$C39,FALSE)=$K39,$Q39,IF(HLOOKUP(BQ$2,Monitoring_eng!$A$1:$DB$79,Results!$C39,FALSE)=$M39,$R39,IF(HLOOKUP(BQ$2,Monitoring_eng!$A$1:$DB$79,Results!$C39,FALSE)=$O39,$S39,"CHYBA")))))</f>
        <v>0</v>
      </c>
    </row>
    <row r="40" spans="1:69" x14ac:dyDescent="0.25">
      <c r="A40" s="45" t="s">
        <v>2465</v>
      </c>
      <c r="B40" s="45" t="s">
        <v>341</v>
      </c>
      <c r="C40" s="45">
        <v>39</v>
      </c>
      <c r="D40" s="53" t="s">
        <v>279</v>
      </c>
      <c r="E40" s="53" t="s">
        <v>1586</v>
      </c>
      <c r="F40" s="54" t="s">
        <v>38</v>
      </c>
      <c r="G40" s="45">
        <v>2</v>
      </c>
      <c r="H40" s="45" t="s">
        <v>484</v>
      </c>
      <c r="I40" s="45" t="s">
        <v>1749</v>
      </c>
      <c r="J40" s="45" t="s">
        <v>485</v>
      </c>
      <c r="K40" s="67" t="s">
        <v>1750</v>
      </c>
      <c r="L40" s="45" t="s">
        <v>486</v>
      </c>
      <c r="M40" s="45" t="s">
        <v>1752</v>
      </c>
      <c r="N40" s="45" t="s">
        <v>2116</v>
      </c>
      <c r="O40" s="45" t="s">
        <v>2116</v>
      </c>
      <c r="P40" s="45">
        <f t="shared" si="0"/>
        <v>2</v>
      </c>
      <c r="Q40" s="45">
        <v>0</v>
      </c>
      <c r="R40" s="45">
        <f t="shared" si="1"/>
        <v>1</v>
      </c>
      <c r="S40" s="45" t="s">
        <v>2116</v>
      </c>
      <c r="T40" s="68">
        <f>IF(ISBLANK(HLOOKUP(T$2,Monitoring_eng!$A$1:$DB$79,Results!$C40,FALSE)),"",IF(HLOOKUP(T$2,Monitoring_eng!$A$1:$DB$79,Results!$C40,FALSE)=$I40,$P40,IF(HLOOKUP(T$2,Monitoring_eng!$A$1:$DB$79,Results!$C40,FALSE)=$K40,$Q40,IF(HLOOKUP(T$2,Monitoring_eng!$A$1:$DB$79,Results!$C40,FALSE)=$M40,$R40,IF(HLOOKUP(T$2,Monitoring_eng!$A$1:$DB$79,Results!$C40,FALSE)=$O40,$S40,"CHYBA")))))</f>
        <v>2</v>
      </c>
      <c r="U40" s="68">
        <f>IF(ISBLANK(HLOOKUP(U$2,Monitoring_eng!$A$1:$DB$79,Results!$C40,FALSE)),"",IF(HLOOKUP(U$2,Monitoring_eng!$A$1:$DB$79,Results!$C40,FALSE)=$I40,$P40,IF(HLOOKUP(U$2,Monitoring_eng!$A$1:$DB$79,Results!$C40,FALSE)=$K40,$Q40,IF(HLOOKUP(U$2,Monitoring_eng!$A$1:$DB$79,Results!$C40,FALSE)=$M40,$R40,IF(HLOOKUP(U$2,Monitoring_eng!$A$1:$DB$79,Results!$C40,FALSE)=$O40,$S40,"CHYBA")))))</f>
        <v>0</v>
      </c>
      <c r="V40" s="68">
        <f>IF(ISBLANK(HLOOKUP(V$2,Monitoring_eng!$A$1:$DB$79,Results!$C40,FALSE)),"",IF(HLOOKUP(V$2,Monitoring_eng!$A$1:$DB$79,Results!$C40,FALSE)=$I40,$P40,IF(HLOOKUP(V$2,Monitoring_eng!$A$1:$DB$79,Results!$C40,FALSE)=$K40,$Q40,IF(HLOOKUP(V$2,Monitoring_eng!$A$1:$DB$79,Results!$C40,FALSE)=$M40,$R40,IF(HLOOKUP(V$2,Monitoring_eng!$A$1:$DB$79,Results!$C40,FALSE)=$O40,$S40,"CHYBA")))))</f>
        <v>2</v>
      </c>
      <c r="W40" s="68">
        <f>IF(ISBLANK(HLOOKUP(W$2,Monitoring_eng!$A$1:$DB$79,Results!$C40,FALSE)),"",IF(HLOOKUP(W$2,Monitoring_eng!$A$1:$DB$79,Results!$C40,FALSE)=$I40,$P40,IF(HLOOKUP(W$2,Monitoring_eng!$A$1:$DB$79,Results!$C40,FALSE)=$K40,$Q40,IF(HLOOKUP(W$2,Monitoring_eng!$A$1:$DB$79,Results!$C40,FALSE)=$M40,$R40,IF(HLOOKUP(W$2,Monitoring_eng!$A$1:$DB$79,Results!$C40,FALSE)=$O40,$S40,"CHYBA")))))</f>
        <v>2</v>
      </c>
      <c r="X40" s="68">
        <f>IF(ISBLANK(HLOOKUP(X$2,Monitoring_eng!$A$1:$DB$79,Results!$C40,FALSE)),"",IF(HLOOKUP(X$2,Monitoring_eng!$A$1:$DB$79,Results!$C40,FALSE)=$I40,$P40,IF(HLOOKUP(X$2,Monitoring_eng!$A$1:$DB$79,Results!$C40,FALSE)=$K40,$Q40,IF(HLOOKUP(X$2,Monitoring_eng!$A$1:$DB$79,Results!$C40,FALSE)=$M40,$R40,IF(HLOOKUP(X$2,Monitoring_eng!$A$1:$DB$79,Results!$C40,FALSE)=$O40,$S40,"CHYBA")))))</f>
        <v>0</v>
      </c>
      <c r="Y40" s="68">
        <f>IF(ISBLANK(HLOOKUP(Y$2,Monitoring_eng!$A$1:$DB$79,Results!$C40,FALSE)),"",IF(HLOOKUP(Y$2,Monitoring_eng!$A$1:$DB$79,Results!$C40,FALSE)=$I40,$P40,IF(HLOOKUP(Y$2,Monitoring_eng!$A$1:$DB$79,Results!$C40,FALSE)=$K40,$Q40,IF(HLOOKUP(Y$2,Monitoring_eng!$A$1:$DB$79,Results!$C40,FALSE)=$M40,$R40,IF(HLOOKUP(Y$2,Monitoring_eng!$A$1:$DB$79,Results!$C40,FALSE)=$O40,$S40,"CHYBA")))))</f>
        <v>0</v>
      </c>
      <c r="Z40" s="68">
        <f>IF(ISBLANK(HLOOKUP(Z$2,Monitoring_eng!$A$1:$DB$79,Results!$C40,FALSE)),"",IF(HLOOKUP(Z$2,Monitoring_eng!$A$1:$DB$79,Results!$C40,FALSE)=$I40,$P40,IF(HLOOKUP(Z$2,Monitoring_eng!$A$1:$DB$79,Results!$C40,FALSE)=$K40,$Q40,IF(HLOOKUP(Z$2,Monitoring_eng!$A$1:$DB$79,Results!$C40,FALSE)=$M40,$R40,IF(HLOOKUP(Z$2,Monitoring_eng!$A$1:$DB$79,Results!$C40,FALSE)=$O40,$S40,"CHYBA")))))</f>
        <v>0</v>
      </c>
      <c r="AA40" s="68">
        <f>IF(ISBLANK(HLOOKUP(AA$2,Monitoring_eng!$A$1:$DB$79,Results!$C40,FALSE)),"",IF(HLOOKUP(AA$2,Monitoring_eng!$A$1:$DB$79,Results!$C40,FALSE)=$I40,$P40,IF(HLOOKUP(AA$2,Monitoring_eng!$A$1:$DB$79,Results!$C40,FALSE)=$K40,$Q40,IF(HLOOKUP(AA$2,Monitoring_eng!$A$1:$DB$79,Results!$C40,FALSE)=$M40,$R40,IF(HLOOKUP(AA$2,Monitoring_eng!$A$1:$DB$79,Results!$C40,FALSE)=$O40,$S40,"CHYBA")))))</f>
        <v>0</v>
      </c>
      <c r="AB40" s="68">
        <f>IF(ISBLANK(HLOOKUP(AB$2,Monitoring_eng!$A$1:$DB$79,Results!$C40,FALSE)),"",IF(HLOOKUP(AB$2,Monitoring_eng!$A$1:$DB$79,Results!$C40,FALSE)=$I40,$P40,IF(HLOOKUP(AB$2,Monitoring_eng!$A$1:$DB$79,Results!$C40,FALSE)=$K40,$Q40,IF(HLOOKUP(AB$2,Monitoring_eng!$A$1:$DB$79,Results!$C40,FALSE)=$M40,$R40,IF(HLOOKUP(AB$2,Monitoring_eng!$A$1:$DB$79,Results!$C40,FALSE)=$O40,$S40,"CHYBA")))))</f>
        <v>0</v>
      </c>
      <c r="AC40" s="68">
        <f>IF(ISBLANK(HLOOKUP(AC$2,Monitoring_eng!$A$1:$DB$79,Results!$C40,FALSE)),"",IF(HLOOKUP(AC$2,Monitoring_eng!$A$1:$DB$79,Results!$C40,FALSE)=$I40,$P40,IF(HLOOKUP(AC$2,Monitoring_eng!$A$1:$DB$79,Results!$C40,FALSE)=$K40,$Q40,IF(HLOOKUP(AC$2,Monitoring_eng!$A$1:$DB$79,Results!$C40,FALSE)=$M40,$R40,IF(HLOOKUP(AC$2,Monitoring_eng!$A$1:$DB$79,Results!$C40,FALSE)=$O40,$S40,"CHYBA")))))</f>
        <v>2</v>
      </c>
      <c r="AD40" s="68">
        <f>IF(ISBLANK(HLOOKUP(AD$2,Monitoring_eng!$A$1:$DB$79,Results!$C40,FALSE)),"",IF(HLOOKUP(AD$2,Monitoring_eng!$A$1:$DB$79,Results!$C40,FALSE)=$I40,$P40,IF(HLOOKUP(AD$2,Monitoring_eng!$A$1:$DB$79,Results!$C40,FALSE)=$K40,$Q40,IF(HLOOKUP(AD$2,Monitoring_eng!$A$1:$DB$79,Results!$C40,FALSE)=$M40,$R40,IF(HLOOKUP(AD$2,Monitoring_eng!$A$1:$DB$79,Results!$C40,FALSE)=$O40,$S40,"CHYBA")))))</f>
        <v>0</v>
      </c>
      <c r="AE40" s="68">
        <f>IF(ISBLANK(HLOOKUP(AE$2,Monitoring_eng!$A$1:$DB$79,Results!$C40,FALSE)),"",IF(HLOOKUP(AE$2,Monitoring_eng!$A$1:$DB$79,Results!$C40,FALSE)=$I40,$P40,IF(HLOOKUP(AE$2,Monitoring_eng!$A$1:$DB$79,Results!$C40,FALSE)=$K40,$Q40,IF(HLOOKUP(AE$2,Monitoring_eng!$A$1:$DB$79,Results!$C40,FALSE)=$M40,$R40,IF(HLOOKUP(AE$2,Monitoring_eng!$A$1:$DB$79,Results!$C40,FALSE)=$O40,$S40,"CHYBA")))))</f>
        <v>0</v>
      </c>
      <c r="AF40" s="68">
        <f>IF(ISBLANK(HLOOKUP(AF$2,Monitoring_eng!$A$1:$DB$79,Results!$C40,FALSE)),"",IF(HLOOKUP(AF$2,Monitoring_eng!$A$1:$DB$79,Results!$C40,FALSE)=$I40,$P40,IF(HLOOKUP(AF$2,Monitoring_eng!$A$1:$DB$79,Results!$C40,FALSE)=$K40,$Q40,IF(HLOOKUP(AF$2,Monitoring_eng!$A$1:$DB$79,Results!$C40,FALSE)=$M40,$R40,IF(HLOOKUP(AF$2,Monitoring_eng!$A$1:$DB$79,Results!$C40,FALSE)=$O40,$S40,"CHYBA")))))</f>
        <v>0</v>
      </c>
      <c r="AG40" s="68">
        <f>IF(ISBLANK(HLOOKUP(AG$2,Monitoring_eng!$A$1:$DB$79,Results!$C40,FALSE)),"",IF(HLOOKUP(AG$2,Monitoring_eng!$A$1:$DB$79,Results!$C40,FALSE)=$I40,$P40,IF(HLOOKUP(AG$2,Monitoring_eng!$A$1:$DB$79,Results!$C40,FALSE)=$K40,$Q40,IF(HLOOKUP(AG$2,Monitoring_eng!$A$1:$DB$79,Results!$C40,FALSE)=$M40,$R40,IF(HLOOKUP(AG$2,Monitoring_eng!$A$1:$DB$79,Results!$C40,FALSE)=$O40,$S40,"CHYBA")))))</f>
        <v>0</v>
      </c>
      <c r="AH40" s="68">
        <f>IF(ISBLANK(HLOOKUP(AH$2,Monitoring_eng!$A$1:$DB$79,Results!$C40,FALSE)),"",IF(HLOOKUP(AH$2,Monitoring_eng!$A$1:$DB$79,Results!$C40,FALSE)=$I40,$P40,IF(HLOOKUP(AH$2,Monitoring_eng!$A$1:$DB$79,Results!$C40,FALSE)=$K40,$Q40,IF(HLOOKUP(AH$2,Monitoring_eng!$A$1:$DB$79,Results!$C40,FALSE)=$M40,$R40,IF(HLOOKUP(AH$2,Monitoring_eng!$A$1:$DB$79,Results!$C40,FALSE)=$O40,$S40,"CHYBA")))))</f>
        <v>0</v>
      </c>
      <c r="AI40" s="68">
        <f>IF(ISBLANK(HLOOKUP(AI$2,Monitoring_eng!$A$1:$DB$79,Results!$C40,FALSE)),"",IF(HLOOKUP(AI$2,Monitoring_eng!$A$1:$DB$79,Results!$C40,FALSE)=$I40,$P40,IF(HLOOKUP(AI$2,Monitoring_eng!$A$1:$DB$79,Results!$C40,FALSE)=$K40,$Q40,IF(HLOOKUP(AI$2,Monitoring_eng!$A$1:$DB$79,Results!$C40,FALSE)=$M40,$R40,IF(HLOOKUP(AI$2,Monitoring_eng!$A$1:$DB$79,Results!$C40,FALSE)=$O40,$S40,"CHYBA")))))</f>
        <v>2</v>
      </c>
      <c r="AJ40" s="68">
        <f>IF(ISBLANK(HLOOKUP(AJ$2,Monitoring_eng!$A$1:$DB$79,Results!$C40,FALSE)),"",IF(HLOOKUP(AJ$2,Monitoring_eng!$A$1:$DB$79,Results!$C40,FALSE)=$I40,$P40,IF(HLOOKUP(AJ$2,Monitoring_eng!$A$1:$DB$79,Results!$C40,FALSE)=$K40,$Q40,IF(HLOOKUP(AJ$2,Monitoring_eng!$A$1:$DB$79,Results!$C40,FALSE)=$M40,$R40,IF(HLOOKUP(AJ$2,Monitoring_eng!$A$1:$DB$79,Results!$C40,FALSE)=$O40,$S40,"CHYBA")))))</f>
        <v>0</v>
      </c>
      <c r="AK40" s="68">
        <f>IF(ISBLANK(HLOOKUP(AK$2,Monitoring_eng!$A$1:$DB$79,Results!$C40,FALSE)),"",IF(HLOOKUP(AK$2,Monitoring_eng!$A$1:$DB$79,Results!$C40,FALSE)=$I40,$P40,IF(HLOOKUP(AK$2,Monitoring_eng!$A$1:$DB$79,Results!$C40,FALSE)=$K40,$Q40,IF(HLOOKUP(AK$2,Monitoring_eng!$A$1:$DB$79,Results!$C40,FALSE)=$M40,$R40,IF(HLOOKUP(AK$2,Monitoring_eng!$A$1:$DB$79,Results!$C40,FALSE)=$O40,$S40,"CHYBA")))))</f>
        <v>0</v>
      </c>
      <c r="AL40" s="68">
        <f>IF(ISBLANK(HLOOKUP(AL$2,Monitoring_eng!$A$1:$DB$79,Results!$C40,FALSE)),"",IF(HLOOKUP(AL$2,Monitoring_eng!$A$1:$DB$79,Results!$C40,FALSE)=$I40,$P40,IF(HLOOKUP(AL$2,Monitoring_eng!$A$1:$DB$79,Results!$C40,FALSE)=$K40,$Q40,IF(HLOOKUP(AL$2,Monitoring_eng!$A$1:$DB$79,Results!$C40,FALSE)=$M40,$R40,IF(HLOOKUP(AL$2,Monitoring_eng!$A$1:$DB$79,Results!$C40,FALSE)=$O40,$S40,"CHYBA")))))</f>
        <v>0</v>
      </c>
      <c r="AM40" s="68">
        <f>IF(ISBLANK(HLOOKUP(AM$2,Monitoring_eng!$A$1:$DB$79,Results!$C40,FALSE)),"",IF(HLOOKUP(AM$2,Monitoring_eng!$A$1:$DB$79,Results!$C40,FALSE)=$I40,$P40,IF(HLOOKUP(AM$2,Monitoring_eng!$A$1:$DB$79,Results!$C40,FALSE)=$K40,$Q40,IF(HLOOKUP(AM$2,Monitoring_eng!$A$1:$DB$79,Results!$C40,FALSE)=$M40,$R40,IF(HLOOKUP(AM$2,Monitoring_eng!$A$1:$DB$79,Results!$C40,FALSE)=$O40,$S40,"CHYBA")))))</f>
        <v>0</v>
      </c>
      <c r="AN40" s="68">
        <f>IF(ISBLANK(HLOOKUP(AN$2,Monitoring_eng!$A$1:$DB$79,Results!$C40,FALSE)),"",IF(HLOOKUP(AN$2,Monitoring_eng!$A$1:$DB$79,Results!$C40,FALSE)=$I40,$P40,IF(HLOOKUP(AN$2,Monitoring_eng!$A$1:$DB$79,Results!$C40,FALSE)=$K40,$Q40,IF(HLOOKUP(AN$2,Monitoring_eng!$A$1:$DB$79,Results!$C40,FALSE)=$M40,$R40,IF(HLOOKUP(AN$2,Monitoring_eng!$A$1:$DB$79,Results!$C40,FALSE)=$O40,$S40,"CHYBA")))))</f>
        <v>0</v>
      </c>
      <c r="AO40" s="68">
        <f>IF(ISBLANK(HLOOKUP(AO$2,Monitoring_eng!$A$1:$DB$79,Results!$C40,FALSE)),"",IF(HLOOKUP(AO$2,Monitoring_eng!$A$1:$DB$79,Results!$C40,FALSE)=$I40,$P40,IF(HLOOKUP(AO$2,Monitoring_eng!$A$1:$DB$79,Results!$C40,FALSE)=$K40,$Q40,IF(HLOOKUP(AO$2,Monitoring_eng!$A$1:$DB$79,Results!$C40,FALSE)=$M40,$R40,IF(HLOOKUP(AO$2,Monitoring_eng!$A$1:$DB$79,Results!$C40,FALSE)=$O40,$S40,"CHYBA")))))</f>
        <v>2</v>
      </c>
      <c r="AP40" s="68">
        <f>IF(ISBLANK(HLOOKUP(AP$2,Monitoring_eng!$A$1:$DB$79,Results!$C40,FALSE)),"",IF(HLOOKUP(AP$2,Monitoring_eng!$A$1:$DB$79,Results!$C40,FALSE)=$I40,$P40,IF(HLOOKUP(AP$2,Monitoring_eng!$A$1:$DB$79,Results!$C40,FALSE)=$K40,$Q40,IF(HLOOKUP(AP$2,Monitoring_eng!$A$1:$DB$79,Results!$C40,FALSE)=$M40,$R40,IF(HLOOKUP(AP$2,Monitoring_eng!$A$1:$DB$79,Results!$C40,FALSE)=$O40,$S40,"CHYBA")))))</f>
        <v>0</v>
      </c>
      <c r="AQ40" s="68">
        <f>IF(ISBLANK(HLOOKUP(AQ$2,Monitoring_eng!$A$1:$DB$79,Results!$C40,FALSE)),"",IF(HLOOKUP(AQ$2,Monitoring_eng!$A$1:$DB$79,Results!$C40,FALSE)=$I40,$P40,IF(HLOOKUP(AQ$2,Monitoring_eng!$A$1:$DB$79,Results!$C40,FALSE)=$K40,$Q40,IF(HLOOKUP(AQ$2,Monitoring_eng!$A$1:$DB$79,Results!$C40,FALSE)=$M40,$R40,IF(HLOOKUP(AQ$2,Monitoring_eng!$A$1:$DB$79,Results!$C40,FALSE)=$O40,$S40,"CHYBA")))))</f>
        <v>0</v>
      </c>
      <c r="AR40" s="68">
        <f>IF(ISBLANK(HLOOKUP(AR$2,Monitoring_eng!$A$1:$DB$79,Results!$C40,FALSE)),"",IF(HLOOKUP(AR$2,Monitoring_eng!$A$1:$DB$79,Results!$C40,FALSE)=$I40,$P40,IF(HLOOKUP(AR$2,Monitoring_eng!$A$1:$DB$79,Results!$C40,FALSE)=$K40,$Q40,IF(HLOOKUP(AR$2,Monitoring_eng!$A$1:$DB$79,Results!$C40,FALSE)=$M40,$R40,IF(HLOOKUP(AR$2,Monitoring_eng!$A$1:$DB$79,Results!$C40,FALSE)=$O40,$S40,"CHYBA")))))</f>
        <v>1</v>
      </c>
      <c r="AS40" s="68">
        <f>IF(ISBLANK(HLOOKUP(AS$2,Monitoring_eng!$A$1:$DB$79,Results!$C40,FALSE)),"",IF(HLOOKUP(AS$2,Monitoring_eng!$A$1:$DB$79,Results!$C40,FALSE)=$I40,$P40,IF(HLOOKUP(AS$2,Monitoring_eng!$A$1:$DB$79,Results!$C40,FALSE)=$K40,$Q40,IF(HLOOKUP(AS$2,Monitoring_eng!$A$1:$DB$79,Results!$C40,FALSE)=$M40,$R40,IF(HLOOKUP(AS$2,Monitoring_eng!$A$1:$DB$79,Results!$C40,FALSE)=$O40,$S40,"CHYBA")))))</f>
        <v>0</v>
      </c>
      <c r="AT40" s="68">
        <f>IF(ISBLANK(HLOOKUP(AT$2,Monitoring_eng!$A$1:$DB$79,Results!$C40,FALSE)),"",IF(HLOOKUP(AT$2,Monitoring_eng!$A$1:$DB$79,Results!$C40,FALSE)=$I40,$P40,IF(HLOOKUP(AT$2,Monitoring_eng!$A$1:$DB$79,Results!$C40,FALSE)=$K40,$Q40,IF(HLOOKUP(AT$2,Monitoring_eng!$A$1:$DB$79,Results!$C40,FALSE)=$M40,$R40,IF(HLOOKUP(AT$2,Monitoring_eng!$A$1:$DB$79,Results!$C40,FALSE)=$O40,$S40,"CHYBA")))))</f>
        <v>0</v>
      </c>
      <c r="AU40" s="68">
        <f>IF(ISBLANK(HLOOKUP(AU$2,Monitoring_eng!$A$1:$DB$79,Results!$C40,FALSE)),"",IF(HLOOKUP(AU$2,Monitoring_eng!$A$1:$DB$79,Results!$C40,FALSE)=$I40,$P40,IF(HLOOKUP(AU$2,Monitoring_eng!$A$1:$DB$79,Results!$C40,FALSE)=$K40,$Q40,IF(HLOOKUP(AU$2,Monitoring_eng!$A$1:$DB$79,Results!$C40,FALSE)=$M40,$R40,IF(HLOOKUP(AU$2,Monitoring_eng!$A$1:$DB$79,Results!$C40,FALSE)=$O40,$S40,"CHYBA")))))</f>
        <v>0</v>
      </c>
      <c r="AV40" s="68">
        <f>IF(ISBLANK(HLOOKUP(AV$2,Monitoring_eng!$A$1:$DB$79,Results!$C40,FALSE)),"",IF(HLOOKUP(AV$2,Monitoring_eng!$A$1:$DB$79,Results!$C40,FALSE)=$I40,$P40,IF(HLOOKUP(AV$2,Monitoring_eng!$A$1:$DB$79,Results!$C40,FALSE)=$K40,$Q40,IF(HLOOKUP(AV$2,Monitoring_eng!$A$1:$DB$79,Results!$C40,FALSE)=$M40,$R40,IF(HLOOKUP(AV$2,Monitoring_eng!$A$1:$DB$79,Results!$C40,FALSE)=$O40,$S40,"CHYBA")))))</f>
        <v>0</v>
      </c>
      <c r="AW40" s="68">
        <f>IF(ISBLANK(HLOOKUP(AW$2,Monitoring_eng!$A$1:$DB$79,Results!$C40,FALSE)),"",IF(HLOOKUP(AW$2,Monitoring_eng!$A$1:$DB$79,Results!$C40,FALSE)=$I40,$P40,IF(HLOOKUP(AW$2,Monitoring_eng!$A$1:$DB$79,Results!$C40,FALSE)=$K40,$Q40,IF(HLOOKUP(AW$2,Monitoring_eng!$A$1:$DB$79,Results!$C40,FALSE)=$M40,$R40,IF(HLOOKUP(AW$2,Monitoring_eng!$A$1:$DB$79,Results!$C40,FALSE)=$O40,$S40,"CHYBA")))))</f>
        <v>0</v>
      </c>
      <c r="AX40" s="68">
        <f>IF(ISBLANK(HLOOKUP(AX$2,Monitoring_eng!$A$1:$DB$79,Results!$C40,FALSE)),"",IF(HLOOKUP(AX$2,Monitoring_eng!$A$1:$DB$79,Results!$C40,FALSE)=$I40,$P40,IF(HLOOKUP(AX$2,Monitoring_eng!$A$1:$DB$79,Results!$C40,FALSE)=$K40,$Q40,IF(HLOOKUP(AX$2,Monitoring_eng!$A$1:$DB$79,Results!$C40,FALSE)=$M40,$R40,IF(HLOOKUP(AX$2,Monitoring_eng!$A$1:$DB$79,Results!$C40,FALSE)=$O40,$S40,"CHYBA")))))</f>
        <v>2</v>
      </c>
      <c r="AY40" s="68">
        <f>IF(ISBLANK(HLOOKUP(AY$2,Monitoring_eng!$A$1:$DB$79,Results!$C40,FALSE)),"",IF(HLOOKUP(AY$2,Monitoring_eng!$A$1:$DB$79,Results!$C40,FALSE)=$I40,$P40,IF(HLOOKUP(AY$2,Monitoring_eng!$A$1:$DB$79,Results!$C40,FALSE)=$K40,$Q40,IF(HLOOKUP(AY$2,Monitoring_eng!$A$1:$DB$79,Results!$C40,FALSE)=$M40,$R40,IF(HLOOKUP(AY$2,Monitoring_eng!$A$1:$DB$79,Results!$C40,FALSE)=$O40,$S40,"CHYBA")))))</f>
        <v>0</v>
      </c>
      <c r="AZ40" s="68">
        <f>IF(ISBLANK(HLOOKUP(AZ$2,Monitoring_eng!$A$1:$DB$79,Results!$C40,FALSE)),"",IF(HLOOKUP(AZ$2,Monitoring_eng!$A$1:$DB$79,Results!$C40,FALSE)=$I40,$P40,IF(HLOOKUP(AZ$2,Monitoring_eng!$A$1:$DB$79,Results!$C40,FALSE)=$K40,$Q40,IF(HLOOKUP(AZ$2,Monitoring_eng!$A$1:$DB$79,Results!$C40,FALSE)=$M40,$R40,IF(HLOOKUP(AZ$2,Monitoring_eng!$A$1:$DB$79,Results!$C40,FALSE)=$O40,$S40,"CHYBA")))))</f>
        <v>0</v>
      </c>
      <c r="BA40" s="68">
        <f>IF(ISBLANK(HLOOKUP(BA$2,Monitoring_eng!$A$1:$DB$79,Results!$C40,FALSE)),"",IF(HLOOKUP(BA$2,Monitoring_eng!$A$1:$DB$79,Results!$C40,FALSE)=$I40,$P40,IF(HLOOKUP(BA$2,Monitoring_eng!$A$1:$DB$79,Results!$C40,FALSE)=$K40,$Q40,IF(HLOOKUP(BA$2,Monitoring_eng!$A$1:$DB$79,Results!$C40,FALSE)=$M40,$R40,IF(HLOOKUP(BA$2,Monitoring_eng!$A$1:$DB$79,Results!$C40,FALSE)=$O40,$S40,"CHYBA")))))</f>
        <v>0</v>
      </c>
      <c r="BB40" s="68">
        <f>IF(ISBLANK(HLOOKUP(BB$2,Monitoring_eng!$A$1:$DB$79,Results!$C40,FALSE)),"",IF(HLOOKUP(BB$2,Monitoring_eng!$A$1:$DB$79,Results!$C40,FALSE)=$I40,$P40,IF(HLOOKUP(BB$2,Monitoring_eng!$A$1:$DB$79,Results!$C40,FALSE)=$K40,$Q40,IF(HLOOKUP(BB$2,Monitoring_eng!$A$1:$DB$79,Results!$C40,FALSE)=$M40,$R40,IF(HLOOKUP(BB$2,Monitoring_eng!$A$1:$DB$79,Results!$C40,FALSE)=$O40,$S40,"CHYBA")))))</f>
        <v>0</v>
      </c>
      <c r="BC40" s="68">
        <f>IF(ISBLANK(HLOOKUP(BC$2,Monitoring_eng!$A$1:$DB$79,Results!$C40,FALSE)),"",IF(HLOOKUP(BC$2,Monitoring_eng!$A$1:$DB$79,Results!$C40,FALSE)=$I40,$P40,IF(HLOOKUP(BC$2,Monitoring_eng!$A$1:$DB$79,Results!$C40,FALSE)=$K40,$Q40,IF(HLOOKUP(BC$2,Monitoring_eng!$A$1:$DB$79,Results!$C40,FALSE)=$M40,$R40,IF(HLOOKUP(BC$2,Monitoring_eng!$A$1:$DB$79,Results!$C40,FALSE)=$O40,$S40,"CHYBA")))))</f>
        <v>1</v>
      </c>
      <c r="BD40" s="68">
        <f>IF(ISBLANK(HLOOKUP(BD$2,Monitoring_eng!$A$1:$DB$79,Results!$C40,FALSE)),"",IF(HLOOKUP(BD$2,Monitoring_eng!$A$1:$DB$79,Results!$C40,FALSE)=$I40,$P40,IF(HLOOKUP(BD$2,Monitoring_eng!$A$1:$DB$79,Results!$C40,FALSE)=$K40,$Q40,IF(HLOOKUP(BD$2,Monitoring_eng!$A$1:$DB$79,Results!$C40,FALSE)=$M40,$R40,IF(HLOOKUP(BD$2,Monitoring_eng!$A$1:$DB$79,Results!$C40,FALSE)=$O40,$S40,"CHYBA")))))</f>
        <v>0</v>
      </c>
      <c r="BE40" s="68">
        <f>IF(ISBLANK(HLOOKUP(BE$2,Monitoring_eng!$A$1:$DB$79,Results!$C40,FALSE)),"",IF(HLOOKUP(BE$2,Monitoring_eng!$A$1:$DB$79,Results!$C40,FALSE)=$I40,$P40,IF(HLOOKUP(BE$2,Monitoring_eng!$A$1:$DB$79,Results!$C40,FALSE)=$K40,$Q40,IF(HLOOKUP(BE$2,Monitoring_eng!$A$1:$DB$79,Results!$C40,FALSE)=$M40,$R40,IF(HLOOKUP(BE$2,Monitoring_eng!$A$1:$DB$79,Results!$C40,FALSE)=$O40,$S40,"CHYBA")))))</f>
        <v>0</v>
      </c>
      <c r="BF40" s="68">
        <f>IF(ISBLANK(HLOOKUP(BF$2,Monitoring_eng!$A$1:$DB$79,Results!$C40,FALSE)),"",IF(HLOOKUP(BF$2,Monitoring_eng!$A$1:$DB$79,Results!$C40,FALSE)=$I40,$P40,IF(HLOOKUP(BF$2,Monitoring_eng!$A$1:$DB$79,Results!$C40,FALSE)=$K40,$Q40,IF(HLOOKUP(BF$2,Monitoring_eng!$A$1:$DB$79,Results!$C40,FALSE)=$M40,$R40,IF(HLOOKUP(BF$2,Monitoring_eng!$A$1:$DB$79,Results!$C40,FALSE)=$O40,$S40,"CHYBA")))))</f>
        <v>2</v>
      </c>
      <c r="BG40" s="68">
        <f>IF(ISBLANK(HLOOKUP(BG$2,Monitoring_eng!$A$1:$DB$79,Results!$C40,FALSE)),"",IF(HLOOKUP(BG$2,Monitoring_eng!$A$1:$DB$79,Results!$C40,FALSE)=$I40,$P40,IF(HLOOKUP(BG$2,Monitoring_eng!$A$1:$DB$79,Results!$C40,FALSE)=$K40,$Q40,IF(HLOOKUP(BG$2,Monitoring_eng!$A$1:$DB$79,Results!$C40,FALSE)=$M40,$R40,IF(HLOOKUP(BG$2,Monitoring_eng!$A$1:$DB$79,Results!$C40,FALSE)=$O40,$S40,"CHYBA")))))</f>
        <v>0</v>
      </c>
      <c r="BH40" s="68">
        <f>IF(ISBLANK(HLOOKUP(BH$2,Monitoring_eng!$A$1:$DB$79,Results!$C40,FALSE)),"",IF(HLOOKUP(BH$2,Monitoring_eng!$A$1:$DB$79,Results!$C40,FALSE)=$I40,$P40,IF(HLOOKUP(BH$2,Monitoring_eng!$A$1:$DB$79,Results!$C40,FALSE)=$K40,$Q40,IF(HLOOKUP(BH$2,Monitoring_eng!$A$1:$DB$79,Results!$C40,FALSE)=$M40,$R40,IF(HLOOKUP(BH$2,Monitoring_eng!$A$1:$DB$79,Results!$C40,FALSE)=$O40,$S40,"CHYBA")))))</f>
        <v>0</v>
      </c>
      <c r="BI40" s="68">
        <f>IF(ISBLANK(HLOOKUP(BI$2,Monitoring_eng!$A$1:$DB$79,Results!$C40,FALSE)),"",IF(HLOOKUP(BI$2,Monitoring_eng!$A$1:$DB$79,Results!$C40,FALSE)=$I40,$P40,IF(HLOOKUP(BI$2,Monitoring_eng!$A$1:$DB$79,Results!$C40,FALSE)=$K40,$Q40,IF(HLOOKUP(BI$2,Monitoring_eng!$A$1:$DB$79,Results!$C40,FALSE)=$M40,$R40,IF(HLOOKUP(BI$2,Monitoring_eng!$A$1:$DB$79,Results!$C40,FALSE)=$O40,$S40,"CHYBA")))))</f>
        <v>2</v>
      </c>
      <c r="BJ40" s="68">
        <f>IF(ISBLANK(HLOOKUP(BJ$2,Monitoring_eng!$A$1:$DB$79,Results!$C40,FALSE)),"",IF(HLOOKUP(BJ$2,Monitoring_eng!$A$1:$DB$79,Results!$C40,FALSE)=$I40,$P40,IF(HLOOKUP(BJ$2,Monitoring_eng!$A$1:$DB$79,Results!$C40,FALSE)=$K40,$Q40,IF(HLOOKUP(BJ$2,Monitoring_eng!$A$1:$DB$79,Results!$C40,FALSE)=$M40,$R40,IF(HLOOKUP(BJ$2,Monitoring_eng!$A$1:$DB$79,Results!$C40,FALSE)=$O40,$S40,"CHYBA")))))</f>
        <v>2</v>
      </c>
      <c r="BK40" s="68">
        <f>IF(ISBLANK(HLOOKUP(BK$2,Monitoring_eng!$A$1:$DB$79,Results!$C40,FALSE)),"",IF(HLOOKUP(BK$2,Monitoring_eng!$A$1:$DB$79,Results!$C40,FALSE)=$I40,$P40,IF(HLOOKUP(BK$2,Monitoring_eng!$A$1:$DB$79,Results!$C40,FALSE)=$K40,$Q40,IF(HLOOKUP(BK$2,Monitoring_eng!$A$1:$DB$79,Results!$C40,FALSE)=$M40,$R40,IF(HLOOKUP(BK$2,Monitoring_eng!$A$1:$DB$79,Results!$C40,FALSE)=$O40,$S40,"CHYBA")))))</f>
        <v>0</v>
      </c>
      <c r="BL40" s="68">
        <f>IF(ISBLANK(HLOOKUP(BL$2,Monitoring_eng!$A$1:$DB$79,Results!$C40,FALSE)),"",IF(HLOOKUP(BL$2,Monitoring_eng!$A$1:$DB$79,Results!$C40,FALSE)=$I40,$P40,IF(HLOOKUP(BL$2,Monitoring_eng!$A$1:$DB$79,Results!$C40,FALSE)=$K40,$Q40,IF(HLOOKUP(BL$2,Monitoring_eng!$A$1:$DB$79,Results!$C40,FALSE)=$M40,$R40,IF(HLOOKUP(BL$2,Monitoring_eng!$A$1:$DB$79,Results!$C40,FALSE)=$O40,$S40,"CHYBA")))))</f>
        <v>0</v>
      </c>
      <c r="BM40" s="68">
        <f>IF(ISBLANK(HLOOKUP(BM$2,Monitoring_eng!$A$1:$DB$79,Results!$C40,FALSE)),"",IF(HLOOKUP(BM$2,Monitoring_eng!$A$1:$DB$79,Results!$C40,FALSE)=$I40,$P40,IF(HLOOKUP(BM$2,Monitoring_eng!$A$1:$DB$79,Results!$C40,FALSE)=$K40,$Q40,IF(HLOOKUP(BM$2,Monitoring_eng!$A$1:$DB$79,Results!$C40,FALSE)=$M40,$R40,IF(HLOOKUP(BM$2,Monitoring_eng!$A$1:$DB$79,Results!$C40,FALSE)=$O40,$S40,"CHYBA")))))</f>
        <v>0</v>
      </c>
      <c r="BN40" s="68">
        <f>IF(ISBLANK(HLOOKUP(BN$2,Monitoring_eng!$A$1:$DB$79,Results!$C40,FALSE)),"",IF(HLOOKUP(BN$2,Monitoring_eng!$A$1:$DB$79,Results!$C40,FALSE)=$I40,$P40,IF(HLOOKUP(BN$2,Monitoring_eng!$A$1:$DB$79,Results!$C40,FALSE)=$K40,$Q40,IF(HLOOKUP(BN$2,Monitoring_eng!$A$1:$DB$79,Results!$C40,FALSE)=$M40,$R40,IF(HLOOKUP(BN$2,Monitoring_eng!$A$1:$DB$79,Results!$C40,FALSE)=$O40,$S40,"CHYBA")))))</f>
        <v>0</v>
      </c>
      <c r="BO40" s="68">
        <f>IF(ISBLANK(HLOOKUP(BO$2,Monitoring_eng!$A$1:$DB$79,Results!$C40,FALSE)),"",IF(HLOOKUP(BO$2,Monitoring_eng!$A$1:$DB$79,Results!$C40,FALSE)=$I40,$P40,IF(HLOOKUP(BO$2,Monitoring_eng!$A$1:$DB$79,Results!$C40,FALSE)=$K40,$Q40,IF(HLOOKUP(BO$2,Monitoring_eng!$A$1:$DB$79,Results!$C40,FALSE)=$M40,$R40,IF(HLOOKUP(BO$2,Monitoring_eng!$A$1:$DB$79,Results!$C40,FALSE)=$O40,$S40,"CHYBA")))))</f>
        <v>0</v>
      </c>
      <c r="BP40" s="68">
        <f>IF(ISBLANK(HLOOKUP(BP$2,Monitoring_eng!$A$1:$DB$79,Results!$C40,FALSE)),"",IF(HLOOKUP(BP$2,Monitoring_eng!$A$1:$DB$79,Results!$C40,FALSE)=$I40,$P40,IF(HLOOKUP(BP$2,Monitoring_eng!$A$1:$DB$79,Results!$C40,FALSE)=$K40,$Q40,IF(HLOOKUP(BP$2,Monitoring_eng!$A$1:$DB$79,Results!$C40,FALSE)=$M40,$R40,IF(HLOOKUP(BP$2,Monitoring_eng!$A$1:$DB$79,Results!$C40,FALSE)=$O40,$S40,"CHYBA")))))</f>
        <v>1</v>
      </c>
      <c r="BQ40" s="68">
        <f>IF(ISBLANK(HLOOKUP(BQ$2,Monitoring_eng!$A$1:$DB$79,Results!$C40,FALSE)),"",IF(HLOOKUP(BQ$2,Monitoring_eng!$A$1:$DB$79,Results!$C40,FALSE)=$I40,$P40,IF(HLOOKUP(BQ$2,Monitoring_eng!$A$1:$DB$79,Results!$C40,FALSE)=$K40,$Q40,IF(HLOOKUP(BQ$2,Monitoring_eng!$A$1:$DB$79,Results!$C40,FALSE)=$M40,$R40,IF(HLOOKUP(BQ$2,Monitoring_eng!$A$1:$DB$79,Results!$C40,FALSE)=$O40,$S40,"CHYBA")))))</f>
        <v>2</v>
      </c>
    </row>
    <row r="41" spans="1:69" x14ac:dyDescent="0.25">
      <c r="A41" s="45" t="s">
        <v>2466</v>
      </c>
      <c r="B41" s="45" t="s">
        <v>342</v>
      </c>
      <c r="C41" s="45">
        <v>40</v>
      </c>
      <c r="D41" s="53" t="s">
        <v>281</v>
      </c>
      <c r="E41" s="53" t="s">
        <v>1587</v>
      </c>
      <c r="F41" s="54" t="s">
        <v>38</v>
      </c>
      <c r="G41" s="45">
        <v>1</v>
      </c>
      <c r="H41" s="45" t="s">
        <v>484</v>
      </c>
      <c r="I41" s="45" t="s">
        <v>1749</v>
      </c>
      <c r="J41" s="45" t="s">
        <v>485</v>
      </c>
      <c r="K41" s="67" t="s">
        <v>1750</v>
      </c>
      <c r="L41" s="45" t="s">
        <v>486</v>
      </c>
      <c r="M41" s="45" t="s">
        <v>1752</v>
      </c>
      <c r="N41" s="45" t="s">
        <v>2116</v>
      </c>
      <c r="O41" s="45" t="s">
        <v>2116</v>
      </c>
      <c r="P41" s="45">
        <f t="shared" si="0"/>
        <v>1</v>
      </c>
      <c r="Q41" s="45">
        <v>0</v>
      </c>
      <c r="R41" s="45">
        <f t="shared" si="1"/>
        <v>0.5</v>
      </c>
      <c r="S41" s="45" t="s">
        <v>2116</v>
      </c>
      <c r="T41" s="68">
        <f>IF(ISBLANK(HLOOKUP(T$2,Monitoring_eng!$A$1:$DB$79,Results!$C41,FALSE)),"",IF(HLOOKUP(T$2,Monitoring_eng!$A$1:$DB$79,Results!$C41,FALSE)=$I41,$P41,IF(HLOOKUP(T$2,Monitoring_eng!$A$1:$DB$79,Results!$C41,FALSE)=$K41,$Q41,IF(HLOOKUP(T$2,Monitoring_eng!$A$1:$DB$79,Results!$C41,FALSE)=$M41,$R41,IF(HLOOKUP(T$2,Monitoring_eng!$A$1:$DB$79,Results!$C41,FALSE)=$O41,$S41,"CHYBA")))))</f>
        <v>0</v>
      </c>
      <c r="U41" s="68">
        <f>IF(ISBLANK(HLOOKUP(U$2,Monitoring_eng!$A$1:$DB$79,Results!$C41,FALSE)),"",IF(HLOOKUP(U$2,Monitoring_eng!$A$1:$DB$79,Results!$C41,FALSE)=$I41,$P41,IF(HLOOKUP(U$2,Monitoring_eng!$A$1:$DB$79,Results!$C41,FALSE)=$K41,$Q41,IF(HLOOKUP(U$2,Monitoring_eng!$A$1:$DB$79,Results!$C41,FALSE)=$M41,$R41,IF(HLOOKUP(U$2,Monitoring_eng!$A$1:$DB$79,Results!$C41,FALSE)=$O41,$S41,"CHYBA")))))</f>
        <v>0</v>
      </c>
      <c r="V41" s="68">
        <f>IF(ISBLANK(HLOOKUP(V$2,Monitoring_eng!$A$1:$DB$79,Results!$C41,FALSE)),"",IF(HLOOKUP(V$2,Monitoring_eng!$A$1:$DB$79,Results!$C41,FALSE)=$I41,$P41,IF(HLOOKUP(V$2,Monitoring_eng!$A$1:$DB$79,Results!$C41,FALSE)=$K41,$Q41,IF(HLOOKUP(V$2,Monitoring_eng!$A$1:$DB$79,Results!$C41,FALSE)=$M41,$R41,IF(HLOOKUP(V$2,Monitoring_eng!$A$1:$DB$79,Results!$C41,FALSE)=$O41,$S41,"CHYBA")))))</f>
        <v>0</v>
      </c>
      <c r="W41" s="68">
        <f>IF(ISBLANK(HLOOKUP(W$2,Monitoring_eng!$A$1:$DB$79,Results!$C41,FALSE)),"",IF(HLOOKUP(W$2,Monitoring_eng!$A$1:$DB$79,Results!$C41,FALSE)=$I41,$P41,IF(HLOOKUP(W$2,Monitoring_eng!$A$1:$DB$79,Results!$C41,FALSE)=$K41,$Q41,IF(HLOOKUP(W$2,Monitoring_eng!$A$1:$DB$79,Results!$C41,FALSE)=$M41,$R41,IF(HLOOKUP(W$2,Monitoring_eng!$A$1:$DB$79,Results!$C41,FALSE)=$O41,$S41,"CHYBA")))))</f>
        <v>0</v>
      </c>
      <c r="X41" s="68">
        <f>IF(ISBLANK(HLOOKUP(X$2,Monitoring_eng!$A$1:$DB$79,Results!$C41,FALSE)),"",IF(HLOOKUP(X$2,Monitoring_eng!$A$1:$DB$79,Results!$C41,FALSE)=$I41,$P41,IF(HLOOKUP(X$2,Monitoring_eng!$A$1:$DB$79,Results!$C41,FALSE)=$K41,$Q41,IF(HLOOKUP(X$2,Monitoring_eng!$A$1:$DB$79,Results!$C41,FALSE)=$M41,$R41,IF(HLOOKUP(X$2,Monitoring_eng!$A$1:$DB$79,Results!$C41,FALSE)=$O41,$S41,"CHYBA")))))</f>
        <v>0</v>
      </c>
      <c r="Y41" s="68">
        <f>IF(ISBLANK(HLOOKUP(Y$2,Monitoring_eng!$A$1:$DB$79,Results!$C41,FALSE)),"",IF(HLOOKUP(Y$2,Monitoring_eng!$A$1:$DB$79,Results!$C41,FALSE)=$I41,$P41,IF(HLOOKUP(Y$2,Monitoring_eng!$A$1:$DB$79,Results!$C41,FALSE)=$K41,$Q41,IF(HLOOKUP(Y$2,Monitoring_eng!$A$1:$DB$79,Results!$C41,FALSE)=$M41,$R41,IF(HLOOKUP(Y$2,Monitoring_eng!$A$1:$DB$79,Results!$C41,FALSE)=$O41,$S41,"CHYBA")))))</f>
        <v>0</v>
      </c>
      <c r="Z41" s="68">
        <f>IF(ISBLANK(HLOOKUP(Z$2,Monitoring_eng!$A$1:$DB$79,Results!$C41,FALSE)),"",IF(HLOOKUP(Z$2,Monitoring_eng!$A$1:$DB$79,Results!$C41,FALSE)=$I41,$P41,IF(HLOOKUP(Z$2,Monitoring_eng!$A$1:$DB$79,Results!$C41,FALSE)=$K41,$Q41,IF(HLOOKUP(Z$2,Monitoring_eng!$A$1:$DB$79,Results!$C41,FALSE)=$M41,$R41,IF(HLOOKUP(Z$2,Monitoring_eng!$A$1:$DB$79,Results!$C41,FALSE)=$O41,$S41,"CHYBA")))))</f>
        <v>0</v>
      </c>
      <c r="AA41" s="68">
        <f>IF(ISBLANK(HLOOKUP(AA$2,Monitoring_eng!$A$1:$DB$79,Results!$C41,FALSE)),"",IF(HLOOKUP(AA$2,Monitoring_eng!$A$1:$DB$79,Results!$C41,FALSE)=$I41,$P41,IF(HLOOKUP(AA$2,Monitoring_eng!$A$1:$DB$79,Results!$C41,FALSE)=$K41,$Q41,IF(HLOOKUP(AA$2,Monitoring_eng!$A$1:$DB$79,Results!$C41,FALSE)=$M41,$R41,IF(HLOOKUP(AA$2,Monitoring_eng!$A$1:$DB$79,Results!$C41,FALSE)=$O41,$S41,"CHYBA")))))</f>
        <v>0</v>
      </c>
      <c r="AB41" s="68">
        <f>IF(ISBLANK(HLOOKUP(AB$2,Monitoring_eng!$A$1:$DB$79,Results!$C41,FALSE)),"",IF(HLOOKUP(AB$2,Monitoring_eng!$A$1:$DB$79,Results!$C41,FALSE)=$I41,$P41,IF(HLOOKUP(AB$2,Monitoring_eng!$A$1:$DB$79,Results!$C41,FALSE)=$K41,$Q41,IF(HLOOKUP(AB$2,Monitoring_eng!$A$1:$DB$79,Results!$C41,FALSE)=$M41,$R41,IF(HLOOKUP(AB$2,Monitoring_eng!$A$1:$DB$79,Results!$C41,FALSE)=$O41,$S41,"CHYBA")))))</f>
        <v>0</v>
      </c>
      <c r="AC41" s="68">
        <f>IF(ISBLANK(HLOOKUP(AC$2,Monitoring_eng!$A$1:$DB$79,Results!$C41,FALSE)),"",IF(HLOOKUP(AC$2,Monitoring_eng!$A$1:$DB$79,Results!$C41,FALSE)=$I41,$P41,IF(HLOOKUP(AC$2,Monitoring_eng!$A$1:$DB$79,Results!$C41,FALSE)=$K41,$Q41,IF(HLOOKUP(AC$2,Monitoring_eng!$A$1:$DB$79,Results!$C41,FALSE)=$M41,$R41,IF(HLOOKUP(AC$2,Monitoring_eng!$A$1:$DB$79,Results!$C41,FALSE)=$O41,$S41,"CHYBA")))))</f>
        <v>1</v>
      </c>
      <c r="AD41" s="68">
        <f>IF(ISBLANK(HLOOKUP(AD$2,Monitoring_eng!$A$1:$DB$79,Results!$C41,FALSE)),"",IF(HLOOKUP(AD$2,Monitoring_eng!$A$1:$DB$79,Results!$C41,FALSE)=$I41,$P41,IF(HLOOKUP(AD$2,Monitoring_eng!$A$1:$DB$79,Results!$C41,FALSE)=$K41,$Q41,IF(HLOOKUP(AD$2,Monitoring_eng!$A$1:$DB$79,Results!$C41,FALSE)=$M41,$R41,IF(HLOOKUP(AD$2,Monitoring_eng!$A$1:$DB$79,Results!$C41,FALSE)=$O41,$S41,"CHYBA")))))</f>
        <v>0</v>
      </c>
      <c r="AE41" s="68">
        <f>IF(ISBLANK(HLOOKUP(AE$2,Monitoring_eng!$A$1:$DB$79,Results!$C41,FALSE)),"",IF(HLOOKUP(AE$2,Monitoring_eng!$A$1:$DB$79,Results!$C41,FALSE)=$I41,$P41,IF(HLOOKUP(AE$2,Monitoring_eng!$A$1:$DB$79,Results!$C41,FALSE)=$K41,$Q41,IF(HLOOKUP(AE$2,Monitoring_eng!$A$1:$DB$79,Results!$C41,FALSE)=$M41,$R41,IF(HLOOKUP(AE$2,Monitoring_eng!$A$1:$DB$79,Results!$C41,FALSE)=$O41,$S41,"CHYBA")))))</f>
        <v>0</v>
      </c>
      <c r="AF41" s="68">
        <f>IF(ISBLANK(HLOOKUP(AF$2,Monitoring_eng!$A$1:$DB$79,Results!$C41,FALSE)),"",IF(HLOOKUP(AF$2,Monitoring_eng!$A$1:$DB$79,Results!$C41,FALSE)=$I41,$P41,IF(HLOOKUP(AF$2,Monitoring_eng!$A$1:$DB$79,Results!$C41,FALSE)=$K41,$Q41,IF(HLOOKUP(AF$2,Monitoring_eng!$A$1:$DB$79,Results!$C41,FALSE)=$M41,$R41,IF(HLOOKUP(AF$2,Monitoring_eng!$A$1:$DB$79,Results!$C41,FALSE)=$O41,$S41,"CHYBA")))))</f>
        <v>0</v>
      </c>
      <c r="AG41" s="68">
        <f>IF(ISBLANK(HLOOKUP(AG$2,Monitoring_eng!$A$1:$DB$79,Results!$C41,FALSE)),"",IF(HLOOKUP(AG$2,Monitoring_eng!$A$1:$DB$79,Results!$C41,FALSE)=$I41,$P41,IF(HLOOKUP(AG$2,Monitoring_eng!$A$1:$DB$79,Results!$C41,FALSE)=$K41,$Q41,IF(HLOOKUP(AG$2,Monitoring_eng!$A$1:$DB$79,Results!$C41,FALSE)=$M41,$R41,IF(HLOOKUP(AG$2,Monitoring_eng!$A$1:$DB$79,Results!$C41,FALSE)=$O41,$S41,"CHYBA")))))</f>
        <v>0</v>
      </c>
      <c r="AH41" s="68">
        <f>IF(ISBLANK(HLOOKUP(AH$2,Monitoring_eng!$A$1:$DB$79,Results!$C41,FALSE)),"",IF(HLOOKUP(AH$2,Monitoring_eng!$A$1:$DB$79,Results!$C41,FALSE)=$I41,$P41,IF(HLOOKUP(AH$2,Monitoring_eng!$A$1:$DB$79,Results!$C41,FALSE)=$K41,$Q41,IF(HLOOKUP(AH$2,Monitoring_eng!$A$1:$DB$79,Results!$C41,FALSE)=$M41,$R41,IF(HLOOKUP(AH$2,Monitoring_eng!$A$1:$DB$79,Results!$C41,FALSE)=$O41,$S41,"CHYBA")))))</f>
        <v>0</v>
      </c>
      <c r="AI41" s="68">
        <f>IF(ISBLANK(HLOOKUP(AI$2,Monitoring_eng!$A$1:$DB$79,Results!$C41,FALSE)),"",IF(HLOOKUP(AI$2,Monitoring_eng!$A$1:$DB$79,Results!$C41,FALSE)=$I41,$P41,IF(HLOOKUP(AI$2,Monitoring_eng!$A$1:$DB$79,Results!$C41,FALSE)=$K41,$Q41,IF(HLOOKUP(AI$2,Monitoring_eng!$A$1:$DB$79,Results!$C41,FALSE)=$M41,$R41,IF(HLOOKUP(AI$2,Monitoring_eng!$A$1:$DB$79,Results!$C41,FALSE)=$O41,$S41,"CHYBA")))))</f>
        <v>0</v>
      </c>
      <c r="AJ41" s="68">
        <f>IF(ISBLANK(HLOOKUP(AJ$2,Monitoring_eng!$A$1:$DB$79,Results!$C41,FALSE)),"",IF(HLOOKUP(AJ$2,Monitoring_eng!$A$1:$DB$79,Results!$C41,FALSE)=$I41,$P41,IF(HLOOKUP(AJ$2,Monitoring_eng!$A$1:$DB$79,Results!$C41,FALSE)=$K41,$Q41,IF(HLOOKUP(AJ$2,Monitoring_eng!$A$1:$DB$79,Results!$C41,FALSE)=$M41,$R41,IF(HLOOKUP(AJ$2,Monitoring_eng!$A$1:$DB$79,Results!$C41,FALSE)=$O41,$S41,"CHYBA")))))</f>
        <v>0</v>
      </c>
      <c r="AK41" s="68">
        <f>IF(ISBLANK(HLOOKUP(AK$2,Monitoring_eng!$A$1:$DB$79,Results!$C41,FALSE)),"",IF(HLOOKUP(AK$2,Monitoring_eng!$A$1:$DB$79,Results!$C41,FALSE)=$I41,$P41,IF(HLOOKUP(AK$2,Monitoring_eng!$A$1:$DB$79,Results!$C41,FALSE)=$K41,$Q41,IF(HLOOKUP(AK$2,Monitoring_eng!$A$1:$DB$79,Results!$C41,FALSE)=$M41,$R41,IF(HLOOKUP(AK$2,Monitoring_eng!$A$1:$DB$79,Results!$C41,FALSE)=$O41,$S41,"CHYBA")))))</f>
        <v>0</v>
      </c>
      <c r="AL41" s="68">
        <f>IF(ISBLANK(HLOOKUP(AL$2,Monitoring_eng!$A$1:$DB$79,Results!$C41,FALSE)),"",IF(HLOOKUP(AL$2,Monitoring_eng!$A$1:$DB$79,Results!$C41,FALSE)=$I41,$P41,IF(HLOOKUP(AL$2,Monitoring_eng!$A$1:$DB$79,Results!$C41,FALSE)=$K41,$Q41,IF(HLOOKUP(AL$2,Monitoring_eng!$A$1:$DB$79,Results!$C41,FALSE)=$M41,$R41,IF(HLOOKUP(AL$2,Monitoring_eng!$A$1:$DB$79,Results!$C41,FALSE)=$O41,$S41,"CHYBA")))))</f>
        <v>0</v>
      </c>
      <c r="AM41" s="68">
        <f>IF(ISBLANK(HLOOKUP(AM$2,Monitoring_eng!$A$1:$DB$79,Results!$C41,FALSE)),"",IF(HLOOKUP(AM$2,Monitoring_eng!$A$1:$DB$79,Results!$C41,FALSE)=$I41,$P41,IF(HLOOKUP(AM$2,Monitoring_eng!$A$1:$DB$79,Results!$C41,FALSE)=$K41,$Q41,IF(HLOOKUP(AM$2,Monitoring_eng!$A$1:$DB$79,Results!$C41,FALSE)=$M41,$R41,IF(HLOOKUP(AM$2,Monitoring_eng!$A$1:$DB$79,Results!$C41,FALSE)=$O41,$S41,"CHYBA")))))</f>
        <v>0</v>
      </c>
      <c r="AN41" s="68">
        <f>IF(ISBLANK(HLOOKUP(AN$2,Monitoring_eng!$A$1:$DB$79,Results!$C41,FALSE)),"",IF(HLOOKUP(AN$2,Monitoring_eng!$A$1:$DB$79,Results!$C41,FALSE)=$I41,$P41,IF(HLOOKUP(AN$2,Monitoring_eng!$A$1:$DB$79,Results!$C41,FALSE)=$K41,$Q41,IF(HLOOKUP(AN$2,Monitoring_eng!$A$1:$DB$79,Results!$C41,FALSE)=$M41,$R41,IF(HLOOKUP(AN$2,Monitoring_eng!$A$1:$DB$79,Results!$C41,FALSE)=$O41,$S41,"CHYBA")))))</f>
        <v>0</v>
      </c>
      <c r="AO41" s="68">
        <f>IF(ISBLANK(HLOOKUP(AO$2,Monitoring_eng!$A$1:$DB$79,Results!$C41,FALSE)),"",IF(HLOOKUP(AO$2,Monitoring_eng!$A$1:$DB$79,Results!$C41,FALSE)=$I41,$P41,IF(HLOOKUP(AO$2,Monitoring_eng!$A$1:$DB$79,Results!$C41,FALSE)=$K41,$Q41,IF(HLOOKUP(AO$2,Monitoring_eng!$A$1:$DB$79,Results!$C41,FALSE)=$M41,$R41,IF(HLOOKUP(AO$2,Monitoring_eng!$A$1:$DB$79,Results!$C41,FALSE)=$O41,$S41,"CHYBA")))))</f>
        <v>0</v>
      </c>
      <c r="AP41" s="68">
        <f>IF(ISBLANK(HLOOKUP(AP$2,Monitoring_eng!$A$1:$DB$79,Results!$C41,FALSE)),"",IF(HLOOKUP(AP$2,Monitoring_eng!$A$1:$DB$79,Results!$C41,FALSE)=$I41,$P41,IF(HLOOKUP(AP$2,Monitoring_eng!$A$1:$DB$79,Results!$C41,FALSE)=$K41,$Q41,IF(HLOOKUP(AP$2,Monitoring_eng!$A$1:$DB$79,Results!$C41,FALSE)=$M41,$R41,IF(HLOOKUP(AP$2,Monitoring_eng!$A$1:$DB$79,Results!$C41,FALSE)=$O41,$S41,"CHYBA")))))</f>
        <v>0</v>
      </c>
      <c r="AQ41" s="68">
        <f>IF(ISBLANK(HLOOKUP(AQ$2,Monitoring_eng!$A$1:$DB$79,Results!$C41,FALSE)),"",IF(HLOOKUP(AQ$2,Monitoring_eng!$A$1:$DB$79,Results!$C41,FALSE)=$I41,$P41,IF(HLOOKUP(AQ$2,Monitoring_eng!$A$1:$DB$79,Results!$C41,FALSE)=$K41,$Q41,IF(HLOOKUP(AQ$2,Monitoring_eng!$A$1:$DB$79,Results!$C41,FALSE)=$M41,$R41,IF(HLOOKUP(AQ$2,Monitoring_eng!$A$1:$DB$79,Results!$C41,FALSE)=$O41,$S41,"CHYBA")))))</f>
        <v>0</v>
      </c>
      <c r="AR41" s="68">
        <f>IF(ISBLANK(HLOOKUP(AR$2,Monitoring_eng!$A$1:$DB$79,Results!$C41,FALSE)),"",IF(HLOOKUP(AR$2,Monitoring_eng!$A$1:$DB$79,Results!$C41,FALSE)=$I41,$P41,IF(HLOOKUP(AR$2,Monitoring_eng!$A$1:$DB$79,Results!$C41,FALSE)=$K41,$Q41,IF(HLOOKUP(AR$2,Monitoring_eng!$A$1:$DB$79,Results!$C41,FALSE)=$M41,$R41,IF(HLOOKUP(AR$2,Monitoring_eng!$A$1:$DB$79,Results!$C41,FALSE)=$O41,$S41,"CHYBA")))))</f>
        <v>0.5</v>
      </c>
      <c r="AS41" s="68">
        <f>IF(ISBLANK(HLOOKUP(AS$2,Monitoring_eng!$A$1:$DB$79,Results!$C41,FALSE)),"",IF(HLOOKUP(AS$2,Monitoring_eng!$A$1:$DB$79,Results!$C41,FALSE)=$I41,$P41,IF(HLOOKUP(AS$2,Monitoring_eng!$A$1:$DB$79,Results!$C41,FALSE)=$K41,$Q41,IF(HLOOKUP(AS$2,Monitoring_eng!$A$1:$DB$79,Results!$C41,FALSE)=$M41,$R41,IF(HLOOKUP(AS$2,Monitoring_eng!$A$1:$DB$79,Results!$C41,FALSE)=$O41,$S41,"CHYBA")))))</f>
        <v>0</v>
      </c>
      <c r="AT41" s="68">
        <f>IF(ISBLANK(HLOOKUP(AT$2,Monitoring_eng!$A$1:$DB$79,Results!$C41,FALSE)),"",IF(HLOOKUP(AT$2,Monitoring_eng!$A$1:$DB$79,Results!$C41,FALSE)=$I41,$P41,IF(HLOOKUP(AT$2,Monitoring_eng!$A$1:$DB$79,Results!$C41,FALSE)=$K41,$Q41,IF(HLOOKUP(AT$2,Monitoring_eng!$A$1:$DB$79,Results!$C41,FALSE)=$M41,$R41,IF(HLOOKUP(AT$2,Monitoring_eng!$A$1:$DB$79,Results!$C41,FALSE)=$O41,$S41,"CHYBA")))))</f>
        <v>0</v>
      </c>
      <c r="AU41" s="68">
        <f>IF(ISBLANK(HLOOKUP(AU$2,Monitoring_eng!$A$1:$DB$79,Results!$C41,FALSE)),"",IF(HLOOKUP(AU$2,Monitoring_eng!$A$1:$DB$79,Results!$C41,FALSE)=$I41,$P41,IF(HLOOKUP(AU$2,Monitoring_eng!$A$1:$DB$79,Results!$C41,FALSE)=$K41,$Q41,IF(HLOOKUP(AU$2,Monitoring_eng!$A$1:$DB$79,Results!$C41,FALSE)=$M41,$R41,IF(HLOOKUP(AU$2,Monitoring_eng!$A$1:$DB$79,Results!$C41,FALSE)=$O41,$S41,"CHYBA")))))</f>
        <v>0.5</v>
      </c>
      <c r="AV41" s="68">
        <f>IF(ISBLANK(HLOOKUP(AV$2,Monitoring_eng!$A$1:$DB$79,Results!$C41,FALSE)),"",IF(HLOOKUP(AV$2,Monitoring_eng!$A$1:$DB$79,Results!$C41,FALSE)=$I41,$P41,IF(HLOOKUP(AV$2,Monitoring_eng!$A$1:$DB$79,Results!$C41,FALSE)=$K41,$Q41,IF(HLOOKUP(AV$2,Monitoring_eng!$A$1:$DB$79,Results!$C41,FALSE)=$M41,$R41,IF(HLOOKUP(AV$2,Monitoring_eng!$A$1:$DB$79,Results!$C41,FALSE)=$O41,$S41,"CHYBA")))))</f>
        <v>0</v>
      </c>
      <c r="AW41" s="68">
        <f>IF(ISBLANK(HLOOKUP(AW$2,Monitoring_eng!$A$1:$DB$79,Results!$C41,FALSE)),"",IF(HLOOKUP(AW$2,Monitoring_eng!$A$1:$DB$79,Results!$C41,FALSE)=$I41,$P41,IF(HLOOKUP(AW$2,Monitoring_eng!$A$1:$DB$79,Results!$C41,FALSE)=$K41,$Q41,IF(HLOOKUP(AW$2,Monitoring_eng!$A$1:$DB$79,Results!$C41,FALSE)=$M41,$R41,IF(HLOOKUP(AW$2,Monitoring_eng!$A$1:$DB$79,Results!$C41,FALSE)=$O41,$S41,"CHYBA")))))</f>
        <v>0</v>
      </c>
      <c r="AX41" s="68">
        <f>IF(ISBLANK(HLOOKUP(AX$2,Monitoring_eng!$A$1:$DB$79,Results!$C41,FALSE)),"",IF(HLOOKUP(AX$2,Monitoring_eng!$A$1:$DB$79,Results!$C41,FALSE)=$I41,$P41,IF(HLOOKUP(AX$2,Monitoring_eng!$A$1:$DB$79,Results!$C41,FALSE)=$K41,$Q41,IF(HLOOKUP(AX$2,Monitoring_eng!$A$1:$DB$79,Results!$C41,FALSE)=$M41,$R41,IF(HLOOKUP(AX$2,Monitoring_eng!$A$1:$DB$79,Results!$C41,FALSE)=$O41,$S41,"CHYBA")))))</f>
        <v>0</v>
      </c>
      <c r="AY41" s="68">
        <f>IF(ISBLANK(HLOOKUP(AY$2,Monitoring_eng!$A$1:$DB$79,Results!$C41,FALSE)),"",IF(HLOOKUP(AY$2,Monitoring_eng!$A$1:$DB$79,Results!$C41,FALSE)=$I41,$P41,IF(HLOOKUP(AY$2,Monitoring_eng!$A$1:$DB$79,Results!$C41,FALSE)=$K41,$Q41,IF(HLOOKUP(AY$2,Monitoring_eng!$A$1:$DB$79,Results!$C41,FALSE)=$M41,$R41,IF(HLOOKUP(AY$2,Monitoring_eng!$A$1:$DB$79,Results!$C41,FALSE)=$O41,$S41,"CHYBA")))))</f>
        <v>0</v>
      </c>
      <c r="AZ41" s="68">
        <f>IF(ISBLANK(HLOOKUP(AZ$2,Monitoring_eng!$A$1:$DB$79,Results!$C41,FALSE)),"",IF(HLOOKUP(AZ$2,Monitoring_eng!$A$1:$DB$79,Results!$C41,FALSE)=$I41,$P41,IF(HLOOKUP(AZ$2,Monitoring_eng!$A$1:$DB$79,Results!$C41,FALSE)=$K41,$Q41,IF(HLOOKUP(AZ$2,Monitoring_eng!$A$1:$DB$79,Results!$C41,FALSE)=$M41,$R41,IF(HLOOKUP(AZ$2,Monitoring_eng!$A$1:$DB$79,Results!$C41,FALSE)=$O41,$S41,"CHYBA")))))</f>
        <v>0</v>
      </c>
      <c r="BA41" s="68">
        <f>IF(ISBLANK(HLOOKUP(BA$2,Monitoring_eng!$A$1:$DB$79,Results!$C41,FALSE)),"",IF(HLOOKUP(BA$2,Monitoring_eng!$A$1:$DB$79,Results!$C41,FALSE)=$I41,$P41,IF(HLOOKUP(BA$2,Monitoring_eng!$A$1:$DB$79,Results!$C41,FALSE)=$K41,$Q41,IF(HLOOKUP(BA$2,Monitoring_eng!$A$1:$DB$79,Results!$C41,FALSE)=$M41,$R41,IF(HLOOKUP(BA$2,Monitoring_eng!$A$1:$DB$79,Results!$C41,FALSE)=$O41,$S41,"CHYBA")))))</f>
        <v>0</v>
      </c>
      <c r="BB41" s="68">
        <f>IF(ISBLANK(HLOOKUP(BB$2,Monitoring_eng!$A$1:$DB$79,Results!$C41,FALSE)),"",IF(HLOOKUP(BB$2,Monitoring_eng!$A$1:$DB$79,Results!$C41,FALSE)=$I41,$P41,IF(HLOOKUP(BB$2,Monitoring_eng!$A$1:$DB$79,Results!$C41,FALSE)=$K41,$Q41,IF(HLOOKUP(BB$2,Monitoring_eng!$A$1:$DB$79,Results!$C41,FALSE)=$M41,$R41,IF(HLOOKUP(BB$2,Monitoring_eng!$A$1:$DB$79,Results!$C41,FALSE)=$O41,$S41,"CHYBA")))))</f>
        <v>0</v>
      </c>
      <c r="BC41" s="68">
        <f>IF(ISBLANK(HLOOKUP(BC$2,Monitoring_eng!$A$1:$DB$79,Results!$C41,FALSE)),"",IF(HLOOKUP(BC$2,Monitoring_eng!$A$1:$DB$79,Results!$C41,FALSE)=$I41,$P41,IF(HLOOKUP(BC$2,Monitoring_eng!$A$1:$DB$79,Results!$C41,FALSE)=$K41,$Q41,IF(HLOOKUP(BC$2,Monitoring_eng!$A$1:$DB$79,Results!$C41,FALSE)=$M41,$R41,IF(HLOOKUP(BC$2,Monitoring_eng!$A$1:$DB$79,Results!$C41,FALSE)=$O41,$S41,"CHYBA")))))</f>
        <v>0</v>
      </c>
      <c r="BD41" s="68">
        <f>IF(ISBLANK(HLOOKUP(BD$2,Monitoring_eng!$A$1:$DB$79,Results!$C41,FALSE)),"",IF(HLOOKUP(BD$2,Monitoring_eng!$A$1:$DB$79,Results!$C41,FALSE)=$I41,$P41,IF(HLOOKUP(BD$2,Monitoring_eng!$A$1:$DB$79,Results!$C41,FALSE)=$K41,$Q41,IF(HLOOKUP(BD$2,Monitoring_eng!$A$1:$DB$79,Results!$C41,FALSE)=$M41,$R41,IF(HLOOKUP(BD$2,Monitoring_eng!$A$1:$DB$79,Results!$C41,FALSE)=$O41,$S41,"CHYBA")))))</f>
        <v>0</v>
      </c>
      <c r="BE41" s="68">
        <f>IF(ISBLANK(HLOOKUP(BE$2,Monitoring_eng!$A$1:$DB$79,Results!$C41,FALSE)),"",IF(HLOOKUP(BE$2,Monitoring_eng!$A$1:$DB$79,Results!$C41,FALSE)=$I41,$P41,IF(HLOOKUP(BE$2,Monitoring_eng!$A$1:$DB$79,Results!$C41,FALSE)=$K41,$Q41,IF(HLOOKUP(BE$2,Monitoring_eng!$A$1:$DB$79,Results!$C41,FALSE)=$M41,$R41,IF(HLOOKUP(BE$2,Monitoring_eng!$A$1:$DB$79,Results!$C41,FALSE)=$O41,$S41,"CHYBA")))))</f>
        <v>1</v>
      </c>
      <c r="BF41" s="68">
        <f>IF(ISBLANK(HLOOKUP(BF$2,Monitoring_eng!$A$1:$DB$79,Results!$C41,FALSE)),"",IF(HLOOKUP(BF$2,Monitoring_eng!$A$1:$DB$79,Results!$C41,FALSE)=$I41,$P41,IF(HLOOKUP(BF$2,Monitoring_eng!$A$1:$DB$79,Results!$C41,FALSE)=$K41,$Q41,IF(HLOOKUP(BF$2,Monitoring_eng!$A$1:$DB$79,Results!$C41,FALSE)=$M41,$R41,IF(HLOOKUP(BF$2,Monitoring_eng!$A$1:$DB$79,Results!$C41,FALSE)=$O41,$S41,"CHYBA")))))</f>
        <v>0</v>
      </c>
      <c r="BG41" s="68">
        <f>IF(ISBLANK(HLOOKUP(BG$2,Monitoring_eng!$A$1:$DB$79,Results!$C41,FALSE)),"",IF(HLOOKUP(BG$2,Monitoring_eng!$A$1:$DB$79,Results!$C41,FALSE)=$I41,$P41,IF(HLOOKUP(BG$2,Monitoring_eng!$A$1:$DB$79,Results!$C41,FALSE)=$K41,$Q41,IF(HLOOKUP(BG$2,Monitoring_eng!$A$1:$DB$79,Results!$C41,FALSE)=$M41,$R41,IF(HLOOKUP(BG$2,Monitoring_eng!$A$1:$DB$79,Results!$C41,FALSE)=$O41,$S41,"CHYBA")))))</f>
        <v>0</v>
      </c>
      <c r="BH41" s="68">
        <f>IF(ISBLANK(HLOOKUP(BH$2,Monitoring_eng!$A$1:$DB$79,Results!$C41,FALSE)),"",IF(HLOOKUP(BH$2,Monitoring_eng!$A$1:$DB$79,Results!$C41,FALSE)=$I41,$P41,IF(HLOOKUP(BH$2,Monitoring_eng!$A$1:$DB$79,Results!$C41,FALSE)=$K41,$Q41,IF(HLOOKUP(BH$2,Monitoring_eng!$A$1:$DB$79,Results!$C41,FALSE)=$M41,$R41,IF(HLOOKUP(BH$2,Monitoring_eng!$A$1:$DB$79,Results!$C41,FALSE)=$O41,$S41,"CHYBA")))))</f>
        <v>0</v>
      </c>
      <c r="BI41" s="68">
        <f>IF(ISBLANK(HLOOKUP(BI$2,Monitoring_eng!$A$1:$DB$79,Results!$C41,FALSE)),"",IF(HLOOKUP(BI$2,Monitoring_eng!$A$1:$DB$79,Results!$C41,FALSE)=$I41,$P41,IF(HLOOKUP(BI$2,Monitoring_eng!$A$1:$DB$79,Results!$C41,FALSE)=$K41,$Q41,IF(HLOOKUP(BI$2,Monitoring_eng!$A$1:$DB$79,Results!$C41,FALSE)=$M41,$R41,IF(HLOOKUP(BI$2,Monitoring_eng!$A$1:$DB$79,Results!$C41,FALSE)=$O41,$S41,"CHYBA")))))</f>
        <v>0</v>
      </c>
      <c r="BJ41" s="68">
        <f>IF(ISBLANK(HLOOKUP(BJ$2,Monitoring_eng!$A$1:$DB$79,Results!$C41,FALSE)),"",IF(HLOOKUP(BJ$2,Monitoring_eng!$A$1:$DB$79,Results!$C41,FALSE)=$I41,$P41,IF(HLOOKUP(BJ$2,Monitoring_eng!$A$1:$DB$79,Results!$C41,FALSE)=$K41,$Q41,IF(HLOOKUP(BJ$2,Monitoring_eng!$A$1:$DB$79,Results!$C41,FALSE)=$M41,$R41,IF(HLOOKUP(BJ$2,Monitoring_eng!$A$1:$DB$79,Results!$C41,FALSE)=$O41,$S41,"CHYBA")))))</f>
        <v>0</v>
      </c>
      <c r="BK41" s="68">
        <f>IF(ISBLANK(HLOOKUP(BK$2,Monitoring_eng!$A$1:$DB$79,Results!$C41,FALSE)),"",IF(HLOOKUP(BK$2,Monitoring_eng!$A$1:$DB$79,Results!$C41,FALSE)=$I41,$P41,IF(HLOOKUP(BK$2,Monitoring_eng!$A$1:$DB$79,Results!$C41,FALSE)=$K41,$Q41,IF(HLOOKUP(BK$2,Monitoring_eng!$A$1:$DB$79,Results!$C41,FALSE)=$M41,$R41,IF(HLOOKUP(BK$2,Monitoring_eng!$A$1:$DB$79,Results!$C41,FALSE)=$O41,$S41,"CHYBA")))))</f>
        <v>0</v>
      </c>
      <c r="BL41" s="68">
        <f>IF(ISBLANK(HLOOKUP(BL$2,Monitoring_eng!$A$1:$DB$79,Results!$C41,FALSE)),"",IF(HLOOKUP(BL$2,Monitoring_eng!$A$1:$DB$79,Results!$C41,FALSE)=$I41,$P41,IF(HLOOKUP(BL$2,Monitoring_eng!$A$1:$DB$79,Results!$C41,FALSE)=$K41,$Q41,IF(HLOOKUP(BL$2,Monitoring_eng!$A$1:$DB$79,Results!$C41,FALSE)=$M41,$R41,IF(HLOOKUP(BL$2,Monitoring_eng!$A$1:$DB$79,Results!$C41,FALSE)=$O41,$S41,"CHYBA")))))</f>
        <v>0</v>
      </c>
      <c r="BM41" s="68">
        <f>IF(ISBLANK(HLOOKUP(BM$2,Monitoring_eng!$A$1:$DB$79,Results!$C41,FALSE)),"",IF(HLOOKUP(BM$2,Monitoring_eng!$A$1:$DB$79,Results!$C41,FALSE)=$I41,$P41,IF(HLOOKUP(BM$2,Monitoring_eng!$A$1:$DB$79,Results!$C41,FALSE)=$K41,$Q41,IF(HLOOKUP(BM$2,Monitoring_eng!$A$1:$DB$79,Results!$C41,FALSE)=$M41,$R41,IF(HLOOKUP(BM$2,Monitoring_eng!$A$1:$DB$79,Results!$C41,FALSE)=$O41,$S41,"CHYBA")))))</f>
        <v>0</v>
      </c>
      <c r="BN41" s="68">
        <f>IF(ISBLANK(HLOOKUP(BN$2,Monitoring_eng!$A$1:$DB$79,Results!$C41,FALSE)),"",IF(HLOOKUP(BN$2,Monitoring_eng!$A$1:$DB$79,Results!$C41,FALSE)=$I41,$P41,IF(HLOOKUP(BN$2,Monitoring_eng!$A$1:$DB$79,Results!$C41,FALSE)=$K41,$Q41,IF(HLOOKUP(BN$2,Monitoring_eng!$A$1:$DB$79,Results!$C41,FALSE)=$M41,$R41,IF(HLOOKUP(BN$2,Monitoring_eng!$A$1:$DB$79,Results!$C41,FALSE)=$O41,$S41,"CHYBA")))))</f>
        <v>0</v>
      </c>
      <c r="BO41" s="68">
        <f>IF(ISBLANK(HLOOKUP(BO$2,Monitoring_eng!$A$1:$DB$79,Results!$C41,FALSE)),"",IF(HLOOKUP(BO$2,Monitoring_eng!$A$1:$DB$79,Results!$C41,FALSE)=$I41,$P41,IF(HLOOKUP(BO$2,Monitoring_eng!$A$1:$DB$79,Results!$C41,FALSE)=$K41,$Q41,IF(HLOOKUP(BO$2,Monitoring_eng!$A$1:$DB$79,Results!$C41,FALSE)=$M41,$R41,IF(HLOOKUP(BO$2,Monitoring_eng!$A$1:$DB$79,Results!$C41,FALSE)=$O41,$S41,"CHYBA")))))</f>
        <v>0</v>
      </c>
      <c r="BP41" s="68">
        <f>IF(ISBLANK(HLOOKUP(BP$2,Monitoring_eng!$A$1:$DB$79,Results!$C41,FALSE)),"",IF(HLOOKUP(BP$2,Monitoring_eng!$A$1:$DB$79,Results!$C41,FALSE)=$I41,$P41,IF(HLOOKUP(BP$2,Monitoring_eng!$A$1:$DB$79,Results!$C41,FALSE)=$K41,$Q41,IF(HLOOKUP(BP$2,Monitoring_eng!$A$1:$DB$79,Results!$C41,FALSE)=$M41,$R41,IF(HLOOKUP(BP$2,Monitoring_eng!$A$1:$DB$79,Results!$C41,FALSE)=$O41,$S41,"CHYBA")))))</f>
        <v>1</v>
      </c>
      <c r="BQ41" s="68">
        <f>IF(ISBLANK(HLOOKUP(BQ$2,Monitoring_eng!$A$1:$DB$79,Results!$C41,FALSE)),"",IF(HLOOKUP(BQ$2,Monitoring_eng!$A$1:$DB$79,Results!$C41,FALSE)=$I41,$P41,IF(HLOOKUP(BQ$2,Monitoring_eng!$A$1:$DB$79,Results!$C41,FALSE)=$K41,$Q41,IF(HLOOKUP(BQ$2,Monitoring_eng!$A$1:$DB$79,Results!$C41,FALSE)=$M41,$R41,IF(HLOOKUP(BQ$2,Monitoring_eng!$A$1:$DB$79,Results!$C41,FALSE)=$O41,$S41,"CHYBA")))))</f>
        <v>1</v>
      </c>
    </row>
    <row r="42" spans="1:69" x14ac:dyDescent="0.25">
      <c r="A42" s="45" t="s">
        <v>2467</v>
      </c>
      <c r="B42" s="45" t="s">
        <v>343</v>
      </c>
      <c r="C42" s="45">
        <v>41</v>
      </c>
      <c r="D42" s="53" t="s">
        <v>283</v>
      </c>
      <c r="E42" s="53" t="s">
        <v>282</v>
      </c>
      <c r="F42" s="54" t="s">
        <v>38</v>
      </c>
      <c r="G42" s="45">
        <v>1</v>
      </c>
      <c r="H42" s="45" t="s">
        <v>484</v>
      </c>
      <c r="I42" s="45" t="s">
        <v>1749</v>
      </c>
      <c r="J42" s="45" t="s">
        <v>485</v>
      </c>
      <c r="K42" s="67" t="s">
        <v>1750</v>
      </c>
      <c r="L42" s="45" t="s">
        <v>486</v>
      </c>
      <c r="M42" s="45" t="s">
        <v>1752</v>
      </c>
      <c r="N42" s="45" t="s">
        <v>2116</v>
      </c>
      <c r="O42" s="45" t="s">
        <v>2116</v>
      </c>
      <c r="P42" s="45">
        <f t="shared" si="0"/>
        <v>1</v>
      </c>
      <c r="Q42" s="45">
        <v>0</v>
      </c>
      <c r="R42" s="45">
        <f t="shared" si="1"/>
        <v>0.5</v>
      </c>
      <c r="S42" s="45" t="s">
        <v>2116</v>
      </c>
      <c r="T42" s="68">
        <f>IF(ISBLANK(HLOOKUP(T$2,Monitoring_eng!$A$1:$DB$79,Results!$C42,FALSE)),"",IF(HLOOKUP(T$2,Monitoring_eng!$A$1:$DB$79,Results!$C42,FALSE)=$I42,$P42,IF(HLOOKUP(T$2,Monitoring_eng!$A$1:$DB$79,Results!$C42,FALSE)=$K42,$Q42,IF(HLOOKUP(T$2,Monitoring_eng!$A$1:$DB$79,Results!$C42,FALSE)=$M42,$R42,IF(HLOOKUP(T$2,Monitoring_eng!$A$1:$DB$79,Results!$C42,FALSE)=$O42,$S42,"CHYBA")))))</f>
        <v>1</v>
      </c>
      <c r="U42" s="68">
        <f>IF(ISBLANK(HLOOKUP(U$2,Monitoring_eng!$A$1:$DB$79,Results!$C42,FALSE)),"",IF(HLOOKUP(U$2,Monitoring_eng!$A$1:$DB$79,Results!$C42,FALSE)=$I42,$P42,IF(HLOOKUP(U$2,Monitoring_eng!$A$1:$DB$79,Results!$C42,FALSE)=$K42,$Q42,IF(HLOOKUP(U$2,Monitoring_eng!$A$1:$DB$79,Results!$C42,FALSE)=$M42,$R42,IF(HLOOKUP(U$2,Monitoring_eng!$A$1:$DB$79,Results!$C42,FALSE)=$O42,$S42,"CHYBA")))))</f>
        <v>0</v>
      </c>
      <c r="V42" s="68">
        <f>IF(ISBLANK(HLOOKUP(V$2,Monitoring_eng!$A$1:$DB$79,Results!$C42,FALSE)),"",IF(HLOOKUP(V$2,Monitoring_eng!$A$1:$DB$79,Results!$C42,FALSE)=$I42,$P42,IF(HLOOKUP(V$2,Monitoring_eng!$A$1:$DB$79,Results!$C42,FALSE)=$K42,$Q42,IF(HLOOKUP(V$2,Monitoring_eng!$A$1:$DB$79,Results!$C42,FALSE)=$M42,$R42,IF(HLOOKUP(V$2,Monitoring_eng!$A$1:$DB$79,Results!$C42,FALSE)=$O42,$S42,"CHYBA")))))</f>
        <v>1</v>
      </c>
      <c r="W42" s="68">
        <f>IF(ISBLANK(HLOOKUP(W$2,Monitoring_eng!$A$1:$DB$79,Results!$C42,FALSE)),"",IF(HLOOKUP(W$2,Monitoring_eng!$A$1:$DB$79,Results!$C42,FALSE)=$I42,$P42,IF(HLOOKUP(W$2,Monitoring_eng!$A$1:$DB$79,Results!$C42,FALSE)=$K42,$Q42,IF(HLOOKUP(W$2,Monitoring_eng!$A$1:$DB$79,Results!$C42,FALSE)=$M42,$R42,IF(HLOOKUP(W$2,Monitoring_eng!$A$1:$DB$79,Results!$C42,FALSE)=$O42,$S42,"CHYBA")))))</f>
        <v>0</v>
      </c>
      <c r="X42" s="68">
        <f>IF(ISBLANK(HLOOKUP(X$2,Monitoring_eng!$A$1:$DB$79,Results!$C42,FALSE)),"",IF(HLOOKUP(X$2,Monitoring_eng!$A$1:$DB$79,Results!$C42,FALSE)=$I42,$P42,IF(HLOOKUP(X$2,Monitoring_eng!$A$1:$DB$79,Results!$C42,FALSE)=$K42,$Q42,IF(HLOOKUP(X$2,Monitoring_eng!$A$1:$DB$79,Results!$C42,FALSE)=$M42,$R42,IF(HLOOKUP(X$2,Monitoring_eng!$A$1:$DB$79,Results!$C42,FALSE)=$O42,$S42,"CHYBA")))))</f>
        <v>0</v>
      </c>
      <c r="Y42" s="68">
        <f>IF(ISBLANK(HLOOKUP(Y$2,Monitoring_eng!$A$1:$DB$79,Results!$C42,FALSE)),"",IF(HLOOKUP(Y$2,Monitoring_eng!$A$1:$DB$79,Results!$C42,FALSE)=$I42,$P42,IF(HLOOKUP(Y$2,Monitoring_eng!$A$1:$DB$79,Results!$C42,FALSE)=$K42,$Q42,IF(HLOOKUP(Y$2,Monitoring_eng!$A$1:$DB$79,Results!$C42,FALSE)=$M42,$R42,IF(HLOOKUP(Y$2,Monitoring_eng!$A$1:$DB$79,Results!$C42,FALSE)=$O42,$S42,"CHYBA")))))</f>
        <v>1</v>
      </c>
      <c r="Z42" s="68">
        <f>IF(ISBLANK(HLOOKUP(Z$2,Monitoring_eng!$A$1:$DB$79,Results!$C42,FALSE)),"",IF(HLOOKUP(Z$2,Monitoring_eng!$A$1:$DB$79,Results!$C42,FALSE)=$I42,$P42,IF(HLOOKUP(Z$2,Monitoring_eng!$A$1:$DB$79,Results!$C42,FALSE)=$K42,$Q42,IF(HLOOKUP(Z$2,Monitoring_eng!$A$1:$DB$79,Results!$C42,FALSE)=$M42,$R42,IF(HLOOKUP(Z$2,Monitoring_eng!$A$1:$DB$79,Results!$C42,FALSE)=$O42,$S42,"CHYBA")))))</f>
        <v>0</v>
      </c>
      <c r="AA42" s="68">
        <f>IF(ISBLANK(HLOOKUP(AA$2,Monitoring_eng!$A$1:$DB$79,Results!$C42,FALSE)),"",IF(HLOOKUP(AA$2,Monitoring_eng!$A$1:$DB$79,Results!$C42,FALSE)=$I42,$P42,IF(HLOOKUP(AA$2,Monitoring_eng!$A$1:$DB$79,Results!$C42,FALSE)=$K42,$Q42,IF(HLOOKUP(AA$2,Monitoring_eng!$A$1:$DB$79,Results!$C42,FALSE)=$M42,$R42,IF(HLOOKUP(AA$2,Monitoring_eng!$A$1:$DB$79,Results!$C42,FALSE)=$O42,$S42,"CHYBA")))))</f>
        <v>0</v>
      </c>
      <c r="AB42" s="68">
        <f>IF(ISBLANK(HLOOKUP(AB$2,Monitoring_eng!$A$1:$DB$79,Results!$C42,FALSE)),"",IF(HLOOKUP(AB$2,Monitoring_eng!$A$1:$DB$79,Results!$C42,FALSE)=$I42,$P42,IF(HLOOKUP(AB$2,Monitoring_eng!$A$1:$DB$79,Results!$C42,FALSE)=$K42,$Q42,IF(HLOOKUP(AB$2,Monitoring_eng!$A$1:$DB$79,Results!$C42,FALSE)=$M42,$R42,IF(HLOOKUP(AB$2,Monitoring_eng!$A$1:$DB$79,Results!$C42,FALSE)=$O42,$S42,"CHYBA")))))</f>
        <v>0</v>
      </c>
      <c r="AC42" s="68">
        <f>IF(ISBLANK(HLOOKUP(AC$2,Monitoring_eng!$A$1:$DB$79,Results!$C42,FALSE)),"",IF(HLOOKUP(AC$2,Monitoring_eng!$A$1:$DB$79,Results!$C42,FALSE)=$I42,$P42,IF(HLOOKUP(AC$2,Monitoring_eng!$A$1:$DB$79,Results!$C42,FALSE)=$K42,$Q42,IF(HLOOKUP(AC$2,Monitoring_eng!$A$1:$DB$79,Results!$C42,FALSE)=$M42,$R42,IF(HLOOKUP(AC$2,Monitoring_eng!$A$1:$DB$79,Results!$C42,FALSE)=$O42,$S42,"CHYBA")))))</f>
        <v>0</v>
      </c>
      <c r="AD42" s="68">
        <f>IF(ISBLANK(HLOOKUP(AD$2,Monitoring_eng!$A$1:$DB$79,Results!$C42,FALSE)),"",IF(HLOOKUP(AD$2,Monitoring_eng!$A$1:$DB$79,Results!$C42,FALSE)=$I42,$P42,IF(HLOOKUP(AD$2,Monitoring_eng!$A$1:$DB$79,Results!$C42,FALSE)=$K42,$Q42,IF(HLOOKUP(AD$2,Monitoring_eng!$A$1:$DB$79,Results!$C42,FALSE)=$M42,$R42,IF(HLOOKUP(AD$2,Monitoring_eng!$A$1:$DB$79,Results!$C42,FALSE)=$O42,$S42,"CHYBA")))))</f>
        <v>0</v>
      </c>
      <c r="AE42" s="68">
        <f>IF(ISBLANK(HLOOKUP(AE$2,Monitoring_eng!$A$1:$DB$79,Results!$C42,FALSE)),"",IF(HLOOKUP(AE$2,Monitoring_eng!$A$1:$DB$79,Results!$C42,FALSE)=$I42,$P42,IF(HLOOKUP(AE$2,Monitoring_eng!$A$1:$DB$79,Results!$C42,FALSE)=$K42,$Q42,IF(HLOOKUP(AE$2,Monitoring_eng!$A$1:$DB$79,Results!$C42,FALSE)=$M42,$R42,IF(HLOOKUP(AE$2,Monitoring_eng!$A$1:$DB$79,Results!$C42,FALSE)=$O42,$S42,"CHYBA")))))</f>
        <v>0</v>
      </c>
      <c r="AF42" s="68">
        <f>IF(ISBLANK(HLOOKUP(AF$2,Monitoring_eng!$A$1:$DB$79,Results!$C42,FALSE)),"",IF(HLOOKUP(AF$2,Monitoring_eng!$A$1:$DB$79,Results!$C42,FALSE)=$I42,$P42,IF(HLOOKUP(AF$2,Monitoring_eng!$A$1:$DB$79,Results!$C42,FALSE)=$K42,$Q42,IF(HLOOKUP(AF$2,Monitoring_eng!$A$1:$DB$79,Results!$C42,FALSE)=$M42,$R42,IF(HLOOKUP(AF$2,Monitoring_eng!$A$1:$DB$79,Results!$C42,FALSE)=$O42,$S42,"CHYBA")))))</f>
        <v>1</v>
      </c>
      <c r="AG42" s="68">
        <f>IF(ISBLANK(HLOOKUP(AG$2,Monitoring_eng!$A$1:$DB$79,Results!$C42,FALSE)),"",IF(HLOOKUP(AG$2,Monitoring_eng!$A$1:$DB$79,Results!$C42,FALSE)=$I42,$P42,IF(HLOOKUP(AG$2,Monitoring_eng!$A$1:$DB$79,Results!$C42,FALSE)=$K42,$Q42,IF(HLOOKUP(AG$2,Monitoring_eng!$A$1:$DB$79,Results!$C42,FALSE)=$M42,$R42,IF(HLOOKUP(AG$2,Monitoring_eng!$A$1:$DB$79,Results!$C42,FALSE)=$O42,$S42,"CHYBA")))))</f>
        <v>0</v>
      </c>
      <c r="AH42" s="68">
        <f>IF(ISBLANK(HLOOKUP(AH$2,Monitoring_eng!$A$1:$DB$79,Results!$C42,FALSE)),"",IF(HLOOKUP(AH$2,Monitoring_eng!$A$1:$DB$79,Results!$C42,FALSE)=$I42,$P42,IF(HLOOKUP(AH$2,Monitoring_eng!$A$1:$DB$79,Results!$C42,FALSE)=$K42,$Q42,IF(HLOOKUP(AH$2,Monitoring_eng!$A$1:$DB$79,Results!$C42,FALSE)=$M42,$R42,IF(HLOOKUP(AH$2,Monitoring_eng!$A$1:$DB$79,Results!$C42,FALSE)=$O42,$S42,"CHYBA")))))</f>
        <v>0</v>
      </c>
      <c r="AI42" s="68">
        <f>IF(ISBLANK(HLOOKUP(AI$2,Monitoring_eng!$A$1:$DB$79,Results!$C42,FALSE)),"",IF(HLOOKUP(AI$2,Monitoring_eng!$A$1:$DB$79,Results!$C42,FALSE)=$I42,$P42,IF(HLOOKUP(AI$2,Monitoring_eng!$A$1:$DB$79,Results!$C42,FALSE)=$K42,$Q42,IF(HLOOKUP(AI$2,Monitoring_eng!$A$1:$DB$79,Results!$C42,FALSE)=$M42,$R42,IF(HLOOKUP(AI$2,Monitoring_eng!$A$1:$DB$79,Results!$C42,FALSE)=$O42,$S42,"CHYBA")))))</f>
        <v>1</v>
      </c>
      <c r="AJ42" s="68">
        <f>IF(ISBLANK(HLOOKUP(AJ$2,Monitoring_eng!$A$1:$DB$79,Results!$C42,FALSE)),"",IF(HLOOKUP(AJ$2,Monitoring_eng!$A$1:$DB$79,Results!$C42,FALSE)=$I42,$P42,IF(HLOOKUP(AJ$2,Monitoring_eng!$A$1:$DB$79,Results!$C42,FALSE)=$K42,$Q42,IF(HLOOKUP(AJ$2,Monitoring_eng!$A$1:$DB$79,Results!$C42,FALSE)=$M42,$R42,IF(HLOOKUP(AJ$2,Monitoring_eng!$A$1:$DB$79,Results!$C42,FALSE)=$O42,$S42,"CHYBA")))))</f>
        <v>0</v>
      </c>
      <c r="AK42" s="68">
        <f>IF(ISBLANK(HLOOKUP(AK$2,Monitoring_eng!$A$1:$DB$79,Results!$C42,FALSE)),"",IF(HLOOKUP(AK$2,Monitoring_eng!$A$1:$DB$79,Results!$C42,FALSE)=$I42,$P42,IF(HLOOKUP(AK$2,Monitoring_eng!$A$1:$DB$79,Results!$C42,FALSE)=$K42,$Q42,IF(HLOOKUP(AK$2,Monitoring_eng!$A$1:$DB$79,Results!$C42,FALSE)=$M42,$R42,IF(HLOOKUP(AK$2,Monitoring_eng!$A$1:$DB$79,Results!$C42,FALSE)=$O42,$S42,"CHYBA")))))</f>
        <v>0</v>
      </c>
      <c r="AL42" s="68">
        <f>IF(ISBLANK(HLOOKUP(AL$2,Monitoring_eng!$A$1:$DB$79,Results!$C42,FALSE)),"",IF(HLOOKUP(AL$2,Monitoring_eng!$A$1:$DB$79,Results!$C42,FALSE)=$I42,$P42,IF(HLOOKUP(AL$2,Monitoring_eng!$A$1:$DB$79,Results!$C42,FALSE)=$K42,$Q42,IF(HLOOKUP(AL$2,Monitoring_eng!$A$1:$DB$79,Results!$C42,FALSE)=$M42,$R42,IF(HLOOKUP(AL$2,Monitoring_eng!$A$1:$DB$79,Results!$C42,FALSE)=$O42,$S42,"CHYBA")))))</f>
        <v>1</v>
      </c>
      <c r="AM42" s="68">
        <f>IF(ISBLANK(HLOOKUP(AM$2,Monitoring_eng!$A$1:$DB$79,Results!$C42,FALSE)),"",IF(HLOOKUP(AM$2,Monitoring_eng!$A$1:$DB$79,Results!$C42,FALSE)=$I42,$P42,IF(HLOOKUP(AM$2,Monitoring_eng!$A$1:$DB$79,Results!$C42,FALSE)=$K42,$Q42,IF(HLOOKUP(AM$2,Monitoring_eng!$A$1:$DB$79,Results!$C42,FALSE)=$M42,$R42,IF(HLOOKUP(AM$2,Monitoring_eng!$A$1:$DB$79,Results!$C42,FALSE)=$O42,$S42,"CHYBA")))))</f>
        <v>0</v>
      </c>
      <c r="AN42" s="68">
        <f>IF(ISBLANK(HLOOKUP(AN$2,Monitoring_eng!$A$1:$DB$79,Results!$C42,FALSE)),"",IF(HLOOKUP(AN$2,Monitoring_eng!$A$1:$DB$79,Results!$C42,FALSE)=$I42,$P42,IF(HLOOKUP(AN$2,Monitoring_eng!$A$1:$DB$79,Results!$C42,FALSE)=$K42,$Q42,IF(HLOOKUP(AN$2,Monitoring_eng!$A$1:$DB$79,Results!$C42,FALSE)=$M42,$R42,IF(HLOOKUP(AN$2,Monitoring_eng!$A$1:$DB$79,Results!$C42,FALSE)=$O42,$S42,"CHYBA")))))</f>
        <v>1</v>
      </c>
      <c r="AO42" s="68">
        <f>IF(ISBLANK(HLOOKUP(AO$2,Monitoring_eng!$A$1:$DB$79,Results!$C42,FALSE)),"",IF(HLOOKUP(AO$2,Monitoring_eng!$A$1:$DB$79,Results!$C42,FALSE)=$I42,$P42,IF(HLOOKUP(AO$2,Monitoring_eng!$A$1:$DB$79,Results!$C42,FALSE)=$K42,$Q42,IF(HLOOKUP(AO$2,Monitoring_eng!$A$1:$DB$79,Results!$C42,FALSE)=$M42,$R42,IF(HLOOKUP(AO$2,Monitoring_eng!$A$1:$DB$79,Results!$C42,FALSE)=$O42,$S42,"CHYBA")))))</f>
        <v>0</v>
      </c>
      <c r="AP42" s="68">
        <f>IF(ISBLANK(HLOOKUP(AP$2,Monitoring_eng!$A$1:$DB$79,Results!$C42,FALSE)),"",IF(HLOOKUP(AP$2,Monitoring_eng!$A$1:$DB$79,Results!$C42,FALSE)=$I42,$P42,IF(HLOOKUP(AP$2,Monitoring_eng!$A$1:$DB$79,Results!$C42,FALSE)=$K42,$Q42,IF(HLOOKUP(AP$2,Monitoring_eng!$A$1:$DB$79,Results!$C42,FALSE)=$M42,$R42,IF(HLOOKUP(AP$2,Monitoring_eng!$A$1:$DB$79,Results!$C42,FALSE)=$O42,$S42,"CHYBA")))))</f>
        <v>0</v>
      </c>
      <c r="AQ42" s="68">
        <f>IF(ISBLANK(HLOOKUP(AQ$2,Monitoring_eng!$A$1:$DB$79,Results!$C42,FALSE)),"",IF(HLOOKUP(AQ$2,Monitoring_eng!$A$1:$DB$79,Results!$C42,FALSE)=$I42,$P42,IF(HLOOKUP(AQ$2,Monitoring_eng!$A$1:$DB$79,Results!$C42,FALSE)=$K42,$Q42,IF(HLOOKUP(AQ$2,Monitoring_eng!$A$1:$DB$79,Results!$C42,FALSE)=$M42,$R42,IF(HLOOKUP(AQ$2,Monitoring_eng!$A$1:$DB$79,Results!$C42,FALSE)=$O42,$S42,"CHYBA")))))</f>
        <v>0</v>
      </c>
      <c r="AR42" s="68">
        <f>IF(ISBLANK(HLOOKUP(AR$2,Monitoring_eng!$A$1:$DB$79,Results!$C42,FALSE)),"",IF(HLOOKUP(AR$2,Monitoring_eng!$A$1:$DB$79,Results!$C42,FALSE)=$I42,$P42,IF(HLOOKUP(AR$2,Monitoring_eng!$A$1:$DB$79,Results!$C42,FALSE)=$K42,$Q42,IF(HLOOKUP(AR$2,Monitoring_eng!$A$1:$DB$79,Results!$C42,FALSE)=$M42,$R42,IF(HLOOKUP(AR$2,Monitoring_eng!$A$1:$DB$79,Results!$C42,FALSE)=$O42,$S42,"CHYBA")))))</f>
        <v>1</v>
      </c>
      <c r="AS42" s="68">
        <f>IF(ISBLANK(HLOOKUP(AS$2,Monitoring_eng!$A$1:$DB$79,Results!$C42,FALSE)),"",IF(HLOOKUP(AS$2,Monitoring_eng!$A$1:$DB$79,Results!$C42,FALSE)=$I42,$P42,IF(HLOOKUP(AS$2,Monitoring_eng!$A$1:$DB$79,Results!$C42,FALSE)=$K42,$Q42,IF(HLOOKUP(AS$2,Monitoring_eng!$A$1:$DB$79,Results!$C42,FALSE)=$M42,$R42,IF(HLOOKUP(AS$2,Monitoring_eng!$A$1:$DB$79,Results!$C42,FALSE)=$O42,$S42,"CHYBA")))))</f>
        <v>0</v>
      </c>
      <c r="AT42" s="68">
        <f>IF(ISBLANK(HLOOKUP(AT$2,Monitoring_eng!$A$1:$DB$79,Results!$C42,FALSE)),"",IF(HLOOKUP(AT$2,Monitoring_eng!$A$1:$DB$79,Results!$C42,FALSE)=$I42,$P42,IF(HLOOKUP(AT$2,Monitoring_eng!$A$1:$DB$79,Results!$C42,FALSE)=$K42,$Q42,IF(HLOOKUP(AT$2,Monitoring_eng!$A$1:$DB$79,Results!$C42,FALSE)=$M42,$R42,IF(HLOOKUP(AT$2,Monitoring_eng!$A$1:$DB$79,Results!$C42,FALSE)=$O42,$S42,"CHYBA")))))</f>
        <v>0</v>
      </c>
      <c r="AU42" s="68">
        <f>IF(ISBLANK(HLOOKUP(AU$2,Monitoring_eng!$A$1:$DB$79,Results!$C42,FALSE)),"",IF(HLOOKUP(AU$2,Monitoring_eng!$A$1:$DB$79,Results!$C42,FALSE)=$I42,$P42,IF(HLOOKUP(AU$2,Monitoring_eng!$A$1:$DB$79,Results!$C42,FALSE)=$K42,$Q42,IF(HLOOKUP(AU$2,Monitoring_eng!$A$1:$DB$79,Results!$C42,FALSE)=$M42,$R42,IF(HLOOKUP(AU$2,Monitoring_eng!$A$1:$DB$79,Results!$C42,FALSE)=$O42,$S42,"CHYBA")))))</f>
        <v>0</v>
      </c>
      <c r="AV42" s="68">
        <f>IF(ISBLANK(HLOOKUP(AV$2,Monitoring_eng!$A$1:$DB$79,Results!$C42,FALSE)),"",IF(HLOOKUP(AV$2,Monitoring_eng!$A$1:$DB$79,Results!$C42,FALSE)=$I42,$P42,IF(HLOOKUP(AV$2,Monitoring_eng!$A$1:$DB$79,Results!$C42,FALSE)=$K42,$Q42,IF(HLOOKUP(AV$2,Monitoring_eng!$A$1:$DB$79,Results!$C42,FALSE)=$M42,$R42,IF(HLOOKUP(AV$2,Monitoring_eng!$A$1:$DB$79,Results!$C42,FALSE)=$O42,$S42,"CHYBA")))))</f>
        <v>0</v>
      </c>
      <c r="AW42" s="68">
        <f>IF(ISBLANK(HLOOKUP(AW$2,Monitoring_eng!$A$1:$DB$79,Results!$C42,FALSE)),"",IF(HLOOKUP(AW$2,Monitoring_eng!$A$1:$DB$79,Results!$C42,FALSE)=$I42,$P42,IF(HLOOKUP(AW$2,Monitoring_eng!$A$1:$DB$79,Results!$C42,FALSE)=$K42,$Q42,IF(HLOOKUP(AW$2,Monitoring_eng!$A$1:$DB$79,Results!$C42,FALSE)=$M42,$R42,IF(HLOOKUP(AW$2,Monitoring_eng!$A$1:$DB$79,Results!$C42,FALSE)=$O42,$S42,"CHYBA")))))</f>
        <v>0</v>
      </c>
      <c r="AX42" s="68">
        <f>IF(ISBLANK(HLOOKUP(AX$2,Monitoring_eng!$A$1:$DB$79,Results!$C42,FALSE)),"",IF(HLOOKUP(AX$2,Monitoring_eng!$A$1:$DB$79,Results!$C42,FALSE)=$I42,$P42,IF(HLOOKUP(AX$2,Monitoring_eng!$A$1:$DB$79,Results!$C42,FALSE)=$K42,$Q42,IF(HLOOKUP(AX$2,Monitoring_eng!$A$1:$DB$79,Results!$C42,FALSE)=$M42,$R42,IF(HLOOKUP(AX$2,Monitoring_eng!$A$1:$DB$79,Results!$C42,FALSE)=$O42,$S42,"CHYBA")))))</f>
        <v>1</v>
      </c>
      <c r="AY42" s="68">
        <f>IF(ISBLANK(HLOOKUP(AY$2,Monitoring_eng!$A$1:$DB$79,Results!$C42,FALSE)),"",IF(HLOOKUP(AY$2,Monitoring_eng!$A$1:$DB$79,Results!$C42,FALSE)=$I42,$P42,IF(HLOOKUP(AY$2,Monitoring_eng!$A$1:$DB$79,Results!$C42,FALSE)=$K42,$Q42,IF(HLOOKUP(AY$2,Monitoring_eng!$A$1:$DB$79,Results!$C42,FALSE)=$M42,$R42,IF(HLOOKUP(AY$2,Monitoring_eng!$A$1:$DB$79,Results!$C42,FALSE)=$O42,$S42,"CHYBA")))))</f>
        <v>0</v>
      </c>
      <c r="AZ42" s="68">
        <f>IF(ISBLANK(HLOOKUP(AZ$2,Monitoring_eng!$A$1:$DB$79,Results!$C42,FALSE)),"",IF(HLOOKUP(AZ$2,Monitoring_eng!$A$1:$DB$79,Results!$C42,FALSE)=$I42,$P42,IF(HLOOKUP(AZ$2,Monitoring_eng!$A$1:$DB$79,Results!$C42,FALSE)=$K42,$Q42,IF(HLOOKUP(AZ$2,Monitoring_eng!$A$1:$DB$79,Results!$C42,FALSE)=$M42,$R42,IF(HLOOKUP(AZ$2,Monitoring_eng!$A$1:$DB$79,Results!$C42,FALSE)=$O42,$S42,"CHYBA")))))</f>
        <v>0</v>
      </c>
      <c r="BA42" s="68">
        <f>IF(ISBLANK(HLOOKUP(BA$2,Monitoring_eng!$A$1:$DB$79,Results!$C42,FALSE)),"",IF(HLOOKUP(BA$2,Monitoring_eng!$A$1:$DB$79,Results!$C42,FALSE)=$I42,$P42,IF(HLOOKUP(BA$2,Monitoring_eng!$A$1:$DB$79,Results!$C42,FALSE)=$K42,$Q42,IF(HLOOKUP(BA$2,Monitoring_eng!$A$1:$DB$79,Results!$C42,FALSE)=$M42,$R42,IF(HLOOKUP(BA$2,Monitoring_eng!$A$1:$DB$79,Results!$C42,FALSE)=$O42,$S42,"CHYBA")))))</f>
        <v>0</v>
      </c>
      <c r="BB42" s="68">
        <f>IF(ISBLANK(HLOOKUP(BB$2,Monitoring_eng!$A$1:$DB$79,Results!$C42,FALSE)),"",IF(HLOOKUP(BB$2,Monitoring_eng!$A$1:$DB$79,Results!$C42,FALSE)=$I42,$P42,IF(HLOOKUP(BB$2,Monitoring_eng!$A$1:$DB$79,Results!$C42,FALSE)=$K42,$Q42,IF(HLOOKUP(BB$2,Monitoring_eng!$A$1:$DB$79,Results!$C42,FALSE)=$M42,$R42,IF(HLOOKUP(BB$2,Monitoring_eng!$A$1:$DB$79,Results!$C42,FALSE)=$O42,$S42,"CHYBA")))))</f>
        <v>1</v>
      </c>
      <c r="BC42" s="68">
        <f>IF(ISBLANK(HLOOKUP(BC$2,Monitoring_eng!$A$1:$DB$79,Results!$C42,FALSE)),"",IF(HLOOKUP(BC$2,Monitoring_eng!$A$1:$DB$79,Results!$C42,FALSE)=$I42,$P42,IF(HLOOKUP(BC$2,Monitoring_eng!$A$1:$DB$79,Results!$C42,FALSE)=$K42,$Q42,IF(HLOOKUP(BC$2,Monitoring_eng!$A$1:$DB$79,Results!$C42,FALSE)=$M42,$R42,IF(HLOOKUP(BC$2,Monitoring_eng!$A$1:$DB$79,Results!$C42,FALSE)=$O42,$S42,"CHYBA")))))</f>
        <v>0</v>
      </c>
      <c r="BD42" s="68">
        <f>IF(ISBLANK(HLOOKUP(BD$2,Monitoring_eng!$A$1:$DB$79,Results!$C42,FALSE)),"",IF(HLOOKUP(BD$2,Monitoring_eng!$A$1:$DB$79,Results!$C42,FALSE)=$I42,$P42,IF(HLOOKUP(BD$2,Monitoring_eng!$A$1:$DB$79,Results!$C42,FALSE)=$K42,$Q42,IF(HLOOKUP(BD$2,Monitoring_eng!$A$1:$DB$79,Results!$C42,FALSE)=$M42,$R42,IF(HLOOKUP(BD$2,Monitoring_eng!$A$1:$DB$79,Results!$C42,FALSE)=$O42,$S42,"CHYBA")))))</f>
        <v>0</v>
      </c>
      <c r="BE42" s="68">
        <f>IF(ISBLANK(HLOOKUP(BE$2,Monitoring_eng!$A$1:$DB$79,Results!$C42,FALSE)),"",IF(HLOOKUP(BE$2,Monitoring_eng!$A$1:$DB$79,Results!$C42,FALSE)=$I42,$P42,IF(HLOOKUP(BE$2,Monitoring_eng!$A$1:$DB$79,Results!$C42,FALSE)=$K42,$Q42,IF(HLOOKUP(BE$2,Monitoring_eng!$A$1:$DB$79,Results!$C42,FALSE)=$M42,$R42,IF(HLOOKUP(BE$2,Monitoring_eng!$A$1:$DB$79,Results!$C42,FALSE)=$O42,$S42,"CHYBA")))))</f>
        <v>1</v>
      </c>
      <c r="BF42" s="68">
        <f>IF(ISBLANK(HLOOKUP(BF$2,Monitoring_eng!$A$1:$DB$79,Results!$C42,FALSE)),"",IF(HLOOKUP(BF$2,Monitoring_eng!$A$1:$DB$79,Results!$C42,FALSE)=$I42,$P42,IF(HLOOKUP(BF$2,Monitoring_eng!$A$1:$DB$79,Results!$C42,FALSE)=$K42,$Q42,IF(HLOOKUP(BF$2,Monitoring_eng!$A$1:$DB$79,Results!$C42,FALSE)=$M42,$R42,IF(HLOOKUP(BF$2,Monitoring_eng!$A$1:$DB$79,Results!$C42,FALSE)=$O42,$S42,"CHYBA")))))</f>
        <v>0</v>
      </c>
      <c r="BG42" s="68">
        <f>IF(ISBLANK(HLOOKUP(BG$2,Monitoring_eng!$A$1:$DB$79,Results!$C42,FALSE)),"",IF(HLOOKUP(BG$2,Monitoring_eng!$A$1:$DB$79,Results!$C42,FALSE)=$I42,$P42,IF(HLOOKUP(BG$2,Monitoring_eng!$A$1:$DB$79,Results!$C42,FALSE)=$K42,$Q42,IF(HLOOKUP(BG$2,Monitoring_eng!$A$1:$DB$79,Results!$C42,FALSE)=$M42,$R42,IF(HLOOKUP(BG$2,Monitoring_eng!$A$1:$DB$79,Results!$C42,FALSE)=$O42,$S42,"CHYBA")))))</f>
        <v>1</v>
      </c>
      <c r="BH42" s="68">
        <f>IF(ISBLANK(HLOOKUP(BH$2,Monitoring_eng!$A$1:$DB$79,Results!$C42,FALSE)),"",IF(HLOOKUP(BH$2,Monitoring_eng!$A$1:$DB$79,Results!$C42,FALSE)=$I42,$P42,IF(HLOOKUP(BH$2,Monitoring_eng!$A$1:$DB$79,Results!$C42,FALSE)=$K42,$Q42,IF(HLOOKUP(BH$2,Monitoring_eng!$A$1:$DB$79,Results!$C42,FALSE)=$M42,$R42,IF(HLOOKUP(BH$2,Monitoring_eng!$A$1:$DB$79,Results!$C42,FALSE)=$O42,$S42,"CHYBA")))))</f>
        <v>0</v>
      </c>
      <c r="BI42" s="68">
        <f>IF(ISBLANK(HLOOKUP(BI$2,Monitoring_eng!$A$1:$DB$79,Results!$C42,FALSE)),"",IF(HLOOKUP(BI$2,Monitoring_eng!$A$1:$DB$79,Results!$C42,FALSE)=$I42,$P42,IF(HLOOKUP(BI$2,Monitoring_eng!$A$1:$DB$79,Results!$C42,FALSE)=$K42,$Q42,IF(HLOOKUP(BI$2,Monitoring_eng!$A$1:$DB$79,Results!$C42,FALSE)=$M42,$R42,IF(HLOOKUP(BI$2,Monitoring_eng!$A$1:$DB$79,Results!$C42,FALSE)=$O42,$S42,"CHYBA")))))</f>
        <v>0</v>
      </c>
      <c r="BJ42" s="68">
        <f>IF(ISBLANK(HLOOKUP(BJ$2,Monitoring_eng!$A$1:$DB$79,Results!$C42,FALSE)),"",IF(HLOOKUP(BJ$2,Monitoring_eng!$A$1:$DB$79,Results!$C42,FALSE)=$I42,$P42,IF(HLOOKUP(BJ$2,Monitoring_eng!$A$1:$DB$79,Results!$C42,FALSE)=$K42,$Q42,IF(HLOOKUP(BJ$2,Monitoring_eng!$A$1:$DB$79,Results!$C42,FALSE)=$M42,$R42,IF(HLOOKUP(BJ$2,Monitoring_eng!$A$1:$DB$79,Results!$C42,FALSE)=$O42,$S42,"CHYBA")))))</f>
        <v>1</v>
      </c>
      <c r="BK42" s="68">
        <f>IF(ISBLANK(HLOOKUP(BK$2,Monitoring_eng!$A$1:$DB$79,Results!$C42,FALSE)),"",IF(HLOOKUP(BK$2,Monitoring_eng!$A$1:$DB$79,Results!$C42,FALSE)=$I42,$P42,IF(HLOOKUP(BK$2,Monitoring_eng!$A$1:$DB$79,Results!$C42,FALSE)=$K42,$Q42,IF(HLOOKUP(BK$2,Monitoring_eng!$A$1:$DB$79,Results!$C42,FALSE)=$M42,$R42,IF(HLOOKUP(BK$2,Monitoring_eng!$A$1:$DB$79,Results!$C42,FALSE)=$O42,$S42,"CHYBA")))))</f>
        <v>0</v>
      </c>
      <c r="BL42" s="68">
        <f>IF(ISBLANK(HLOOKUP(BL$2,Monitoring_eng!$A$1:$DB$79,Results!$C42,FALSE)),"",IF(HLOOKUP(BL$2,Monitoring_eng!$A$1:$DB$79,Results!$C42,FALSE)=$I42,$P42,IF(HLOOKUP(BL$2,Monitoring_eng!$A$1:$DB$79,Results!$C42,FALSE)=$K42,$Q42,IF(HLOOKUP(BL$2,Monitoring_eng!$A$1:$DB$79,Results!$C42,FALSE)=$M42,$R42,IF(HLOOKUP(BL$2,Monitoring_eng!$A$1:$DB$79,Results!$C42,FALSE)=$O42,$S42,"CHYBA")))))</f>
        <v>1</v>
      </c>
      <c r="BM42" s="68">
        <f>IF(ISBLANK(HLOOKUP(BM$2,Monitoring_eng!$A$1:$DB$79,Results!$C42,FALSE)),"",IF(HLOOKUP(BM$2,Monitoring_eng!$A$1:$DB$79,Results!$C42,FALSE)=$I42,$P42,IF(HLOOKUP(BM$2,Monitoring_eng!$A$1:$DB$79,Results!$C42,FALSE)=$K42,$Q42,IF(HLOOKUP(BM$2,Monitoring_eng!$A$1:$DB$79,Results!$C42,FALSE)=$M42,$R42,IF(HLOOKUP(BM$2,Monitoring_eng!$A$1:$DB$79,Results!$C42,FALSE)=$O42,$S42,"CHYBA")))))</f>
        <v>0</v>
      </c>
      <c r="BN42" s="68">
        <f>IF(ISBLANK(HLOOKUP(BN$2,Monitoring_eng!$A$1:$DB$79,Results!$C42,FALSE)),"",IF(HLOOKUP(BN$2,Monitoring_eng!$A$1:$DB$79,Results!$C42,FALSE)=$I42,$P42,IF(HLOOKUP(BN$2,Monitoring_eng!$A$1:$DB$79,Results!$C42,FALSE)=$K42,$Q42,IF(HLOOKUP(BN$2,Monitoring_eng!$A$1:$DB$79,Results!$C42,FALSE)=$M42,$R42,IF(HLOOKUP(BN$2,Monitoring_eng!$A$1:$DB$79,Results!$C42,FALSE)=$O42,$S42,"CHYBA")))))</f>
        <v>0</v>
      </c>
      <c r="BO42" s="68">
        <f>IF(ISBLANK(HLOOKUP(BO$2,Monitoring_eng!$A$1:$DB$79,Results!$C42,FALSE)),"",IF(HLOOKUP(BO$2,Monitoring_eng!$A$1:$DB$79,Results!$C42,FALSE)=$I42,$P42,IF(HLOOKUP(BO$2,Monitoring_eng!$A$1:$DB$79,Results!$C42,FALSE)=$K42,$Q42,IF(HLOOKUP(BO$2,Monitoring_eng!$A$1:$DB$79,Results!$C42,FALSE)=$M42,$R42,IF(HLOOKUP(BO$2,Monitoring_eng!$A$1:$DB$79,Results!$C42,FALSE)=$O42,$S42,"CHYBA")))))</f>
        <v>0</v>
      </c>
      <c r="BP42" s="68">
        <f>IF(ISBLANK(HLOOKUP(BP$2,Monitoring_eng!$A$1:$DB$79,Results!$C42,FALSE)),"",IF(HLOOKUP(BP$2,Monitoring_eng!$A$1:$DB$79,Results!$C42,FALSE)=$I42,$P42,IF(HLOOKUP(BP$2,Monitoring_eng!$A$1:$DB$79,Results!$C42,FALSE)=$K42,$Q42,IF(HLOOKUP(BP$2,Monitoring_eng!$A$1:$DB$79,Results!$C42,FALSE)=$M42,$R42,IF(HLOOKUP(BP$2,Monitoring_eng!$A$1:$DB$79,Results!$C42,FALSE)=$O42,$S42,"CHYBA")))))</f>
        <v>1</v>
      </c>
      <c r="BQ42" s="68">
        <f>IF(ISBLANK(HLOOKUP(BQ$2,Monitoring_eng!$A$1:$DB$79,Results!$C42,FALSE)),"",IF(HLOOKUP(BQ$2,Monitoring_eng!$A$1:$DB$79,Results!$C42,FALSE)=$I42,$P42,IF(HLOOKUP(BQ$2,Monitoring_eng!$A$1:$DB$79,Results!$C42,FALSE)=$K42,$Q42,IF(HLOOKUP(BQ$2,Monitoring_eng!$A$1:$DB$79,Results!$C42,FALSE)=$M42,$R42,IF(HLOOKUP(BQ$2,Monitoring_eng!$A$1:$DB$79,Results!$C42,FALSE)=$O42,$S42,"CHYBA")))))</f>
        <v>1</v>
      </c>
    </row>
    <row r="43" spans="1:69" x14ac:dyDescent="0.25">
      <c r="A43" s="45" t="s">
        <v>2468</v>
      </c>
      <c r="B43" s="45" t="s">
        <v>344</v>
      </c>
      <c r="C43" s="45">
        <v>42</v>
      </c>
      <c r="D43" s="53" t="s">
        <v>299</v>
      </c>
      <c r="E43" s="53" t="s">
        <v>298</v>
      </c>
      <c r="F43" s="54" t="s">
        <v>38</v>
      </c>
      <c r="G43" s="45">
        <v>1</v>
      </c>
      <c r="H43" s="45" t="s">
        <v>484</v>
      </c>
      <c r="I43" s="45" t="s">
        <v>1749</v>
      </c>
      <c r="J43" s="45" t="s">
        <v>485</v>
      </c>
      <c r="K43" s="67" t="s">
        <v>1750</v>
      </c>
      <c r="L43" s="45" t="s">
        <v>486</v>
      </c>
      <c r="M43" s="45" t="s">
        <v>1752</v>
      </c>
      <c r="N43" s="45" t="s">
        <v>2116</v>
      </c>
      <c r="O43" s="45" t="s">
        <v>2116</v>
      </c>
      <c r="P43" s="45">
        <f t="shared" si="0"/>
        <v>1</v>
      </c>
      <c r="Q43" s="45">
        <v>0</v>
      </c>
      <c r="R43" s="45">
        <f t="shared" si="1"/>
        <v>0.5</v>
      </c>
      <c r="S43" s="45" t="s">
        <v>2116</v>
      </c>
      <c r="T43" s="68">
        <f>IF(ISBLANK(HLOOKUP(T$2,Monitoring_eng!$A$1:$DB$79,Results!$C43,FALSE)),"",IF(HLOOKUP(T$2,Monitoring_eng!$A$1:$DB$79,Results!$C43,FALSE)=$I43,$P43,IF(HLOOKUP(T$2,Monitoring_eng!$A$1:$DB$79,Results!$C43,FALSE)=$K43,$Q43,IF(HLOOKUP(T$2,Monitoring_eng!$A$1:$DB$79,Results!$C43,FALSE)=$M43,$R43,IF(HLOOKUP(T$2,Monitoring_eng!$A$1:$DB$79,Results!$C43,FALSE)=$O43,$S43,"CHYBA")))))</f>
        <v>1</v>
      </c>
      <c r="U43" s="68">
        <f>IF(ISBLANK(HLOOKUP(U$2,Monitoring_eng!$A$1:$DB$79,Results!$C43,FALSE)),"",IF(HLOOKUP(U$2,Monitoring_eng!$A$1:$DB$79,Results!$C43,FALSE)=$I43,$P43,IF(HLOOKUP(U$2,Monitoring_eng!$A$1:$DB$79,Results!$C43,FALSE)=$K43,$Q43,IF(HLOOKUP(U$2,Monitoring_eng!$A$1:$DB$79,Results!$C43,FALSE)=$M43,$R43,IF(HLOOKUP(U$2,Monitoring_eng!$A$1:$DB$79,Results!$C43,FALSE)=$O43,$S43,"CHYBA")))))</f>
        <v>0</v>
      </c>
      <c r="V43" s="68">
        <f>IF(ISBLANK(HLOOKUP(V$2,Monitoring_eng!$A$1:$DB$79,Results!$C43,FALSE)),"",IF(HLOOKUP(V$2,Monitoring_eng!$A$1:$DB$79,Results!$C43,FALSE)=$I43,$P43,IF(HLOOKUP(V$2,Monitoring_eng!$A$1:$DB$79,Results!$C43,FALSE)=$K43,$Q43,IF(HLOOKUP(V$2,Monitoring_eng!$A$1:$DB$79,Results!$C43,FALSE)=$M43,$R43,IF(HLOOKUP(V$2,Monitoring_eng!$A$1:$DB$79,Results!$C43,FALSE)=$O43,$S43,"CHYBA")))))</f>
        <v>1</v>
      </c>
      <c r="W43" s="68">
        <f>IF(ISBLANK(HLOOKUP(W$2,Monitoring_eng!$A$1:$DB$79,Results!$C43,FALSE)),"",IF(HLOOKUP(W$2,Monitoring_eng!$A$1:$DB$79,Results!$C43,FALSE)=$I43,$P43,IF(HLOOKUP(W$2,Monitoring_eng!$A$1:$DB$79,Results!$C43,FALSE)=$K43,$Q43,IF(HLOOKUP(W$2,Monitoring_eng!$A$1:$DB$79,Results!$C43,FALSE)=$M43,$R43,IF(HLOOKUP(W$2,Monitoring_eng!$A$1:$DB$79,Results!$C43,FALSE)=$O43,$S43,"CHYBA")))))</f>
        <v>0</v>
      </c>
      <c r="X43" s="68">
        <f>IF(ISBLANK(HLOOKUP(X$2,Monitoring_eng!$A$1:$DB$79,Results!$C43,FALSE)),"",IF(HLOOKUP(X$2,Monitoring_eng!$A$1:$DB$79,Results!$C43,FALSE)=$I43,$P43,IF(HLOOKUP(X$2,Monitoring_eng!$A$1:$DB$79,Results!$C43,FALSE)=$K43,$Q43,IF(HLOOKUP(X$2,Monitoring_eng!$A$1:$DB$79,Results!$C43,FALSE)=$M43,$R43,IF(HLOOKUP(X$2,Monitoring_eng!$A$1:$DB$79,Results!$C43,FALSE)=$O43,$S43,"CHYBA")))))</f>
        <v>0</v>
      </c>
      <c r="Y43" s="68">
        <f>IF(ISBLANK(HLOOKUP(Y$2,Monitoring_eng!$A$1:$DB$79,Results!$C43,FALSE)),"",IF(HLOOKUP(Y$2,Monitoring_eng!$A$1:$DB$79,Results!$C43,FALSE)=$I43,$P43,IF(HLOOKUP(Y$2,Monitoring_eng!$A$1:$DB$79,Results!$C43,FALSE)=$K43,$Q43,IF(HLOOKUP(Y$2,Monitoring_eng!$A$1:$DB$79,Results!$C43,FALSE)=$M43,$R43,IF(HLOOKUP(Y$2,Monitoring_eng!$A$1:$DB$79,Results!$C43,FALSE)=$O43,$S43,"CHYBA")))))</f>
        <v>0.5</v>
      </c>
      <c r="Z43" s="68">
        <f>IF(ISBLANK(HLOOKUP(Z$2,Monitoring_eng!$A$1:$DB$79,Results!$C43,FALSE)),"",IF(HLOOKUP(Z$2,Monitoring_eng!$A$1:$DB$79,Results!$C43,FALSE)=$I43,$P43,IF(HLOOKUP(Z$2,Monitoring_eng!$A$1:$DB$79,Results!$C43,FALSE)=$K43,$Q43,IF(HLOOKUP(Z$2,Monitoring_eng!$A$1:$DB$79,Results!$C43,FALSE)=$M43,$R43,IF(HLOOKUP(Z$2,Monitoring_eng!$A$1:$DB$79,Results!$C43,FALSE)=$O43,$S43,"CHYBA")))))</f>
        <v>1</v>
      </c>
      <c r="AA43" s="68">
        <f>IF(ISBLANK(HLOOKUP(AA$2,Monitoring_eng!$A$1:$DB$79,Results!$C43,FALSE)),"",IF(HLOOKUP(AA$2,Monitoring_eng!$A$1:$DB$79,Results!$C43,FALSE)=$I43,$P43,IF(HLOOKUP(AA$2,Monitoring_eng!$A$1:$DB$79,Results!$C43,FALSE)=$K43,$Q43,IF(HLOOKUP(AA$2,Monitoring_eng!$A$1:$DB$79,Results!$C43,FALSE)=$M43,$R43,IF(HLOOKUP(AA$2,Monitoring_eng!$A$1:$DB$79,Results!$C43,FALSE)=$O43,$S43,"CHYBA")))))</f>
        <v>0</v>
      </c>
      <c r="AB43" s="68">
        <f>IF(ISBLANK(HLOOKUP(AB$2,Monitoring_eng!$A$1:$DB$79,Results!$C43,FALSE)),"",IF(HLOOKUP(AB$2,Monitoring_eng!$A$1:$DB$79,Results!$C43,FALSE)=$I43,$P43,IF(HLOOKUP(AB$2,Monitoring_eng!$A$1:$DB$79,Results!$C43,FALSE)=$K43,$Q43,IF(HLOOKUP(AB$2,Monitoring_eng!$A$1:$DB$79,Results!$C43,FALSE)=$M43,$R43,IF(HLOOKUP(AB$2,Monitoring_eng!$A$1:$DB$79,Results!$C43,FALSE)=$O43,$S43,"CHYBA")))))</f>
        <v>0</v>
      </c>
      <c r="AC43" s="68">
        <f>IF(ISBLANK(HLOOKUP(AC$2,Monitoring_eng!$A$1:$DB$79,Results!$C43,FALSE)),"",IF(HLOOKUP(AC$2,Monitoring_eng!$A$1:$DB$79,Results!$C43,FALSE)=$I43,$P43,IF(HLOOKUP(AC$2,Monitoring_eng!$A$1:$DB$79,Results!$C43,FALSE)=$K43,$Q43,IF(HLOOKUP(AC$2,Monitoring_eng!$A$1:$DB$79,Results!$C43,FALSE)=$M43,$R43,IF(HLOOKUP(AC$2,Monitoring_eng!$A$1:$DB$79,Results!$C43,FALSE)=$O43,$S43,"CHYBA")))))</f>
        <v>1</v>
      </c>
      <c r="AD43" s="68">
        <f>IF(ISBLANK(HLOOKUP(AD$2,Monitoring_eng!$A$1:$DB$79,Results!$C43,FALSE)),"",IF(HLOOKUP(AD$2,Monitoring_eng!$A$1:$DB$79,Results!$C43,FALSE)=$I43,$P43,IF(HLOOKUP(AD$2,Monitoring_eng!$A$1:$DB$79,Results!$C43,FALSE)=$K43,$Q43,IF(HLOOKUP(AD$2,Monitoring_eng!$A$1:$DB$79,Results!$C43,FALSE)=$M43,$R43,IF(HLOOKUP(AD$2,Monitoring_eng!$A$1:$DB$79,Results!$C43,FALSE)=$O43,$S43,"CHYBA")))))</f>
        <v>1</v>
      </c>
      <c r="AE43" s="68">
        <f>IF(ISBLANK(HLOOKUP(AE$2,Monitoring_eng!$A$1:$DB$79,Results!$C43,FALSE)),"",IF(HLOOKUP(AE$2,Monitoring_eng!$A$1:$DB$79,Results!$C43,FALSE)=$I43,$P43,IF(HLOOKUP(AE$2,Monitoring_eng!$A$1:$DB$79,Results!$C43,FALSE)=$K43,$Q43,IF(HLOOKUP(AE$2,Monitoring_eng!$A$1:$DB$79,Results!$C43,FALSE)=$M43,$R43,IF(HLOOKUP(AE$2,Monitoring_eng!$A$1:$DB$79,Results!$C43,FALSE)=$O43,$S43,"CHYBA")))))</f>
        <v>0</v>
      </c>
      <c r="AF43" s="68">
        <f>IF(ISBLANK(HLOOKUP(AF$2,Monitoring_eng!$A$1:$DB$79,Results!$C43,FALSE)),"",IF(HLOOKUP(AF$2,Monitoring_eng!$A$1:$DB$79,Results!$C43,FALSE)=$I43,$P43,IF(HLOOKUP(AF$2,Monitoring_eng!$A$1:$DB$79,Results!$C43,FALSE)=$K43,$Q43,IF(HLOOKUP(AF$2,Monitoring_eng!$A$1:$DB$79,Results!$C43,FALSE)=$M43,$R43,IF(HLOOKUP(AF$2,Monitoring_eng!$A$1:$DB$79,Results!$C43,FALSE)=$O43,$S43,"CHYBA")))))</f>
        <v>0</v>
      </c>
      <c r="AG43" s="68">
        <f>IF(ISBLANK(HLOOKUP(AG$2,Monitoring_eng!$A$1:$DB$79,Results!$C43,FALSE)),"",IF(HLOOKUP(AG$2,Monitoring_eng!$A$1:$DB$79,Results!$C43,FALSE)=$I43,$P43,IF(HLOOKUP(AG$2,Monitoring_eng!$A$1:$DB$79,Results!$C43,FALSE)=$K43,$Q43,IF(HLOOKUP(AG$2,Monitoring_eng!$A$1:$DB$79,Results!$C43,FALSE)=$M43,$R43,IF(HLOOKUP(AG$2,Monitoring_eng!$A$1:$DB$79,Results!$C43,FALSE)=$O43,$S43,"CHYBA")))))</f>
        <v>0</v>
      </c>
      <c r="AH43" s="68">
        <f>IF(ISBLANK(HLOOKUP(AH$2,Monitoring_eng!$A$1:$DB$79,Results!$C43,FALSE)),"",IF(HLOOKUP(AH$2,Monitoring_eng!$A$1:$DB$79,Results!$C43,FALSE)=$I43,$P43,IF(HLOOKUP(AH$2,Monitoring_eng!$A$1:$DB$79,Results!$C43,FALSE)=$K43,$Q43,IF(HLOOKUP(AH$2,Monitoring_eng!$A$1:$DB$79,Results!$C43,FALSE)=$M43,$R43,IF(HLOOKUP(AH$2,Monitoring_eng!$A$1:$DB$79,Results!$C43,FALSE)=$O43,$S43,"CHYBA")))))</f>
        <v>0</v>
      </c>
      <c r="AI43" s="68">
        <f>IF(ISBLANK(HLOOKUP(AI$2,Monitoring_eng!$A$1:$DB$79,Results!$C43,FALSE)),"",IF(HLOOKUP(AI$2,Monitoring_eng!$A$1:$DB$79,Results!$C43,FALSE)=$I43,$P43,IF(HLOOKUP(AI$2,Monitoring_eng!$A$1:$DB$79,Results!$C43,FALSE)=$K43,$Q43,IF(HLOOKUP(AI$2,Monitoring_eng!$A$1:$DB$79,Results!$C43,FALSE)=$M43,$R43,IF(HLOOKUP(AI$2,Monitoring_eng!$A$1:$DB$79,Results!$C43,FALSE)=$O43,$S43,"CHYBA")))))</f>
        <v>1</v>
      </c>
      <c r="AJ43" s="68">
        <f>IF(ISBLANK(HLOOKUP(AJ$2,Monitoring_eng!$A$1:$DB$79,Results!$C43,FALSE)),"",IF(HLOOKUP(AJ$2,Monitoring_eng!$A$1:$DB$79,Results!$C43,FALSE)=$I43,$P43,IF(HLOOKUP(AJ$2,Monitoring_eng!$A$1:$DB$79,Results!$C43,FALSE)=$K43,$Q43,IF(HLOOKUP(AJ$2,Monitoring_eng!$A$1:$DB$79,Results!$C43,FALSE)=$M43,$R43,IF(HLOOKUP(AJ$2,Monitoring_eng!$A$1:$DB$79,Results!$C43,FALSE)=$O43,$S43,"CHYBA")))))</f>
        <v>0</v>
      </c>
      <c r="AK43" s="68">
        <f>IF(ISBLANK(HLOOKUP(AK$2,Monitoring_eng!$A$1:$DB$79,Results!$C43,FALSE)),"",IF(HLOOKUP(AK$2,Monitoring_eng!$A$1:$DB$79,Results!$C43,FALSE)=$I43,$P43,IF(HLOOKUP(AK$2,Monitoring_eng!$A$1:$DB$79,Results!$C43,FALSE)=$K43,$Q43,IF(HLOOKUP(AK$2,Monitoring_eng!$A$1:$DB$79,Results!$C43,FALSE)=$M43,$R43,IF(HLOOKUP(AK$2,Monitoring_eng!$A$1:$DB$79,Results!$C43,FALSE)=$O43,$S43,"CHYBA")))))</f>
        <v>0</v>
      </c>
      <c r="AL43" s="68">
        <f>IF(ISBLANK(HLOOKUP(AL$2,Monitoring_eng!$A$1:$DB$79,Results!$C43,FALSE)),"",IF(HLOOKUP(AL$2,Monitoring_eng!$A$1:$DB$79,Results!$C43,FALSE)=$I43,$P43,IF(HLOOKUP(AL$2,Monitoring_eng!$A$1:$DB$79,Results!$C43,FALSE)=$K43,$Q43,IF(HLOOKUP(AL$2,Monitoring_eng!$A$1:$DB$79,Results!$C43,FALSE)=$M43,$R43,IF(HLOOKUP(AL$2,Monitoring_eng!$A$1:$DB$79,Results!$C43,FALSE)=$O43,$S43,"CHYBA")))))</f>
        <v>0</v>
      </c>
      <c r="AM43" s="68">
        <f>IF(ISBLANK(HLOOKUP(AM$2,Monitoring_eng!$A$1:$DB$79,Results!$C43,FALSE)),"",IF(HLOOKUP(AM$2,Monitoring_eng!$A$1:$DB$79,Results!$C43,FALSE)=$I43,$P43,IF(HLOOKUP(AM$2,Monitoring_eng!$A$1:$DB$79,Results!$C43,FALSE)=$K43,$Q43,IF(HLOOKUP(AM$2,Monitoring_eng!$A$1:$DB$79,Results!$C43,FALSE)=$M43,$R43,IF(HLOOKUP(AM$2,Monitoring_eng!$A$1:$DB$79,Results!$C43,FALSE)=$O43,$S43,"CHYBA")))))</f>
        <v>0</v>
      </c>
      <c r="AN43" s="68">
        <f>IF(ISBLANK(HLOOKUP(AN$2,Monitoring_eng!$A$1:$DB$79,Results!$C43,FALSE)),"",IF(HLOOKUP(AN$2,Monitoring_eng!$A$1:$DB$79,Results!$C43,FALSE)=$I43,$P43,IF(HLOOKUP(AN$2,Monitoring_eng!$A$1:$DB$79,Results!$C43,FALSE)=$K43,$Q43,IF(HLOOKUP(AN$2,Monitoring_eng!$A$1:$DB$79,Results!$C43,FALSE)=$M43,$R43,IF(HLOOKUP(AN$2,Monitoring_eng!$A$1:$DB$79,Results!$C43,FALSE)=$O43,$S43,"CHYBA")))))</f>
        <v>1</v>
      </c>
      <c r="AO43" s="68">
        <f>IF(ISBLANK(HLOOKUP(AO$2,Monitoring_eng!$A$1:$DB$79,Results!$C43,FALSE)),"",IF(HLOOKUP(AO$2,Monitoring_eng!$A$1:$DB$79,Results!$C43,FALSE)=$I43,$P43,IF(HLOOKUP(AO$2,Monitoring_eng!$A$1:$DB$79,Results!$C43,FALSE)=$K43,$Q43,IF(HLOOKUP(AO$2,Monitoring_eng!$A$1:$DB$79,Results!$C43,FALSE)=$M43,$R43,IF(HLOOKUP(AO$2,Monitoring_eng!$A$1:$DB$79,Results!$C43,FALSE)=$O43,$S43,"CHYBA")))))</f>
        <v>0</v>
      </c>
      <c r="AP43" s="68">
        <f>IF(ISBLANK(HLOOKUP(AP$2,Monitoring_eng!$A$1:$DB$79,Results!$C43,FALSE)),"",IF(HLOOKUP(AP$2,Monitoring_eng!$A$1:$DB$79,Results!$C43,FALSE)=$I43,$P43,IF(HLOOKUP(AP$2,Monitoring_eng!$A$1:$DB$79,Results!$C43,FALSE)=$K43,$Q43,IF(HLOOKUP(AP$2,Monitoring_eng!$A$1:$DB$79,Results!$C43,FALSE)=$M43,$R43,IF(HLOOKUP(AP$2,Monitoring_eng!$A$1:$DB$79,Results!$C43,FALSE)=$O43,$S43,"CHYBA")))))</f>
        <v>0</v>
      </c>
      <c r="AQ43" s="68">
        <f>IF(ISBLANK(HLOOKUP(AQ$2,Monitoring_eng!$A$1:$DB$79,Results!$C43,FALSE)),"",IF(HLOOKUP(AQ$2,Monitoring_eng!$A$1:$DB$79,Results!$C43,FALSE)=$I43,$P43,IF(HLOOKUP(AQ$2,Monitoring_eng!$A$1:$DB$79,Results!$C43,FALSE)=$K43,$Q43,IF(HLOOKUP(AQ$2,Monitoring_eng!$A$1:$DB$79,Results!$C43,FALSE)=$M43,$R43,IF(HLOOKUP(AQ$2,Monitoring_eng!$A$1:$DB$79,Results!$C43,FALSE)=$O43,$S43,"CHYBA")))))</f>
        <v>0</v>
      </c>
      <c r="AR43" s="68">
        <f>IF(ISBLANK(HLOOKUP(AR$2,Monitoring_eng!$A$1:$DB$79,Results!$C43,FALSE)),"",IF(HLOOKUP(AR$2,Monitoring_eng!$A$1:$DB$79,Results!$C43,FALSE)=$I43,$P43,IF(HLOOKUP(AR$2,Monitoring_eng!$A$1:$DB$79,Results!$C43,FALSE)=$K43,$Q43,IF(HLOOKUP(AR$2,Monitoring_eng!$A$1:$DB$79,Results!$C43,FALSE)=$M43,$R43,IF(HLOOKUP(AR$2,Monitoring_eng!$A$1:$DB$79,Results!$C43,FALSE)=$O43,$S43,"CHYBA")))))</f>
        <v>1</v>
      </c>
      <c r="AS43" s="68">
        <f>IF(ISBLANK(HLOOKUP(AS$2,Monitoring_eng!$A$1:$DB$79,Results!$C43,FALSE)),"",IF(HLOOKUP(AS$2,Monitoring_eng!$A$1:$DB$79,Results!$C43,FALSE)=$I43,$P43,IF(HLOOKUP(AS$2,Monitoring_eng!$A$1:$DB$79,Results!$C43,FALSE)=$K43,$Q43,IF(HLOOKUP(AS$2,Monitoring_eng!$A$1:$DB$79,Results!$C43,FALSE)=$M43,$R43,IF(HLOOKUP(AS$2,Monitoring_eng!$A$1:$DB$79,Results!$C43,FALSE)=$O43,$S43,"CHYBA")))))</f>
        <v>0</v>
      </c>
      <c r="AT43" s="68">
        <f>IF(ISBLANK(HLOOKUP(AT$2,Monitoring_eng!$A$1:$DB$79,Results!$C43,FALSE)),"",IF(HLOOKUP(AT$2,Monitoring_eng!$A$1:$DB$79,Results!$C43,FALSE)=$I43,$P43,IF(HLOOKUP(AT$2,Monitoring_eng!$A$1:$DB$79,Results!$C43,FALSE)=$K43,$Q43,IF(HLOOKUP(AT$2,Monitoring_eng!$A$1:$DB$79,Results!$C43,FALSE)=$M43,$R43,IF(HLOOKUP(AT$2,Monitoring_eng!$A$1:$DB$79,Results!$C43,FALSE)=$O43,$S43,"CHYBA")))))</f>
        <v>0</v>
      </c>
      <c r="AU43" s="68">
        <f>IF(ISBLANK(HLOOKUP(AU$2,Monitoring_eng!$A$1:$DB$79,Results!$C43,FALSE)),"",IF(HLOOKUP(AU$2,Monitoring_eng!$A$1:$DB$79,Results!$C43,FALSE)=$I43,$P43,IF(HLOOKUP(AU$2,Monitoring_eng!$A$1:$DB$79,Results!$C43,FALSE)=$K43,$Q43,IF(HLOOKUP(AU$2,Monitoring_eng!$A$1:$DB$79,Results!$C43,FALSE)=$M43,$R43,IF(HLOOKUP(AU$2,Monitoring_eng!$A$1:$DB$79,Results!$C43,FALSE)=$O43,$S43,"CHYBA")))))</f>
        <v>0</v>
      </c>
      <c r="AV43" s="68">
        <f>IF(ISBLANK(HLOOKUP(AV$2,Monitoring_eng!$A$1:$DB$79,Results!$C43,FALSE)),"",IF(HLOOKUP(AV$2,Monitoring_eng!$A$1:$DB$79,Results!$C43,FALSE)=$I43,$P43,IF(HLOOKUP(AV$2,Monitoring_eng!$A$1:$DB$79,Results!$C43,FALSE)=$K43,$Q43,IF(HLOOKUP(AV$2,Monitoring_eng!$A$1:$DB$79,Results!$C43,FALSE)=$M43,$R43,IF(HLOOKUP(AV$2,Monitoring_eng!$A$1:$DB$79,Results!$C43,FALSE)=$O43,$S43,"CHYBA")))))</f>
        <v>0</v>
      </c>
      <c r="AW43" s="68">
        <f>IF(ISBLANK(HLOOKUP(AW$2,Monitoring_eng!$A$1:$DB$79,Results!$C43,FALSE)),"",IF(HLOOKUP(AW$2,Monitoring_eng!$A$1:$DB$79,Results!$C43,FALSE)=$I43,$P43,IF(HLOOKUP(AW$2,Monitoring_eng!$A$1:$DB$79,Results!$C43,FALSE)=$K43,$Q43,IF(HLOOKUP(AW$2,Monitoring_eng!$A$1:$DB$79,Results!$C43,FALSE)=$M43,$R43,IF(HLOOKUP(AW$2,Monitoring_eng!$A$1:$DB$79,Results!$C43,FALSE)=$O43,$S43,"CHYBA")))))</f>
        <v>0</v>
      </c>
      <c r="AX43" s="68">
        <f>IF(ISBLANK(HLOOKUP(AX$2,Monitoring_eng!$A$1:$DB$79,Results!$C43,FALSE)),"",IF(HLOOKUP(AX$2,Monitoring_eng!$A$1:$DB$79,Results!$C43,FALSE)=$I43,$P43,IF(HLOOKUP(AX$2,Monitoring_eng!$A$1:$DB$79,Results!$C43,FALSE)=$K43,$Q43,IF(HLOOKUP(AX$2,Monitoring_eng!$A$1:$DB$79,Results!$C43,FALSE)=$M43,$R43,IF(HLOOKUP(AX$2,Monitoring_eng!$A$1:$DB$79,Results!$C43,FALSE)=$O43,$S43,"CHYBA")))))</f>
        <v>0</v>
      </c>
      <c r="AY43" s="68">
        <f>IF(ISBLANK(HLOOKUP(AY$2,Monitoring_eng!$A$1:$DB$79,Results!$C43,FALSE)),"",IF(HLOOKUP(AY$2,Monitoring_eng!$A$1:$DB$79,Results!$C43,FALSE)=$I43,$P43,IF(HLOOKUP(AY$2,Monitoring_eng!$A$1:$DB$79,Results!$C43,FALSE)=$K43,$Q43,IF(HLOOKUP(AY$2,Monitoring_eng!$A$1:$DB$79,Results!$C43,FALSE)=$M43,$R43,IF(HLOOKUP(AY$2,Monitoring_eng!$A$1:$DB$79,Results!$C43,FALSE)=$O43,$S43,"CHYBA")))))</f>
        <v>0</v>
      </c>
      <c r="AZ43" s="68">
        <f>IF(ISBLANK(HLOOKUP(AZ$2,Monitoring_eng!$A$1:$DB$79,Results!$C43,FALSE)),"",IF(HLOOKUP(AZ$2,Monitoring_eng!$A$1:$DB$79,Results!$C43,FALSE)=$I43,$P43,IF(HLOOKUP(AZ$2,Monitoring_eng!$A$1:$DB$79,Results!$C43,FALSE)=$K43,$Q43,IF(HLOOKUP(AZ$2,Monitoring_eng!$A$1:$DB$79,Results!$C43,FALSE)=$M43,$R43,IF(HLOOKUP(AZ$2,Monitoring_eng!$A$1:$DB$79,Results!$C43,FALSE)=$O43,$S43,"CHYBA")))))</f>
        <v>0</v>
      </c>
      <c r="BA43" s="68">
        <f>IF(ISBLANK(HLOOKUP(BA$2,Monitoring_eng!$A$1:$DB$79,Results!$C43,FALSE)),"",IF(HLOOKUP(BA$2,Monitoring_eng!$A$1:$DB$79,Results!$C43,FALSE)=$I43,$P43,IF(HLOOKUP(BA$2,Monitoring_eng!$A$1:$DB$79,Results!$C43,FALSE)=$K43,$Q43,IF(HLOOKUP(BA$2,Monitoring_eng!$A$1:$DB$79,Results!$C43,FALSE)=$M43,$R43,IF(HLOOKUP(BA$2,Monitoring_eng!$A$1:$DB$79,Results!$C43,FALSE)=$O43,$S43,"CHYBA")))))</f>
        <v>0</v>
      </c>
      <c r="BB43" s="68">
        <f>IF(ISBLANK(HLOOKUP(BB$2,Monitoring_eng!$A$1:$DB$79,Results!$C43,FALSE)),"",IF(HLOOKUP(BB$2,Monitoring_eng!$A$1:$DB$79,Results!$C43,FALSE)=$I43,$P43,IF(HLOOKUP(BB$2,Monitoring_eng!$A$1:$DB$79,Results!$C43,FALSE)=$K43,$Q43,IF(HLOOKUP(BB$2,Monitoring_eng!$A$1:$DB$79,Results!$C43,FALSE)=$M43,$R43,IF(HLOOKUP(BB$2,Monitoring_eng!$A$1:$DB$79,Results!$C43,FALSE)=$O43,$S43,"CHYBA")))))</f>
        <v>0</v>
      </c>
      <c r="BC43" s="68">
        <f>IF(ISBLANK(HLOOKUP(BC$2,Monitoring_eng!$A$1:$DB$79,Results!$C43,FALSE)),"",IF(HLOOKUP(BC$2,Monitoring_eng!$A$1:$DB$79,Results!$C43,FALSE)=$I43,$P43,IF(HLOOKUP(BC$2,Monitoring_eng!$A$1:$DB$79,Results!$C43,FALSE)=$K43,$Q43,IF(HLOOKUP(BC$2,Monitoring_eng!$A$1:$DB$79,Results!$C43,FALSE)=$M43,$R43,IF(HLOOKUP(BC$2,Monitoring_eng!$A$1:$DB$79,Results!$C43,FALSE)=$O43,$S43,"CHYBA")))))</f>
        <v>0</v>
      </c>
      <c r="BD43" s="68">
        <f>IF(ISBLANK(HLOOKUP(BD$2,Monitoring_eng!$A$1:$DB$79,Results!$C43,FALSE)),"",IF(HLOOKUP(BD$2,Monitoring_eng!$A$1:$DB$79,Results!$C43,FALSE)=$I43,$P43,IF(HLOOKUP(BD$2,Monitoring_eng!$A$1:$DB$79,Results!$C43,FALSE)=$K43,$Q43,IF(HLOOKUP(BD$2,Monitoring_eng!$A$1:$DB$79,Results!$C43,FALSE)=$M43,$R43,IF(HLOOKUP(BD$2,Monitoring_eng!$A$1:$DB$79,Results!$C43,FALSE)=$O43,$S43,"CHYBA")))))</f>
        <v>0</v>
      </c>
      <c r="BE43" s="68">
        <f>IF(ISBLANK(HLOOKUP(BE$2,Monitoring_eng!$A$1:$DB$79,Results!$C43,FALSE)),"",IF(HLOOKUP(BE$2,Monitoring_eng!$A$1:$DB$79,Results!$C43,FALSE)=$I43,$P43,IF(HLOOKUP(BE$2,Monitoring_eng!$A$1:$DB$79,Results!$C43,FALSE)=$K43,$Q43,IF(HLOOKUP(BE$2,Monitoring_eng!$A$1:$DB$79,Results!$C43,FALSE)=$M43,$R43,IF(HLOOKUP(BE$2,Monitoring_eng!$A$1:$DB$79,Results!$C43,FALSE)=$O43,$S43,"CHYBA")))))</f>
        <v>1</v>
      </c>
      <c r="BF43" s="68">
        <f>IF(ISBLANK(HLOOKUP(BF$2,Monitoring_eng!$A$1:$DB$79,Results!$C43,FALSE)),"",IF(HLOOKUP(BF$2,Monitoring_eng!$A$1:$DB$79,Results!$C43,FALSE)=$I43,$P43,IF(HLOOKUP(BF$2,Monitoring_eng!$A$1:$DB$79,Results!$C43,FALSE)=$K43,$Q43,IF(HLOOKUP(BF$2,Monitoring_eng!$A$1:$DB$79,Results!$C43,FALSE)=$M43,$R43,IF(HLOOKUP(BF$2,Monitoring_eng!$A$1:$DB$79,Results!$C43,FALSE)=$O43,$S43,"CHYBA")))))</f>
        <v>0</v>
      </c>
      <c r="BG43" s="68">
        <f>IF(ISBLANK(HLOOKUP(BG$2,Monitoring_eng!$A$1:$DB$79,Results!$C43,FALSE)),"",IF(HLOOKUP(BG$2,Monitoring_eng!$A$1:$DB$79,Results!$C43,FALSE)=$I43,$P43,IF(HLOOKUP(BG$2,Monitoring_eng!$A$1:$DB$79,Results!$C43,FALSE)=$K43,$Q43,IF(HLOOKUP(BG$2,Monitoring_eng!$A$1:$DB$79,Results!$C43,FALSE)=$M43,$R43,IF(HLOOKUP(BG$2,Monitoring_eng!$A$1:$DB$79,Results!$C43,FALSE)=$O43,$S43,"CHYBA")))))</f>
        <v>1</v>
      </c>
      <c r="BH43" s="68">
        <f>IF(ISBLANK(HLOOKUP(BH$2,Monitoring_eng!$A$1:$DB$79,Results!$C43,FALSE)),"",IF(HLOOKUP(BH$2,Monitoring_eng!$A$1:$DB$79,Results!$C43,FALSE)=$I43,$P43,IF(HLOOKUP(BH$2,Monitoring_eng!$A$1:$DB$79,Results!$C43,FALSE)=$K43,$Q43,IF(HLOOKUP(BH$2,Monitoring_eng!$A$1:$DB$79,Results!$C43,FALSE)=$M43,$R43,IF(HLOOKUP(BH$2,Monitoring_eng!$A$1:$DB$79,Results!$C43,FALSE)=$O43,$S43,"CHYBA")))))</f>
        <v>0</v>
      </c>
      <c r="BI43" s="68">
        <f>IF(ISBLANK(HLOOKUP(BI$2,Monitoring_eng!$A$1:$DB$79,Results!$C43,FALSE)),"",IF(HLOOKUP(BI$2,Monitoring_eng!$A$1:$DB$79,Results!$C43,FALSE)=$I43,$P43,IF(HLOOKUP(BI$2,Monitoring_eng!$A$1:$DB$79,Results!$C43,FALSE)=$K43,$Q43,IF(HLOOKUP(BI$2,Monitoring_eng!$A$1:$DB$79,Results!$C43,FALSE)=$M43,$R43,IF(HLOOKUP(BI$2,Monitoring_eng!$A$1:$DB$79,Results!$C43,FALSE)=$O43,$S43,"CHYBA")))))</f>
        <v>0</v>
      </c>
      <c r="BJ43" s="68">
        <f>IF(ISBLANK(HLOOKUP(BJ$2,Monitoring_eng!$A$1:$DB$79,Results!$C43,FALSE)),"",IF(HLOOKUP(BJ$2,Monitoring_eng!$A$1:$DB$79,Results!$C43,FALSE)=$I43,$P43,IF(HLOOKUP(BJ$2,Monitoring_eng!$A$1:$DB$79,Results!$C43,FALSE)=$K43,$Q43,IF(HLOOKUP(BJ$2,Monitoring_eng!$A$1:$DB$79,Results!$C43,FALSE)=$M43,$R43,IF(HLOOKUP(BJ$2,Monitoring_eng!$A$1:$DB$79,Results!$C43,FALSE)=$O43,$S43,"CHYBA")))))</f>
        <v>1</v>
      </c>
      <c r="BK43" s="68">
        <f>IF(ISBLANK(HLOOKUP(BK$2,Monitoring_eng!$A$1:$DB$79,Results!$C43,FALSE)),"",IF(HLOOKUP(BK$2,Monitoring_eng!$A$1:$DB$79,Results!$C43,FALSE)=$I43,$P43,IF(HLOOKUP(BK$2,Monitoring_eng!$A$1:$DB$79,Results!$C43,FALSE)=$K43,$Q43,IF(HLOOKUP(BK$2,Monitoring_eng!$A$1:$DB$79,Results!$C43,FALSE)=$M43,$R43,IF(HLOOKUP(BK$2,Monitoring_eng!$A$1:$DB$79,Results!$C43,FALSE)=$O43,$S43,"CHYBA")))))</f>
        <v>0</v>
      </c>
      <c r="BL43" s="68">
        <f>IF(ISBLANK(HLOOKUP(BL$2,Monitoring_eng!$A$1:$DB$79,Results!$C43,FALSE)),"",IF(HLOOKUP(BL$2,Monitoring_eng!$A$1:$DB$79,Results!$C43,FALSE)=$I43,$P43,IF(HLOOKUP(BL$2,Monitoring_eng!$A$1:$DB$79,Results!$C43,FALSE)=$K43,$Q43,IF(HLOOKUP(BL$2,Monitoring_eng!$A$1:$DB$79,Results!$C43,FALSE)=$M43,$R43,IF(HLOOKUP(BL$2,Monitoring_eng!$A$1:$DB$79,Results!$C43,FALSE)=$O43,$S43,"CHYBA")))))</f>
        <v>1</v>
      </c>
      <c r="BM43" s="68">
        <f>IF(ISBLANK(HLOOKUP(BM$2,Monitoring_eng!$A$1:$DB$79,Results!$C43,FALSE)),"",IF(HLOOKUP(BM$2,Monitoring_eng!$A$1:$DB$79,Results!$C43,FALSE)=$I43,$P43,IF(HLOOKUP(BM$2,Monitoring_eng!$A$1:$DB$79,Results!$C43,FALSE)=$K43,$Q43,IF(HLOOKUP(BM$2,Monitoring_eng!$A$1:$DB$79,Results!$C43,FALSE)=$M43,$R43,IF(HLOOKUP(BM$2,Monitoring_eng!$A$1:$DB$79,Results!$C43,FALSE)=$O43,$S43,"CHYBA")))))</f>
        <v>0</v>
      </c>
      <c r="BN43" s="68">
        <f>IF(ISBLANK(HLOOKUP(BN$2,Monitoring_eng!$A$1:$DB$79,Results!$C43,FALSE)),"",IF(HLOOKUP(BN$2,Monitoring_eng!$A$1:$DB$79,Results!$C43,FALSE)=$I43,$P43,IF(HLOOKUP(BN$2,Monitoring_eng!$A$1:$DB$79,Results!$C43,FALSE)=$K43,$Q43,IF(HLOOKUP(BN$2,Monitoring_eng!$A$1:$DB$79,Results!$C43,FALSE)=$M43,$R43,IF(HLOOKUP(BN$2,Monitoring_eng!$A$1:$DB$79,Results!$C43,FALSE)=$O43,$S43,"CHYBA")))))</f>
        <v>0</v>
      </c>
      <c r="BO43" s="68">
        <f>IF(ISBLANK(HLOOKUP(BO$2,Monitoring_eng!$A$1:$DB$79,Results!$C43,FALSE)),"",IF(HLOOKUP(BO$2,Monitoring_eng!$A$1:$DB$79,Results!$C43,FALSE)=$I43,$P43,IF(HLOOKUP(BO$2,Monitoring_eng!$A$1:$DB$79,Results!$C43,FALSE)=$K43,$Q43,IF(HLOOKUP(BO$2,Monitoring_eng!$A$1:$DB$79,Results!$C43,FALSE)=$M43,$R43,IF(HLOOKUP(BO$2,Monitoring_eng!$A$1:$DB$79,Results!$C43,FALSE)=$O43,$S43,"CHYBA")))))</f>
        <v>0</v>
      </c>
      <c r="BP43" s="68">
        <f>IF(ISBLANK(HLOOKUP(BP$2,Monitoring_eng!$A$1:$DB$79,Results!$C43,FALSE)),"",IF(HLOOKUP(BP$2,Monitoring_eng!$A$1:$DB$79,Results!$C43,FALSE)=$I43,$P43,IF(HLOOKUP(BP$2,Monitoring_eng!$A$1:$DB$79,Results!$C43,FALSE)=$K43,$Q43,IF(HLOOKUP(BP$2,Monitoring_eng!$A$1:$DB$79,Results!$C43,FALSE)=$M43,$R43,IF(HLOOKUP(BP$2,Monitoring_eng!$A$1:$DB$79,Results!$C43,FALSE)=$O43,$S43,"CHYBA")))))</f>
        <v>1</v>
      </c>
      <c r="BQ43" s="68">
        <f>IF(ISBLANK(HLOOKUP(BQ$2,Monitoring_eng!$A$1:$DB$79,Results!$C43,FALSE)),"",IF(HLOOKUP(BQ$2,Monitoring_eng!$A$1:$DB$79,Results!$C43,FALSE)=$I43,$P43,IF(HLOOKUP(BQ$2,Monitoring_eng!$A$1:$DB$79,Results!$C43,FALSE)=$K43,$Q43,IF(HLOOKUP(BQ$2,Monitoring_eng!$A$1:$DB$79,Results!$C43,FALSE)=$M43,$R43,IF(HLOOKUP(BQ$2,Monitoring_eng!$A$1:$DB$79,Results!$C43,FALSE)=$O43,$S43,"CHYBA")))))</f>
        <v>0</v>
      </c>
    </row>
    <row r="44" spans="1:69" x14ac:dyDescent="0.25">
      <c r="A44" s="45" t="s">
        <v>2469</v>
      </c>
      <c r="B44" s="45" t="s">
        <v>345</v>
      </c>
      <c r="C44" s="45">
        <v>43</v>
      </c>
      <c r="D44" s="53" t="s">
        <v>145</v>
      </c>
      <c r="E44" s="53" t="s">
        <v>150</v>
      </c>
      <c r="F44" s="54" t="s">
        <v>38</v>
      </c>
      <c r="G44" s="45">
        <v>2</v>
      </c>
      <c r="H44" s="45" t="s">
        <v>484</v>
      </c>
      <c r="I44" s="45" t="s">
        <v>1749</v>
      </c>
      <c r="J44" s="45" t="s">
        <v>485</v>
      </c>
      <c r="K44" s="67" t="s">
        <v>1750</v>
      </c>
      <c r="L44" s="45" t="s">
        <v>486</v>
      </c>
      <c r="M44" s="45" t="s">
        <v>1752</v>
      </c>
      <c r="N44" s="45" t="s">
        <v>2116</v>
      </c>
      <c r="O44" s="45" t="s">
        <v>2116</v>
      </c>
      <c r="P44" s="45">
        <f t="shared" si="0"/>
        <v>2</v>
      </c>
      <c r="Q44" s="45">
        <v>0</v>
      </c>
      <c r="R44" s="45">
        <f t="shared" si="1"/>
        <v>1</v>
      </c>
      <c r="S44" s="45" t="s">
        <v>2116</v>
      </c>
      <c r="T44" s="68">
        <f>IF(ISBLANK(HLOOKUP(T$2,Monitoring_eng!$A$1:$DB$79,Results!$C44,FALSE)),"",IF(HLOOKUP(T$2,Monitoring_eng!$A$1:$DB$79,Results!$C44,FALSE)=$I44,$P44,IF(HLOOKUP(T$2,Monitoring_eng!$A$1:$DB$79,Results!$C44,FALSE)=$K44,$Q44,IF(HLOOKUP(T$2,Monitoring_eng!$A$1:$DB$79,Results!$C44,FALSE)=$M44,$R44,IF(HLOOKUP(T$2,Monitoring_eng!$A$1:$DB$79,Results!$C44,FALSE)=$O44,$S44,"CHYBA")))))</f>
        <v>2</v>
      </c>
      <c r="U44" s="68">
        <f>IF(ISBLANK(HLOOKUP(U$2,Monitoring_eng!$A$1:$DB$79,Results!$C44,FALSE)),"",IF(HLOOKUP(U$2,Monitoring_eng!$A$1:$DB$79,Results!$C44,FALSE)=$I44,$P44,IF(HLOOKUP(U$2,Monitoring_eng!$A$1:$DB$79,Results!$C44,FALSE)=$K44,$Q44,IF(HLOOKUP(U$2,Monitoring_eng!$A$1:$DB$79,Results!$C44,FALSE)=$M44,$R44,IF(HLOOKUP(U$2,Monitoring_eng!$A$1:$DB$79,Results!$C44,FALSE)=$O44,$S44,"CHYBA")))))</f>
        <v>0</v>
      </c>
      <c r="V44" s="68">
        <f>IF(ISBLANK(HLOOKUP(V$2,Monitoring_eng!$A$1:$DB$79,Results!$C44,FALSE)),"",IF(HLOOKUP(V$2,Monitoring_eng!$A$1:$DB$79,Results!$C44,FALSE)=$I44,$P44,IF(HLOOKUP(V$2,Monitoring_eng!$A$1:$DB$79,Results!$C44,FALSE)=$K44,$Q44,IF(HLOOKUP(V$2,Monitoring_eng!$A$1:$DB$79,Results!$C44,FALSE)=$M44,$R44,IF(HLOOKUP(V$2,Monitoring_eng!$A$1:$DB$79,Results!$C44,FALSE)=$O44,$S44,"CHYBA")))))</f>
        <v>2</v>
      </c>
      <c r="W44" s="68">
        <f>IF(ISBLANK(HLOOKUP(W$2,Monitoring_eng!$A$1:$DB$79,Results!$C44,FALSE)),"",IF(HLOOKUP(W$2,Monitoring_eng!$A$1:$DB$79,Results!$C44,FALSE)=$I44,$P44,IF(HLOOKUP(W$2,Monitoring_eng!$A$1:$DB$79,Results!$C44,FALSE)=$K44,$Q44,IF(HLOOKUP(W$2,Monitoring_eng!$A$1:$DB$79,Results!$C44,FALSE)=$M44,$R44,IF(HLOOKUP(W$2,Monitoring_eng!$A$1:$DB$79,Results!$C44,FALSE)=$O44,$S44,"CHYBA")))))</f>
        <v>0</v>
      </c>
      <c r="X44" s="68">
        <f>IF(ISBLANK(HLOOKUP(X$2,Monitoring_eng!$A$1:$DB$79,Results!$C44,FALSE)),"",IF(HLOOKUP(X$2,Monitoring_eng!$A$1:$DB$79,Results!$C44,FALSE)=$I44,$P44,IF(HLOOKUP(X$2,Monitoring_eng!$A$1:$DB$79,Results!$C44,FALSE)=$K44,$Q44,IF(HLOOKUP(X$2,Monitoring_eng!$A$1:$DB$79,Results!$C44,FALSE)=$M44,$R44,IF(HLOOKUP(X$2,Monitoring_eng!$A$1:$DB$79,Results!$C44,FALSE)=$O44,$S44,"CHYBA")))))</f>
        <v>2</v>
      </c>
      <c r="Y44" s="68">
        <f>IF(ISBLANK(HLOOKUP(Y$2,Monitoring_eng!$A$1:$DB$79,Results!$C44,FALSE)),"",IF(HLOOKUP(Y$2,Monitoring_eng!$A$1:$DB$79,Results!$C44,FALSE)=$I44,$P44,IF(HLOOKUP(Y$2,Monitoring_eng!$A$1:$DB$79,Results!$C44,FALSE)=$K44,$Q44,IF(HLOOKUP(Y$2,Monitoring_eng!$A$1:$DB$79,Results!$C44,FALSE)=$M44,$R44,IF(HLOOKUP(Y$2,Monitoring_eng!$A$1:$DB$79,Results!$C44,FALSE)=$O44,$S44,"CHYBA")))))</f>
        <v>2</v>
      </c>
      <c r="Z44" s="68">
        <f>IF(ISBLANK(HLOOKUP(Z$2,Monitoring_eng!$A$1:$DB$79,Results!$C44,FALSE)),"",IF(HLOOKUP(Z$2,Monitoring_eng!$A$1:$DB$79,Results!$C44,FALSE)=$I44,$P44,IF(HLOOKUP(Z$2,Monitoring_eng!$A$1:$DB$79,Results!$C44,FALSE)=$K44,$Q44,IF(HLOOKUP(Z$2,Monitoring_eng!$A$1:$DB$79,Results!$C44,FALSE)=$M44,$R44,IF(HLOOKUP(Z$2,Monitoring_eng!$A$1:$DB$79,Results!$C44,FALSE)=$O44,$S44,"CHYBA")))))</f>
        <v>2</v>
      </c>
      <c r="AA44" s="68">
        <f>IF(ISBLANK(HLOOKUP(AA$2,Monitoring_eng!$A$1:$DB$79,Results!$C44,FALSE)),"",IF(HLOOKUP(AA$2,Monitoring_eng!$A$1:$DB$79,Results!$C44,FALSE)=$I44,$P44,IF(HLOOKUP(AA$2,Monitoring_eng!$A$1:$DB$79,Results!$C44,FALSE)=$K44,$Q44,IF(HLOOKUP(AA$2,Monitoring_eng!$A$1:$DB$79,Results!$C44,FALSE)=$M44,$R44,IF(HLOOKUP(AA$2,Monitoring_eng!$A$1:$DB$79,Results!$C44,FALSE)=$O44,$S44,"CHYBA")))))</f>
        <v>2</v>
      </c>
      <c r="AB44" s="68">
        <f>IF(ISBLANK(HLOOKUP(AB$2,Monitoring_eng!$A$1:$DB$79,Results!$C44,FALSE)),"",IF(HLOOKUP(AB$2,Monitoring_eng!$A$1:$DB$79,Results!$C44,FALSE)=$I44,$P44,IF(HLOOKUP(AB$2,Monitoring_eng!$A$1:$DB$79,Results!$C44,FALSE)=$K44,$Q44,IF(HLOOKUP(AB$2,Monitoring_eng!$A$1:$DB$79,Results!$C44,FALSE)=$M44,$R44,IF(HLOOKUP(AB$2,Monitoring_eng!$A$1:$DB$79,Results!$C44,FALSE)=$O44,$S44,"CHYBA")))))</f>
        <v>1</v>
      </c>
      <c r="AC44" s="68">
        <f>IF(ISBLANK(HLOOKUP(AC$2,Monitoring_eng!$A$1:$DB$79,Results!$C44,FALSE)),"",IF(HLOOKUP(AC$2,Monitoring_eng!$A$1:$DB$79,Results!$C44,FALSE)=$I44,$P44,IF(HLOOKUP(AC$2,Monitoring_eng!$A$1:$DB$79,Results!$C44,FALSE)=$K44,$Q44,IF(HLOOKUP(AC$2,Monitoring_eng!$A$1:$DB$79,Results!$C44,FALSE)=$M44,$R44,IF(HLOOKUP(AC$2,Monitoring_eng!$A$1:$DB$79,Results!$C44,FALSE)=$O44,$S44,"CHYBA")))))</f>
        <v>2</v>
      </c>
      <c r="AD44" s="68">
        <f>IF(ISBLANK(HLOOKUP(AD$2,Monitoring_eng!$A$1:$DB$79,Results!$C44,FALSE)),"",IF(HLOOKUP(AD$2,Monitoring_eng!$A$1:$DB$79,Results!$C44,FALSE)=$I44,$P44,IF(HLOOKUP(AD$2,Monitoring_eng!$A$1:$DB$79,Results!$C44,FALSE)=$K44,$Q44,IF(HLOOKUP(AD$2,Monitoring_eng!$A$1:$DB$79,Results!$C44,FALSE)=$M44,$R44,IF(HLOOKUP(AD$2,Monitoring_eng!$A$1:$DB$79,Results!$C44,FALSE)=$O44,$S44,"CHYBA")))))</f>
        <v>2</v>
      </c>
      <c r="AE44" s="68">
        <f>IF(ISBLANK(HLOOKUP(AE$2,Monitoring_eng!$A$1:$DB$79,Results!$C44,FALSE)),"",IF(HLOOKUP(AE$2,Monitoring_eng!$A$1:$DB$79,Results!$C44,FALSE)=$I44,$P44,IF(HLOOKUP(AE$2,Monitoring_eng!$A$1:$DB$79,Results!$C44,FALSE)=$K44,$Q44,IF(HLOOKUP(AE$2,Monitoring_eng!$A$1:$DB$79,Results!$C44,FALSE)=$M44,$R44,IF(HLOOKUP(AE$2,Monitoring_eng!$A$1:$DB$79,Results!$C44,FALSE)=$O44,$S44,"CHYBA")))))</f>
        <v>0</v>
      </c>
      <c r="AF44" s="68">
        <f>IF(ISBLANK(HLOOKUP(AF$2,Monitoring_eng!$A$1:$DB$79,Results!$C44,FALSE)),"",IF(HLOOKUP(AF$2,Monitoring_eng!$A$1:$DB$79,Results!$C44,FALSE)=$I44,$P44,IF(HLOOKUP(AF$2,Monitoring_eng!$A$1:$DB$79,Results!$C44,FALSE)=$K44,$Q44,IF(HLOOKUP(AF$2,Monitoring_eng!$A$1:$DB$79,Results!$C44,FALSE)=$M44,$R44,IF(HLOOKUP(AF$2,Monitoring_eng!$A$1:$DB$79,Results!$C44,FALSE)=$O44,$S44,"CHYBA")))))</f>
        <v>2</v>
      </c>
      <c r="AG44" s="68">
        <f>IF(ISBLANK(HLOOKUP(AG$2,Monitoring_eng!$A$1:$DB$79,Results!$C44,FALSE)),"",IF(HLOOKUP(AG$2,Monitoring_eng!$A$1:$DB$79,Results!$C44,FALSE)=$I44,$P44,IF(HLOOKUP(AG$2,Monitoring_eng!$A$1:$DB$79,Results!$C44,FALSE)=$K44,$Q44,IF(HLOOKUP(AG$2,Monitoring_eng!$A$1:$DB$79,Results!$C44,FALSE)=$M44,$R44,IF(HLOOKUP(AG$2,Monitoring_eng!$A$1:$DB$79,Results!$C44,FALSE)=$O44,$S44,"CHYBA")))))</f>
        <v>2</v>
      </c>
      <c r="AH44" s="68">
        <f>IF(ISBLANK(HLOOKUP(AH$2,Monitoring_eng!$A$1:$DB$79,Results!$C44,FALSE)),"",IF(HLOOKUP(AH$2,Monitoring_eng!$A$1:$DB$79,Results!$C44,FALSE)=$I44,$P44,IF(HLOOKUP(AH$2,Monitoring_eng!$A$1:$DB$79,Results!$C44,FALSE)=$K44,$Q44,IF(HLOOKUP(AH$2,Monitoring_eng!$A$1:$DB$79,Results!$C44,FALSE)=$M44,$R44,IF(HLOOKUP(AH$2,Monitoring_eng!$A$1:$DB$79,Results!$C44,FALSE)=$O44,$S44,"CHYBA")))))</f>
        <v>0</v>
      </c>
      <c r="AI44" s="68">
        <f>IF(ISBLANK(HLOOKUP(AI$2,Monitoring_eng!$A$1:$DB$79,Results!$C44,FALSE)),"",IF(HLOOKUP(AI$2,Monitoring_eng!$A$1:$DB$79,Results!$C44,FALSE)=$I44,$P44,IF(HLOOKUP(AI$2,Monitoring_eng!$A$1:$DB$79,Results!$C44,FALSE)=$K44,$Q44,IF(HLOOKUP(AI$2,Monitoring_eng!$A$1:$DB$79,Results!$C44,FALSE)=$M44,$R44,IF(HLOOKUP(AI$2,Monitoring_eng!$A$1:$DB$79,Results!$C44,FALSE)=$O44,$S44,"CHYBA")))))</f>
        <v>2</v>
      </c>
      <c r="AJ44" s="68">
        <f>IF(ISBLANK(HLOOKUP(AJ$2,Monitoring_eng!$A$1:$DB$79,Results!$C44,FALSE)),"",IF(HLOOKUP(AJ$2,Monitoring_eng!$A$1:$DB$79,Results!$C44,FALSE)=$I44,$P44,IF(HLOOKUP(AJ$2,Monitoring_eng!$A$1:$DB$79,Results!$C44,FALSE)=$K44,$Q44,IF(HLOOKUP(AJ$2,Monitoring_eng!$A$1:$DB$79,Results!$C44,FALSE)=$M44,$R44,IF(HLOOKUP(AJ$2,Monitoring_eng!$A$1:$DB$79,Results!$C44,FALSE)=$O44,$S44,"CHYBA")))))</f>
        <v>2</v>
      </c>
      <c r="AK44" s="68">
        <f>IF(ISBLANK(HLOOKUP(AK$2,Monitoring_eng!$A$1:$DB$79,Results!$C44,FALSE)),"",IF(HLOOKUP(AK$2,Monitoring_eng!$A$1:$DB$79,Results!$C44,FALSE)=$I44,$P44,IF(HLOOKUP(AK$2,Monitoring_eng!$A$1:$DB$79,Results!$C44,FALSE)=$K44,$Q44,IF(HLOOKUP(AK$2,Monitoring_eng!$A$1:$DB$79,Results!$C44,FALSE)=$M44,$R44,IF(HLOOKUP(AK$2,Monitoring_eng!$A$1:$DB$79,Results!$C44,FALSE)=$O44,$S44,"CHYBA")))))</f>
        <v>0</v>
      </c>
      <c r="AL44" s="68">
        <f>IF(ISBLANK(HLOOKUP(AL$2,Monitoring_eng!$A$1:$DB$79,Results!$C44,FALSE)),"",IF(HLOOKUP(AL$2,Monitoring_eng!$A$1:$DB$79,Results!$C44,FALSE)=$I44,$P44,IF(HLOOKUP(AL$2,Monitoring_eng!$A$1:$DB$79,Results!$C44,FALSE)=$K44,$Q44,IF(HLOOKUP(AL$2,Monitoring_eng!$A$1:$DB$79,Results!$C44,FALSE)=$M44,$R44,IF(HLOOKUP(AL$2,Monitoring_eng!$A$1:$DB$79,Results!$C44,FALSE)=$O44,$S44,"CHYBA")))))</f>
        <v>2</v>
      </c>
      <c r="AM44" s="68">
        <f>IF(ISBLANK(HLOOKUP(AM$2,Monitoring_eng!$A$1:$DB$79,Results!$C44,FALSE)),"",IF(HLOOKUP(AM$2,Monitoring_eng!$A$1:$DB$79,Results!$C44,FALSE)=$I44,$P44,IF(HLOOKUP(AM$2,Monitoring_eng!$A$1:$DB$79,Results!$C44,FALSE)=$K44,$Q44,IF(HLOOKUP(AM$2,Monitoring_eng!$A$1:$DB$79,Results!$C44,FALSE)=$M44,$R44,IF(HLOOKUP(AM$2,Monitoring_eng!$A$1:$DB$79,Results!$C44,FALSE)=$O44,$S44,"CHYBA")))))</f>
        <v>0</v>
      </c>
      <c r="AN44" s="68">
        <f>IF(ISBLANK(HLOOKUP(AN$2,Monitoring_eng!$A$1:$DB$79,Results!$C44,FALSE)),"",IF(HLOOKUP(AN$2,Monitoring_eng!$A$1:$DB$79,Results!$C44,FALSE)=$I44,$P44,IF(HLOOKUP(AN$2,Monitoring_eng!$A$1:$DB$79,Results!$C44,FALSE)=$K44,$Q44,IF(HLOOKUP(AN$2,Monitoring_eng!$A$1:$DB$79,Results!$C44,FALSE)=$M44,$R44,IF(HLOOKUP(AN$2,Monitoring_eng!$A$1:$DB$79,Results!$C44,FALSE)=$O44,$S44,"CHYBA")))))</f>
        <v>2</v>
      </c>
      <c r="AO44" s="68">
        <f>IF(ISBLANK(HLOOKUP(AO$2,Monitoring_eng!$A$1:$DB$79,Results!$C44,FALSE)),"",IF(HLOOKUP(AO$2,Monitoring_eng!$A$1:$DB$79,Results!$C44,FALSE)=$I44,$P44,IF(HLOOKUP(AO$2,Monitoring_eng!$A$1:$DB$79,Results!$C44,FALSE)=$K44,$Q44,IF(HLOOKUP(AO$2,Monitoring_eng!$A$1:$DB$79,Results!$C44,FALSE)=$M44,$R44,IF(HLOOKUP(AO$2,Monitoring_eng!$A$1:$DB$79,Results!$C44,FALSE)=$O44,$S44,"CHYBA")))))</f>
        <v>0</v>
      </c>
      <c r="AP44" s="68">
        <f>IF(ISBLANK(HLOOKUP(AP$2,Monitoring_eng!$A$1:$DB$79,Results!$C44,FALSE)),"",IF(HLOOKUP(AP$2,Monitoring_eng!$A$1:$DB$79,Results!$C44,FALSE)=$I44,$P44,IF(HLOOKUP(AP$2,Monitoring_eng!$A$1:$DB$79,Results!$C44,FALSE)=$K44,$Q44,IF(HLOOKUP(AP$2,Monitoring_eng!$A$1:$DB$79,Results!$C44,FALSE)=$M44,$R44,IF(HLOOKUP(AP$2,Monitoring_eng!$A$1:$DB$79,Results!$C44,FALSE)=$O44,$S44,"CHYBA")))))</f>
        <v>2</v>
      </c>
      <c r="AQ44" s="68">
        <f>IF(ISBLANK(HLOOKUP(AQ$2,Monitoring_eng!$A$1:$DB$79,Results!$C44,FALSE)),"",IF(HLOOKUP(AQ$2,Monitoring_eng!$A$1:$DB$79,Results!$C44,FALSE)=$I44,$P44,IF(HLOOKUP(AQ$2,Monitoring_eng!$A$1:$DB$79,Results!$C44,FALSE)=$K44,$Q44,IF(HLOOKUP(AQ$2,Monitoring_eng!$A$1:$DB$79,Results!$C44,FALSE)=$M44,$R44,IF(HLOOKUP(AQ$2,Monitoring_eng!$A$1:$DB$79,Results!$C44,FALSE)=$O44,$S44,"CHYBA")))))</f>
        <v>2</v>
      </c>
      <c r="AR44" s="68">
        <f>IF(ISBLANK(HLOOKUP(AR$2,Monitoring_eng!$A$1:$DB$79,Results!$C44,FALSE)),"",IF(HLOOKUP(AR$2,Monitoring_eng!$A$1:$DB$79,Results!$C44,FALSE)=$I44,$P44,IF(HLOOKUP(AR$2,Monitoring_eng!$A$1:$DB$79,Results!$C44,FALSE)=$K44,$Q44,IF(HLOOKUP(AR$2,Monitoring_eng!$A$1:$DB$79,Results!$C44,FALSE)=$M44,$R44,IF(HLOOKUP(AR$2,Monitoring_eng!$A$1:$DB$79,Results!$C44,FALSE)=$O44,$S44,"CHYBA")))))</f>
        <v>2</v>
      </c>
      <c r="AS44" s="68">
        <f>IF(ISBLANK(HLOOKUP(AS$2,Monitoring_eng!$A$1:$DB$79,Results!$C44,FALSE)),"",IF(HLOOKUP(AS$2,Monitoring_eng!$A$1:$DB$79,Results!$C44,FALSE)=$I44,$P44,IF(HLOOKUP(AS$2,Monitoring_eng!$A$1:$DB$79,Results!$C44,FALSE)=$K44,$Q44,IF(HLOOKUP(AS$2,Monitoring_eng!$A$1:$DB$79,Results!$C44,FALSE)=$M44,$R44,IF(HLOOKUP(AS$2,Monitoring_eng!$A$1:$DB$79,Results!$C44,FALSE)=$O44,$S44,"CHYBA")))))</f>
        <v>2</v>
      </c>
      <c r="AT44" s="68">
        <f>IF(ISBLANK(HLOOKUP(AT$2,Monitoring_eng!$A$1:$DB$79,Results!$C44,FALSE)),"",IF(HLOOKUP(AT$2,Monitoring_eng!$A$1:$DB$79,Results!$C44,FALSE)=$I44,$P44,IF(HLOOKUP(AT$2,Monitoring_eng!$A$1:$DB$79,Results!$C44,FALSE)=$K44,$Q44,IF(HLOOKUP(AT$2,Monitoring_eng!$A$1:$DB$79,Results!$C44,FALSE)=$M44,$R44,IF(HLOOKUP(AT$2,Monitoring_eng!$A$1:$DB$79,Results!$C44,FALSE)=$O44,$S44,"CHYBA")))))</f>
        <v>0</v>
      </c>
      <c r="AU44" s="68">
        <f>IF(ISBLANK(HLOOKUP(AU$2,Monitoring_eng!$A$1:$DB$79,Results!$C44,FALSE)),"",IF(HLOOKUP(AU$2,Monitoring_eng!$A$1:$DB$79,Results!$C44,FALSE)=$I44,$P44,IF(HLOOKUP(AU$2,Monitoring_eng!$A$1:$DB$79,Results!$C44,FALSE)=$K44,$Q44,IF(HLOOKUP(AU$2,Monitoring_eng!$A$1:$DB$79,Results!$C44,FALSE)=$M44,$R44,IF(HLOOKUP(AU$2,Monitoring_eng!$A$1:$DB$79,Results!$C44,FALSE)=$O44,$S44,"CHYBA")))))</f>
        <v>2</v>
      </c>
      <c r="AV44" s="68">
        <f>IF(ISBLANK(HLOOKUP(AV$2,Monitoring_eng!$A$1:$DB$79,Results!$C44,FALSE)),"",IF(HLOOKUP(AV$2,Monitoring_eng!$A$1:$DB$79,Results!$C44,FALSE)=$I44,$P44,IF(HLOOKUP(AV$2,Monitoring_eng!$A$1:$DB$79,Results!$C44,FALSE)=$K44,$Q44,IF(HLOOKUP(AV$2,Monitoring_eng!$A$1:$DB$79,Results!$C44,FALSE)=$M44,$R44,IF(HLOOKUP(AV$2,Monitoring_eng!$A$1:$DB$79,Results!$C44,FALSE)=$O44,$S44,"CHYBA")))))</f>
        <v>0</v>
      </c>
      <c r="AW44" s="68">
        <f>IF(ISBLANK(HLOOKUP(AW$2,Monitoring_eng!$A$1:$DB$79,Results!$C44,FALSE)),"",IF(HLOOKUP(AW$2,Monitoring_eng!$A$1:$DB$79,Results!$C44,FALSE)=$I44,$P44,IF(HLOOKUP(AW$2,Monitoring_eng!$A$1:$DB$79,Results!$C44,FALSE)=$K44,$Q44,IF(HLOOKUP(AW$2,Monitoring_eng!$A$1:$DB$79,Results!$C44,FALSE)=$M44,$R44,IF(HLOOKUP(AW$2,Monitoring_eng!$A$1:$DB$79,Results!$C44,FALSE)=$O44,$S44,"CHYBA")))))</f>
        <v>2</v>
      </c>
      <c r="AX44" s="68">
        <f>IF(ISBLANK(HLOOKUP(AX$2,Monitoring_eng!$A$1:$DB$79,Results!$C44,FALSE)),"",IF(HLOOKUP(AX$2,Monitoring_eng!$A$1:$DB$79,Results!$C44,FALSE)=$I44,$P44,IF(HLOOKUP(AX$2,Monitoring_eng!$A$1:$DB$79,Results!$C44,FALSE)=$K44,$Q44,IF(HLOOKUP(AX$2,Monitoring_eng!$A$1:$DB$79,Results!$C44,FALSE)=$M44,$R44,IF(HLOOKUP(AX$2,Monitoring_eng!$A$1:$DB$79,Results!$C44,FALSE)=$O44,$S44,"CHYBA")))))</f>
        <v>0</v>
      </c>
      <c r="AY44" s="68">
        <f>IF(ISBLANK(HLOOKUP(AY$2,Monitoring_eng!$A$1:$DB$79,Results!$C44,FALSE)),"",IF(HLOOKUP(AY$2,Monitoring_eng!$A$1:$DB$79,Results!$C44,FALSE)=$I44,$P44,IF(HLOOKUP(AY$2,Monitoring_eng!$A$1:$DB$79,Results!$C44,FALSE)=$K44,$Q44,IF(HLOOKUP(AY$2,Monitoring_eng!$A$1:$DB$79,Results!$C44,FALSE)=$M44,$R44,IF(HLOOKUP(AY$2,Monitoring_eng!$A$1:$DB$79,Results!$C44,FALSE)=$O44,$S44,"CHYBA")))))</f>
        <v>0</v>
      </c>
      <c r="AZ44" s="68">
        <f>IF(ISBLANK(HLOOKUP(AZ$2,Monitoring_eng!$A$1:$DB$79,Results!$C44,FALSE)),"",IF(HLOOKUP(AZ$2,Monitoring_eng!$A$1:$DB$79,Results!$C44,FALSE)=$I44,$P44,IF(HLOOKUP(AZ$2,Monitoring_eng!$A$1:$DB$79,Results!$C44,FALSE)=$K44,$Q44,IF(HLOOKUP(AZ$2,Monitoring_eng!$A$1:$DB$79,Results!$C44,FALSE)=$M44,$R44,IF(HLOOKUP(AZ$2,Monitoring_eng!$A$1:$DB$79,Results!$C44,FALSE)=$O44,$S44,"CHYBA")))))</f>
        <v>2</v>
      </c>
      <c r="BA44" s="68">
        <f>IF(ISBLANK(HLOOKUP(BA$2,Monitoring_eng!$A$1:$DB$79,Results!$C44,FALSE)),"",IF(HLOOKUP(BA$2,Monitoring_eng!$A$1:$DB$79,Results!$C44,FALSE)=$I44,$P44,IF(HLOOKUP(BA$2,Monitoring_eng!$A$1:$DB$79,Results!$C44,FALSE)=$K44,$Q44,IF(HLOOKUP(BA$2,Monitoring_eng!$A$1:$DB$79,Results!$C44,FALSE)=$M44,$R44,IF(HLOOKUP(BA$2,Monitoring_eng!$A$1:$DB$79,Results!$C44,FALSE)=$O44,$S44,"CHYBA")))))</f>
        <v>2</v>
      </c>
      <c r="BB44" s="68">
        <f>IF(ISBLANK(HLOOKUP(BB$2,Monitoring_eng!$A$1:$DB$79,Results!$C44,FALSE)),"",IF(HLOOKUP(BB$2,Monitoring_eng!$A$1:$DB$79,Results!$C44,FALSE)=$I44,$P44,IF(HLOOKUP(BB$2,Monitoring_eng!$A$1:$DB$79,Results!$C44,FALSE)=$K44,$Q44,IF(HLOOKUP(BB$2,Monitoring_eng!$A$1:$DB$79,Results!$C44,FALSE)=$M44,$R44,IF(HLOOKUP(BB$2,Monitoring_eng!$A$1:$DB$79,Results!$C44,FALSE)=$O44,$S44,"CHYBA")))))</f>
        <v>2</v>
      </c>
      <c r="BC44" s="68">
        <f>IF(ISBLANK(HLOOKUP(BC$2,Monitoring_eng!$A$1:$DB$79,Results!$C44,FALSE)),"",IF(HLOOKUP(BC$2,Monitoring_eng!$A$1:$DB$79,Results!$C44,FALSE)=$I44,$P44,IF(HLOOKUP(BC$2,Monitoring_eng!$A$1:$DB$79,Results!$C44,FALSE)=$K44,$Q44,IF(HLOOKUP(BC$2,Monitoring_eng!$A$1:$DB$79,Results!$C44,FALSE)=$M44,$R44,IF(HLOOKUP(BC$2,Monitoring_eng!$A$1:$DB$79,Results!$C44,FALSE)=$O44,$S44,"CHYBA")))))</f>
        <v>2</v>
      </c>
      <c r="BD44" s="68">
        <f>IF(ISBLANK(HLOOKUP(BD$2,Monitoring_eng!$A$1:$DB$79,Results!$C44,FALSE)),"",IF(HLOOKUP(BD$2,Monitoring_eng!$A$1:$DB$79,Results!$C44,FALSE)=$I44,$P44,IF(HLOOKUP(BD$2,Monitoring_eng!$A$1:$DB$79,Results!$C44,FALSE)=$K44,$Q44,IF(HLOOKUP(BD$2,Monitoring_eng!$A$1:$DB$79,Results!$C44,FALSE)=$M44,$R44,IF(HLOOKUP(BD$2,Monitoring_eng!$A$1:$DB$79,Results!$C44,FALSE)=$O44,$S44,"CHYBA")))))</f>
        <v>0</v>
      </c>
      <c r="BE44" s="68">
        <f>IF(ISBLANK(HLOOKUP(BE$2,Monitoring_eng!$A$1:$DB$79,Results!$C44,FALSE)),"",IF(HLOOKUP(BE$2,Monitoring_eng!$A$1:$DB$79,Results!$C44,FALSE)=$I44,$P44,IF(HLOOKUP(BE$2,Monitoring_eng!$A$1:$DB$79,Results!$C44,FALSE)=$K44,$Q44,IF(HLOOKUP(BE$2,Monitoring_eng!$A$1:$DB$79,Results!$C44,FALSE)=$M44,$R44,IF(HLOOKUP(BE$2,Monitoring_eng!$A$1:$DB$79,Results!$C44,FALSE)=$O44,$S44,"CHYBA")))))</f>
        <v>2</v>
      </c>
      <c r="BF44" s="68">
        <f>IF(ISBLANK(HLOOKUP(BF$2,Monitoring_eng!$A$1:$DB$79,Results!$C44,FALSE)),"",IF(HLOOKUP(BF$2,Monitoring_eng!$A$1:$DB$79,Results!$C44,FALSE)=$I44,$P44,IF(HLOOKUP(BF$2,Monitoring_eng!$A$1:$DB$79,Results!$C44,FALSE)=$K44,$Q44,IF(HLOOKUP(BF$2,Monitoring_eng!$A$1:$DB$79,Results!$C44,FALSE)=$M44,$R44,IF(HLOOKUP(BF$2,Monitoring_eng!$A$1:$DB$79,Results!$C44,FALSE)=$O44,$S44,"CHYBA")))))</f>
        <v>2</v>
      </c>
      <c r="BG44" s="68">
        <f>IF(ISBLANK(HLOOKUP(BG$2,Monitoring_eng!$A$1:$DB$79,Results!$C44,FALSE)),"",IF(HLOOKUP(BG$2,Monitoring_eng!$A$1:$DB$79,Results!$C44,FALSE)=$I44,$P44,IF(HLOOKUP(BG$2,Monitoring_eng!$A$1:$DB$79,Results!$C44,FALSE)=$K44,$Q44,IF(HLOOKUP(BG$2,Monitoring_eng!$A$1:$DB$79,Results!$C44,FALSE)=$M44,$R44,IF(HLOOKUP(BG$2,Monitoring_eng!$A$1:$DB$79,Results!$C44,FALSE)=$O44,$S44,"CHYBA")))))</f>
        <v>2</v>
      </c>
      <c r="BH44" s="68">
        <f>IF(ISBLANK(HLOOKUP(BH$2,Monitoring_eng!$A$1:$DB$79,Results!$C44,FALSE)),"",IF(HLOOKUP(BH$2,Monitoring_eng!$A$1:$DB$79,Results!$C44,FALSE)=$I44,$P44,IF(HLOOKUP(BH$2,Monitoring_eng!$A$1:$DB$79,Results!$C44,FALSE)=$K44,$Q44,IF(HLOOKUP(BH$2,Monitoring_eng!$A$1:$DB$79,Results!$C44,FALSE)=$M44,$R44,IF(HLOOKUP(BH$2,Monitoring_eng!$A$1:$DB$79,Results!$C44,FALSE)=$O44,$S44,"CHYBA")))))</f>
        <v>2</v>
      </c>
      <c r="BI44" s="68">
        <f>IF(ISBLANK(HLOOKUP(BI$2,Monitoring_eng!$A$1:$DB$79,Results!$C44,FALSE)),"",IF(HLOOKUP(BI$2,Monitoring_eng!$A$1:$DB$79,Results!$C44,FALSE)=$I44,$P44,IF(HLOOKUP(BI$2,Monitoring_eng!$A$1:$DB$79,Results!$C44,FALSE)=$K44,$Q44,IF(HLOOKUP(BI$2,Monitoring_eng!$A$1:$DB$79,Results!$C44,FALSE)=$M44,$R44,IF(HLOOKUP(BI$2,Monitoring_eng!$A$1:$DB$79,Results!$C44,FALSE)=$O44,$S44,"CHYBA")))))</f>
        <v>0</v>
      </c>
      <c r="BJ44" s="68">
        <f>IF(ISBLANK(HLOOKUP(BJ$2,Monitoring_eng!$A$1:$DB$79,Results!$C44,FALSE)),"",IF(HLOOKUP(BJ$2,Monitoring_eng!$A$1:$DB$79,Results!$C44,FALSE)=$I44,$P44,IF(HLOOKUP(BJ$2,Monitoring_eng!$A$1:$DB$79,Results!$C44,FALSE)=$K44,$Q44,IF(HLOOKUP(BJ$2,Monitoring_eng!$A$1:$DB$79,Results!$C44,FALSE)=$M44,$R44,IF(HLOOKUP(BJ$2,Monitoring_eng!$A$1:$DB$79,Results!$C44,FALSE)=$O44,$S44,"CHYBA")))))</f>
        <v>2</v>
      </c>
      <c r="BK44" s="68">
        <f>IF(ISBLANK(HLOOKUP(BK$2,Monitoring_eng!$A$1:$DB$79,Results!$C44,FALSE)),"",IF(HLOOKUP(BK$2,Monitoring_eng!$A$1:$DB$79,Results!$C44,FALSE)=$I44,$P44,IF(HLOOKUP(BK$2,Monitoring_eng!$A$1:$DB$79,Results!$C44,FALSE)=$K44,$Q44,IF(HLOOKUP(BK$2,Monitoring_eng!$A$1:$DB$79,Results!$C44,FALSE)=$M44,$R44,IF(HLOOKUP(BK$2,Monitoring_eng!$A$1:$DB$79,Results!$C44,FALSE)=$O44,$S44,"CHYBA")))))</f>
        <v>2</v>
      </c>
      <c r="BL44" s="68">
        <f>IF(ISBLANK(HLOOKUP(BL$2,Monitoring_eng!$A$1:$DB$79,Results!$C44,FALSE)),"",IF(HLOOKUP(BL$2,Monitoring_eng!$A$1:$DB$79,Results!$C44,FALSE)=$I44,$P44,IF(HLOOKUP(BL$2,Monitoring_eng!$A$1:$DB$79,Results!$C44,FALSE)=$K44,$Q44,IF(HLOOKUP(BL$2,Monitoring_eng!$A$1:$DB$79,Results!$C44,FALSE)=$M44,$R44,IF(HLOOKUP(BL$2,Monitoring_eng!$A$1:$DB$79,Results!$C44,FALSE)=$O44,$S44,"CHYBA")))))</f>
        <v>0</v>
      </c>
      <c r="BM44" s="68">
        <f>IF(ISBLANK(HLOOKUP(BM$2,Monitoring_eng!$A$1:$DB$79,Results!$C44,FALSE)),"",IF(HLOOKUP(BM$2,Monitoring_eng!$A$1:$DB$79,Results!$C44,FALSE)=$I44,$P44,IF(HLOOKUP(BM$2,Monitoring_eng!$A$1:$DB$79,Results!$C44,FALSE)=$K44,$Q44,IF(HLOOKUP(BM$2,Monitoring_eng!$A$1:$DB$79,Results!$C44,FALSE)=$M44,$R44,IF(HLOOKUP(BM$2,Monitoring_eng!$A$1:$DB$79,Results!$C44,FALSE)=$O44,$S44,"CHYBA")))))</f>
        <v>2</v>
      </c>
      <c r="BN44" s="68">
        <f>IF(ISBLANK(HLOOKUP(BN$2,Monitoring_eng!$A$1:$DB$79,Results!$C44,FALSE)),"",IF(HLOOKUP(BN$2,Monitoring_eng!$A$1:$DB$79,Results!$C44,FALSE)=$I44,$P44,IF(HLOOKUP(BN$2,Monitoring_eng!$A$1:$DB$79,Results!$C44,FALSE)=$K44,$Q44,IF(HLOOKUP(BN$2,Monitoring_eng!$A$1:$DB$79,Results!$C44,FALSE)=$M44,$R44,IF(HLOOKUP(BN$2,Monitoring_eng!$A$1:$DB$79,Results!$C44,FALSE)=$O44,$S44,"CHYBA")))))</f>
        <v>2</v>
      </c>
      <c r="BO44" s="68">
        <f>IF(ISBLANK(HLOOKUP(BO$2,Monitoring_eng!$A$1:$DB$79,Results!$C44,FALSE)),"",IF(HLOOKUP(BO$2,Monitoring_eng!$A$1:$DB$79,Results!$C44,FALSE)=$I44,$P44,IF(HLOOKUP(BO$2,Monitoring_eng!$A$1:$DB$79,Results!$C44,FALSE)=$K44,$Q44,IF(HLOOKUP(BO$2,Monitoring_eng!$A$1:$DB$79,Results!$C44,FALSE)=$M44,$R44,IF(HLOOKUP(BO$2,Monitoring_eng!$A$1:$DB$79,Results!$C44,FALSE)=$O44,$S44,"CHYBA")))))</f>
        <v>2</v>
      </c>
      <c r="BP44" s="68">
        <f>IF(ISBLANK(HLOOKUP(BP$2,Monitoring_eng!$A$1:$DB$79,Results!$C44,FALSE)),"",IF(HLOOKUP(BP$2,Monitoring_eng!$A$1:$DB$79,Results!$C44,FALSE)=$I44,$P44,IF(HLOOKUP(BP$2,Monitoring_eng!$A$1:$DB$79,Results!$C44,FALSE)=$K44,$Q44,IF(HLOOKUP(BP$2,Monitoring_eng!$A$1:$DB$79,Results!$C44,FALSE)=$M44,$R44,IF(HLOOKUP(BP$2,Monitoring_eng!$A$1:$DB$79,Results!$C44,FALSE)=$O44,$S44,"CHYBA")))))</f>
        <v>2</v>
      </c>
      <c r="BQ44" s="68">
        <f>IF(ISBLANK(HLOOKUP(BQ$2,Monitoring_eng!$A$1:$DB$79,Results!$C44,FALSE)),"",IF(HLOOKUP(BQ$2,Monitoring_eng!$A$1:$DB$79,Results!$C44,FALSE)=$I44,$P44,IF(HLOOKUP(BQ$2,Monitoring_eng!$A$1:$DB$79,Results!$C44,FALSE)=$K44,$Q44,IF(HLOOKUP(BQ$2,Monitoring_eng!$A$1:$DB$79,Results!$C44,FALSE)=$M44,$R44,IF(HLOOKUP(BQ$2,Monitoring_eng!$A$1:$DB$79,Results!$C44,FALSE)=$O44,$S44,"CHYBA")))))</f>
        <v>2</v>
      </c>
    </row>
    <row r="45" spans="1:69" x14ac:dyDescent="0.25">
      <c r="A45" s="45" t="s">
        <v>2470</v>
      </c>
      <c r="B45" s="45" t="s">
        <v>346</v>
      </c>
      <c r="C45" s="45">
        <v>44</v>
      </c>
      <c r="D45" s="53" t="s">
        <v>146</v>
      </c>
      <c r="E45" s="53" t="s">
        <v>151</v>
      </c>
      <c r="F45" s="54" t="s">
        <v>38</v>
      </c>
      <c r="G45" s="45">
        <v>1</v>
      </c>
      <c r="H45" s="45" t="s">
        <v>484</v>
      </c>
      <c r="I45" s="45" t="s">
        <v>1749</v>
      </c>
      <c r="J45" s="45" t="s">
        <v>485</v>
      </c>
      <c r="K45" s="67" t="s">
        <v>1750</v>
      </c>
      <c r="L45" s="45" t="s">
        <v>486</v>
      </c>
      <c r="M45" s="45" t="s">
        <v>1752</v>
      </c>
      <c r="N45" s="45" t="s">
        <v>2116</v>
      </c>
      <c r="O45" s="45" t="s">
        <v>2116</v>
      </c>
      <c r="P45" s="45">
        <f t="shared" si="0"/>
        <v>1</v>
      </c>
      <c r="Q45" s="45">
        <v>0</v>
      </c>
      <c r="R45" s="45">
        <f t="shared" si="1"/>
        <v>0.5</v>
      </c>
      <c r="S45" s="45" t="s">
        <v>2116</v>
      </c>
      <c r="T45" s="68">
        <f>IF(ISBLANK(HLOOKUP(T$2,Monitoring_eng!$A$1:$DB$79,Results!$C45,FALSE)),"",IF(HLOOKUP(T$2,Monitoring_eng!$A$1:$DB$79,Results!$C45,FALSE)=$I45,$P45,IF(HLOOKUP(T$2,Monitoring_eng!$A$1:$DB$79,Results!$C45,FALSE)=$K45,$Q45,IF(HLOOKUP(T$2,Monitoring_eng!$A$1:$DB$79,Results!$C45,FALSE)=$M45,$R45,IF(HLOOKUP(T$2,Monitoring_eng!$A$1:$DB$79,Results!$C45,FALSE)=$O45,$S45,"CHYBA")))))</f>
        <v>1</v>
      </c>
      <c r="U45" s="68">
        <f>IF(ISBLANK(HLOOKUP(U$2,Monitoring_eng!$A$1:$DB$79,Results!$C45,FALSE)),"",IF(HLOOKUP(U$2,Monitoring_eng!$A$1:$DB$79,Results!$C45,FALSE)=$I45,$P45,IF(HLOOKUP(U$2,Monitoring_eng!$A$1:$DB$79,Results!$C45,FALSE)=$K45,$Q45,IF(HLOOKUP(U$2,Monitoring_eng!$A$1:$DB$79,Results!$C45,FALSE)=$M45,$R45,IF(HLOOKUP(U$2,Monitoring_eng!$A$1:$DB$79,Results!$C45,FALSE)=$O45,$S45,"CHYBA")))))</f>
        <v>0</v>
      </c>
      <c r="V45" s="68">
        <f>IF(ISBLANK(HLOOKUP(V$2,Monitoring_eng!$A$1:$DB$79,Results!$C45,FALSE)),"",IF(HLOOKUP(V$2,Monitoring_eng!$A$1:$DB$79,Results!$C45,FALSE)=$I45,$P45,IF(HLOOKUP(V$2,Monitoring_eng!$A$1:$DB$79,Results!$C45,FALSE)=$K45,$Q45,IF(HLOOKUP(V$2,Monitoring_eng!$A$1:$DB$79,Results!$C45,FALSE)=$M45,$R45,IF(HLOOKUP(V$2,Monitoring_eng!$A$1:$DB$79,Results!$C45,FALSE)=$O45,$S45,"CHYBA")))))</f>
        <v>0</v>
      </c>
      <c r="W45" s="68">
        <f>IF(ISBLANK(HLOOKUP(W$2,Monitoring_eng!$A$1:$DB$79,Results!$C45,FALSE)),"",IF(HLOOKUP(W$2,Monitoring_eng!$A$1:$DB$79,Results!$C45,FALSE)=$I45,$P45,IF(HLOOKUP(W$2,Monitoring_eng!$A$1:$DB$79,Results!$C45,FALSE)=$K45,$Q45,IF(HLOOKUP(W$2,Monitoring_eng!$A$1:$DB$79,Results!$C45,FALSE)=$M45,$R45,IF(HLOOKUP(W$2,Monitoring_eng!$A$1:$DB$79,Results!$C45,FALSE)=$O45,$S45,"CHYBA")))))</f>
        <v>0</v>
      </c>
      <c r="X45" s="68">
        <f>IF(ISBLANK(HLOOKUP(X$2,Monitoring_eng!$A$1:$DB$79,Results!$C45,FALSE)),"",IF(HLOOKUP(X$2,Monitoring_eng!$A$1:$DB$79,Results!$C45,FALSE)=$I45,$P45,IF(HLOOKUP(X$2,Monitoring_eng!$A$1:$DB$79,Results!$C45,FALSE)=$K45,$Q45,IF(HLOOKUP(X$2,Monitoring_eng!$A$1:$DB$79,Results!$C45,FALSE)=$M45,$R45,IF(HLOOKUP(X$2,Monitoring_eng!$A$1:$DB$79,Results!$C45,FALSE)=$O45,$S45,"CHYBA")))))</f>
        <v>0</v>
      </c>
      <c r="Y45" s="68">
        <f>IF(ISBLANK(HLOOKUP(Y$2,Monitoring_eng!$A$1:$DB$79,Results!$C45,FALSE)),"",IF(HLOOKUP(Y$2,Monitoring_eng!$A$1:$DB$79,Results!$C45,FALSE)=$I45,$P45,IF(HLOOKUP(Y$2,Monitoring_eng!$A$1:$DB$79,Results!$C45,FALSE)=$K45,$Q45,IF(HLOOKUP(Y$2,Monitoring_eng!$A$1:$DB$79,Results!$C45,FALSE)=$M45,$R45,IF(HLOOKUP(Y$2,Monitoring_eng!$A$1:$DB$79,Results!$C45,FALSE)=$O45,$S45,"CHYBA")))))</f>
        <v>0</v>
      </c>
      <c r="Z45" s="68">
        <f>IF(ISBLANK(HLOOKUP(Z$2,Monitoring_eng!$A$1:$DB$79,Results!$C45,FALSE)),"",IF(HLOOKUP(Z$2,Monitoring_eng!$A$1:$DB$79,Results!$C45,FALSE)=$I45,$P45,IF(HLOOKUP(Z$2,Monitoring_eng!$A$1:$DB$79,Results!$C45,FALSE)=$K45,$Q45,IF(HLOOKUP(Z$2,Monitoring_eng!$A$1:$DB$79,Results!$C45,FALSE)=$M45,$R45,IF(HLOOKUP(Z$2,Monitoring_eng!$A$1:$DB$79,Results!$C45,FALSE)=$O45,$S45,"CHYBA")))))</f>
        <v>1</v>
      </c>
      <c r="AA45" s="68">
        <f>IF(ISBLANK(HLOOKUP(AA$2,Monitoring_eng!$A$1:$DB$79,Results!$C45,FALSE)),"",IF(HLOOKUP(AA$2,Monitoring_eng!$A$1:$DB$79,Results!$C45,FALSE)=$I45,$P45,IF(HLOOKUP(AA$2,Monitoring_eng!$A$1:$DB$79,Results!$C45,FALSE)=$K45,$Q45,IF(HLOOKUP(AA$2,Monitoring_eng!$A$1:$DB$79,Results!$C45,FALSE)=$M45,$R45,IF(HLOOKUP(AA$2,Monitoring_eng!$A$1:$DB$79,Results!$C45,FALSE)=$O45,$S45,"CHYBA")))))</f>
        <v>0</v>
      </c>
      <c r="AB45" s="68">
        <f>IF(ISBLANK(HLOOKUP(AB$2,Monitoring_eng!$A$1:$DB$79,Results!$C45,FALSE)),"",IF(HLOOKUP(AB$2,Monitoring_eng!$A$1:$DB$79,Results!$C45,FALSE)=$I45,$P45,IF(HLOOKUP(AB$2,Monitoring_eng!$A$1:$DB$79,Results!$C45,FALSE)=$K45,$Q45,IF(HLOOKUP(AB$2,Monitoring_eng!$A$1:$DB$79,Results!$C45,FALSE)=$M45,$R45,IF(HLOOKUP(AB$2,Monitoring_eng!$A$1:$DB$79,Results!$C45,FALSE)=$O45,$S45,"CHYBA")))))</f>
        <v>0</v>
      </c>
      <c r="AC45" s="68">
        <f>IF(ISBLANK(HLOOKUP(AC$2,Monitoring_eng!$A$1:$DB$79,Results!$C45,FALSE)),"",IF(HLOOKUP(AC$2,Monitoring_eng!$A$1:$DB$79,Results!$C45,FALSE)=$I45,$P45,IF(HLOOKUP(AC$2,Monitoring_eng!$A$1:$DB$79,Results!$C45,FALSE)=$K45,$Q45,IF(HLOOKUP(AC$2,Monitoring_eng!$A$1:$DB$79,Results!$C45,FALSE)=$M45,$R45,IF(HLOOKUP(AC$2,Monitoring_eng!$A$1:$DB$79,Results!$C45,FALSE)=$O45,$S45,"CHYBA")))))</f>
        <v>1</v>
      </c>
      <c r="AD45" s="68">
        <f>IF(ISBLANK(HLOOKUP(AD$2,Monitoring_eng!$A$1:$DB$79,Results!$C45,FALSE)),"",IF(HLOOKUP(AD$2,Monitoring_eng!$A$1:$DB$79,Results!$C45,FALSE)=$I45,$P45,IF(HLOOKUP(AD$2,Monitoring_eng!$A$1:$DB$79,Results!$C45,FALSE)=$K45,$Q45,IF(HLOOKUP(AD$2,Monitoring_eng!$A$1:$DB$79,Results!$C45,FALSE)=$M45,$R45,IF(HLOOKUP(AD$2,Monitoring_eng!$A$1:$DB$79,Results!$C45,FALSE)=$O45,$S45,"CHYBA")))))</f>
        <v>0</v>
      </c>
      <c r="AE45" s="68">
        <f>IF(ISBLANK(HLOOKUP(AE$2,Monitoring_eng!$A$1:$DB$79,Results!$C45,FALSE)),"",IF(HLOOKUP(AE$2,Monitoring_eng!$A$1:$DB$79,Results!$C45,FALSE)=$I45,$P45,IF(HLOOKUP(AE$2,Monitoring_eng!$A$1:$DB$79,Results!$C45,FALSE)=$K45,$Q45,IF(HLOOKUP(AE$2,Monitoring_eng!$A$1:$DB$79,Results!$C45,FALSE)=$M45,$R45,IF(HLOOKUP(AE$2,Monitoring_eng!$A$1:$DB$79,Results!$C45,FALSE)=$O45,$S45,"CHYBA")))))</f>
        <v>0</v>
      </c>
      <c r="AF45" s="68">
        <f>IF(ISBLANK(HLOOKUP(AF$2,Monitoring_eng!$A$1:$DB$79,Results!$C45,FALSE)),"",IF(HLOOKUP(AF$2,Monitoring_eng!$A$1:$DB$79,Results!$C45,FALSE)=$I45,$P45,IF(HLOOKUP(AF$2,Monitoring_eng!$A$1:$DB$79,Results!$C45,FALSE)=$K45,$Q45,IF(HLOOKUP(AF$2,Monitoring_eng!$A$1:$DB$79,Results!$C45,FALSE)=$M45,$R45,IF(HLOOKUP(AF$2,Monitoring_eng!$A$1:$DB$79,Results!$C45,FALSE)=$O45,$S45,"CHYBA")))))</f>
        <v>0</v>
      </c>
      <c r="AG45" s="68">
        <f>IF(ISBLANK(HLOOKUP(AG$2,Monitoring_eng!$A$1:$DB$79,Results!$C45,FALSE)),"",IF(HLOOKUP(AG$2,Monitoring_eng!$A$1:$DB$79,Results!$C45,FALSE)=$I45,$P45,IF(HLOOKUP(AG$2,Monitoring_eng!$A$1:$DB$79,Results!$C45,FALSE)=$K45,$Q45,IF(HLOOKUP(AG$2,Monitoring_eng!$A$1:$DB$79,Results!$C45,FALSE)=$M45,$R45,IF(HLOOKUP(AG$2,Monitoring_eng!$A$1:$DB$79,Results!$C45,FALSE)=$O45,$S45,"CHYBA")))))</f>
        <v>0</v>
      </c>
      <c r="AH45" s="68">
        <f>IF(ISBLANK(HLOOKUP(AH$2,Monitoring_eng!$A$1:$DB$79,Results!$C45,FALSE)),"",IF(HLOOKUP(AH$2,Monitoring_eng!$A$1:$DB$79,Results!$C45,FALSE)=$I45,$P45,IF(HLOOKUP(AH$2,Monitoring_eng!$A$1:$DB$79,Results!$C45,FALSE)=$K45,$Q45,IF(HLOOKUP(AH$2,Monitoring_eng!$A$1:$DB$79,Results!$C45,FALSE)=$M45,$R45,IF(HLOOKUP(AH$2,Monitoring_eng!$A$1:$DB$79,Results!$C45,FALSE)=$O45,$S45,"CHYBA")))))</f>
        <v>0</v>
      </c>
      <c r="AI45" s="68">
        <f>IF(ISBLANK(HLOOKUP(AI$2,Monitoring_eng!$A$1:$DB$79,Results!$C45,FALSE)),"",IF(HLOOKUP(AI$2,Monitoring_eng!$A$1:$DB$79,Results!$C45,FALSE)=$I45,$P45,IF(HLOOKUP(AI$2,Monitoring_eng!$A$1:$DB$79,Results!$C45,FALSE)=$K45,$Q45,IF(HLOOKUP(AI$2,Monitoring_eng!$A$1:$DB$79,Results!$C45,FALSE)=$M45,$R45,IF(HLOOKUP(AI$2,Monitoring_eng!$A$1:$DB$79,Results!$C45,FALSE)=$O45,$S45,"CHYBA")))))</f>
        <v>0</v>
      </c>
      <c r="AJ45" s="68">
        <f>IF(ISBLANK(HLOOKUP(AJ$2,Monitoring_eng!$A$1:$DB$79,Results!$C45,FALSE)),"",IF(HLOOKUP(AJ$2,Monitoring_eng!$A$1:$DB$79,Results!$C45,FALSE)=$I45,$P45,IF(HLOOKUP(AJ$2,Monitoring_eng!$A$1:$DB$79,Results!$C45,FALSE)=$K45,$Q45,IF(HLOOKUP(AJ$2,Monitoring_eng!$A$1:$DB$79,Results!$C45,FALSE)=$M45,$R45,IF(HLOOKUP(AJ$2,Monitoring_eng!$A$1:$DB$79,Results!$C45,FALSE)=$O45,$S45,"CHYBA")))))</f>
        <v>0</v>
      </c>
      <c r="AK45" s="68">
        <f>IF(ISBLANK(HLOOKUP(AK$2,Monitoring_eng!$A$1:$DB$79,Results!$C45,FALSE)),"",IF(HLOOKUP(AK$2,Monitoring_eng!$A$1:$DB$79,Results!$C45,FALSE)=$I45,$P45,IF(HLOOKUP(AK$2,Monitoring_eng!$A$1:$DB$79,Results!$C45,FALSE)=$K45,$Q45,IF(HLOOKUP(AK$2,Monitoring_eng!$A$1:$DB$79,Results!$C45,FALSE)=$M45,$R45,IF(HLOOKUP(AK$2,Monitoring_eng!$A$1:$DB$79,Results!$C45,FALSE)=$O45,$S45,"CHYBA")))))</f>
        <v>0</v>
      </c>
      <c r="AL45" s="68">
        <f>IF(ISBLANK(HLOOKUP(AL$2,Monitoring_eng!$A$1:$DB$79,Results!$C45,FALSE)),"",IF(HLOOKUP(AL$2,Monitoring_eng!$A$1:$DB$79,Results!$C45,FALSE)=$I45,$P45,IF(HLOOKUP(AL$2,Monitoring_eng!$A$1:$DB$79,Results!$C45,FALSE)=$K45,$Q45,IF(HLOOKUP(AL$2,Monitoring_eng!$A$1:$DB$79,Results!$C45,FALSE)=$M45,$R45,IF(HLOOKUP(AL$2,Monitoring_eng!$A$1:$DB$79,Results!$C45,FALSE)=$O45,$S45,"CHYBA")))))</f>
        <v>0</v>
      </c>
      <c r="AM45" s="68">
        <f>IF(ISBLANK(HLOOKUP(AM$2,Monitoring_eng!$A$1:$DB$79,Results!$C45,FALSE)),"",IF(HLOOKUP(AM$2,Monitoring_eng!$A$1:$DB$79,Results!$C45,FALSE)=$I45,$P45,IF(HLOOKUP(AM$2,Monitoring_eng!$A$1:$DB$79,Results!$C45,FALSE)=$K45,$Q45,IF(HLOOKUP(AM$2,Monitoring_eng!$A$1:$DB$79,Results!$C45,FALSE)=$M45,$R45,IF(HLOOKUP(AM$2,Monitoring_eng!$A$1:$DB$79,Results!$C45,FALSE)=$O45,$S45,"CHYBA")))))</f>
        <v>0.5</v>
      </c>
      <c r="AN45" s="68">
        <f>IF(ISBLANK(HLOOKUP(AN$2,Monitoring_eng!$A$1:$DB$79,Results!$C45,FALSE)),"",IF(HLOOKUP(AN$2,Monitoring_eng!$A$1:$DB$79,Results!$C45,FALSE)=$I45,$P45,IF(HLOOKUP(AN$2,Monitoring_eng!$A$1:$DB$79,Results!$C45,FALSE)=$K45,$Q45,IF(HLOOKUP(AN$2,Monitoring_eng!$A$1:$DB$79,Results!$C45,FALSE)=$M45,$R45,IF(HLOOKUP(AN$2,Monitoring_eng!$A$1:$DB$79,Results!$C45,FALSE)=$O45,$S45,"CHYBA")))))</f>
        <v>0</v>
      </c>
      <c r="AO45" s="68">
        <f>IF(ISBLANK(HLOOKUP(AO$2,Monitoring_eng!$A$1:$DB$79,Results!$C45,FALSE)),"",IF(HLOOKUP(AO$2,Monitoring_eng!$A$1:$DB$79,Results!$C45,FALSE)=$I45,$P45,IF(HLOOKUP(AO$2,Monitoring_eng!$A$1:$DB$79,Results!$C45,FALSE)=$K45,$Q45,IF(HLOOKUP(AO$2,Monitoring_eng!$A$1:$DB$79,Results!$C45,FALSE)=$M45,$R45,IF(HLOOKUP(AO$2,Monitoring_eng!$A$1:$DB$79,Results!$C45,FALSE)=$O45,$S45,"CHYBA")))))</f>
        <v>0</v>
      </c>
      <c r="AP45" s="68">
        <f>IF(ISBLANK(HLOOKUP(AP$2,Monitoring_eng!$A$1:$DB$79,Results!$C45,FALSE)),"",IF(HLOOKUP(AP$2,Monitoring_eng!$A$1:$DB$79,Results!$C45,FALSE)=$I45,$P45,IF(HLOOKUP(AP$2,Monitoring_eng!$A$1:$DB$79,Results!$C45,FALSE)=$K45,$Q45,IF(HLOOKUP(AP$2,Monitoring_eng!$A$1:$DB$79,Results!$C45,FALSE)=$M45,$R45,IF(HLOOKUP(AP$2,Monitoring_eng!$A$1:$DB$79,Results!$C45,FALSE)=$O45,$S45,"CHYBA")))))</f>
        <v>0</v>
      </c>
      <c r="AQ45" s="68">
        <f>IF(ISBLANK(HLOOKUP(AQ$2,Monitoring_eng!$A$1:$DB$79,Results!$C45,FALSE)),"",IF(HLOOKUP(AQ$2,Monitoring_eng!$A$1:$DB$79,Results!$C45,FALSE)=$I45,$P45,IF(HLOOKUP(AQ$2,Monitoring_eng!$A$1:$DB$79,Results!$C45,FALSE)=$K45,$Q45,IF(HLOOKUP(AQ$2,Monitoring_eng!$A$1:$DB$79,Results!$C45,FALSE)=$M45,$R45,IF(HLOOKUP(AQ$2,Monitoring_eng!$A$1:$DB$79,Results!$C45,FALSE)=$O45,$S45,"CHYBA")))))</f>
        <v>0</v>
      </c>
      <c r="AR45" s="68">
        <f>IF(ISBLANK(HLOOKUP(AR$2,Monitoring_eng!$A$1:$DB$79,Results!$C45,FALSE)),"",IF(HLOOKUP(AR$2,Monitoring_eng!$A$1:$DB$79,Results!$C45,FALSE)=$I45,$P45,IF(HLOOKUP(AR$2,Monitoring_eng!$A$1:$DB$79,Results!$C45,FALSE)=$K45,$Q45,IF(HLOOKUP(AR$2,Monitoring_eng!$A$1:$DB$79,Results!$C45,FALSE)=$M45,$R45,IF(HLOOKUP(AR$2,Monitoring_eng!$A$1:$DB$79,Results!$C45,FALSE)=$O45,$S45,"CHYBA")))))</f>
        <v>1</v>
      </c>
      <c r="AS45" s="68">
        <f>IF(ISBLANK(HLOOKUP(AS$2,Monitoring_eng!$A$1:$DB$79,Results!$C45,FALSE)),"",IF(HLOOKUP(AS$2,Monitoring_eng!$A$1:$DB$79,Results!$C45,FALSE)=$I45,$P45,IF(HLOOKUP(AS$2,Monitoring_eng!$A$1:$DB$79,Results!$C45,FALSE)=$K45,$Q45,IF(HLOOKUP(AS$2,Monitoring_eng!$A$1:$DB$79,Results!$C45,FALSE)=$M45,$R45,IF(HLOOKUP(AS$2,Monitoring_eng!$A$1:$DB$79,Results!$C45,FALSE)=$O45,$S45,"CHYBA")))))</f>
        <v>0</v>
      </c>
      <c r="AT45" s="68">
        <f>IF(ISBLANK(HLOOKUP(AT$2,Monitoring_eng!$A$1:$DB$79,Results!$C45,FALSE)),"",IF(HLOOKUP(AT$2,Monitoring_eng!$A$1:$DB$79,Results!$C45,FALSE)=$I45,$P45,IF(HLOOKUP(AT$2,Monitoring_eng!$A$1:$DB$79,Results!$C45,FALSE)=$K45,$Q45,IF(HLOOKUP(AT$2,Monitoring_eng!$A$1:$DB$79,Results!$C45,FALSE)=$M45,$R45,IF(HLOOKUP(AT$2,Monitoring_eng!$A$1:$DB$79,Results!$C45,FALSE)=$O45,$S45,"CHYBA")))))</f>
        <v>0</v>
      </c>
      <c r="AU45" s="68">
        <f>IF(ISBLANK(HLOOKUP(AU$2,Monitoring_eng!$A$1:$DB$79,Results!$C45,FALSE)),"",IF(HLOOKUP(AU$2,Monitoring_eng!$A$1:$DB$79,Results!$C45,FALSE)=$I45,$P45,IF(HLOOKUP(AU$2,Monitoring_eng!$A$1:$DB$79,Results!$C45,FALSE)=$K45,$Q45,IF(HLOOKUP(AU$2,Monitoring_eng!$A$1:$DB$79,Results!$C45,FALSE)=$M45,$R45,IF(HLOOKUP(AU$2,Monitoring_eng!$A$1:$DB$79,Results!$C45,FALSE)=$O45,$S45,"CHYBA")))))</f>
        <v>0</v>
      </c>
      <c r="AV45" s="68">
        <f>IF(ISBLANK(HLOOKUP(AV$2,Monitoring_eng!$A$1:$DB$79,Results!$C45,FALSE)),"",IF(HLOOKUP(AV$2,Monitoring_eng!$A$1:$DB$79,Results!$C45,FALSE)=$I45,$P45,IF(HLOOKUP(AV$2,Monitoring_eng!$A$1:$DB$79,Results!$C45,FALSE)=$K45,$Q45,IF(HLOOKUP(AV$2,Monitoring_eng!$A$1:$DB$79,Results!$C45,FALSE)=$M45,$R45,IF(HLOOKUP(AV$2,Monitoring_eng!$A$1:$DB$79,Results!$C45,FALSE)=$O45,$S45,"CHYBA")))))</f>
        <v>0</v>
      </c>
      <c r="AW45" s="68">
        <f>IF(ISBLANK(HLOOKUP(AW$2,Monitoring_eng!$A$1:$DB$79,Results!$C45,FALSE)),"",IF(HLOOKUP(AW$2,Monitoring_eng!$A$1:$DB$79,Results!$C45,FALSE)=$I45,$P45,IF(HLOOKUP(AW$2,Monitoring_eng!$A$1:$DB$79,Results!$C45,FALSE)=$K45,$Q45,IF(HLOOKUP(AW$2,Monitoring_eng!$A$1:$DB$79,Results!$C45,FALSE)=$M45,$R45,IF(HLOOKUP(AW$2,Monitoring_eng!$A$1:$DB$79,Results!$C45,FALSE)=$O45,$S45,"CHYBA")))))</f>
        <v>1</v>
      </c>
      <c r="AX45" s="68">
        <f>IF(ISBLANK(HLOOKUP(AX$2,Monitoring_eng!$A$1:$DB$79,Results!$C45,FALSE)),"",IF(HLOOKUP(AX$2,Monitoring_eng!$A$1:$DB$79,Results!$C45,FALSE)=$I45,$P45,IF(HLOOKUP(AX$2,Monitoring_eng!$A$1:$DB$79,Results!$C45,FALSE)=$K45,$Q45,IF(HLOOKUP(AX$2,Monitoring_eng!$A$1:$DB$79,Results!$C45,FALSE)=$M45,$R45,IF(HLOOKUP(AX$2,Monitoring_eng!$A$1:$DB$79,Results!$C45,FALSE)=$O45,$S45,"CHYBA")))))</f>
        <v>0</v>
      </c>
      <c r="AY45" s="68">
        <f>IF(ISBLANK(HLOOKUP(AY$2,Monitoring_eng!$A$1:$DB$79,Results!$C45,FALSE)),"",IF(HLOOKUP(AY$2,Monitoring_eng!$A$1:$DB$79,Results!$C45,FALSE)=$I45,$P45,IF(HLOOKUP(AY$2,Monitoring_eng!$A$1:$DB$79,Results!$C45,FALSE)=$K45,$Q45,IF(HLOOKUP(AY$2,Monitoring_eng!$A$1:$DB$79,Results!$C45,FALSE)=$M45,$R45,IF(HLOOKUP(AY$2,Monitoring_eng!$A$1:$DB$79,Results!$C45,FALSE)=$O45,$S45,"CHYBA")))))</f>
        <v>0</v>
      </c>
      <c r="AZ45" s="68">
        <f>IF(ISBLANK(HLOOKUP(AZ$2,Monitoring_eng!$A$1:$DB$79,Results!$C45,FALSE)),"",IF(HLOOKUP(AZ$2,Monitoring_eng!$A$1:$DB$79,Results!$C45,FALSE)=$I45,$P45,IF(HLOOKUP(AZ$2,Monitoring_eng!$A$1:$DB$79,Results!$C45,FALSE)=$K45,$Q45,IF(HLOOKUP(AZ$2,Monitoring_eng!$A$1:$DB$79,Results!$C45,FALSE)=$M45,$R45,IF(HLOOKUP(AZ$2,Monitoring_eng!$A$1:$DB$79,Results!$C45,FALSE)=$O45,$S45,"CHYBA")))))</f>
        <v>0</v>
      </c>
      <c r="BA45" s="68">
        <f>IF(ISBLANK(HLOOKUP(BA$2,Monitoring_eng!$A$1:$DB$79,Results!$C45,FALSE)),"",IF(HLOOKUP(BA$2,Monitoring_eng!$A$1:$DB$79,Results!$C45,FALSE)=$I45,$P45,IF(HLOOKUP(BA$2,Monitoring_eng!$A$1:$DB$79,Results!$C45,FALSE)=$K45,$Q45,IF(HLOOKUP(BA$2,Monitoring_eng!$A$1:$DB$79,Results!$C45,FALSE)=$M45,$R45,IF(HLOOKUP(BA$2,Monitoring_eng!$A$1:$DB$79,Results!$C45,FALSE)=$O45,$S45,"CHYBA")))))</f>
        <v>0</v>
      </c>
      <c r="BB45" s="68">
        <f>IF(ISBLANK(HLOOKUP(BB$2,Monitoring_eng!$A$1:$DB$79,Results!$C45,FALSE)),"",IF(HLOOKUP(BB$2,Monitoring_eng!$A$1:$DB$79,Results!$C45,FALSE)=$I45,$P45,IF(HLOOKUP(BB$2,Monitoring_eng!$A$1:$DB$79,Results!$C45,FALSE)=$K45,$Q45,IF(HLOOKUP(BB$2,Monitoring_eng!$A$1:$DB$79,Results!$C45,FALSE)=$M45,$R45,IF(HLOOKUP(BB$2,Monitoring_eng!$A$1:$DB$79,Results!$C45,FALSE)=$O45,$S45,"CHYBA")))))</f>
        <v>0</v>
      </c>
      <c r="BC45" s="68">
        <f>IF(ISBLANK(HLOOKUP(BC$2,Monitoring_eng!$A$1:$DB$79,Results!$C45,FALSE)),"",IF(HLOOKUP(BC$2,Monitoring_eng!$A$1:$DB$79,Results!$C45,FALSE)=$I45,$P45,IF(HLOOKUP(BC$2,Monitoring_eng!$A$1:$DB$79,Results!$C45,FALSE)=$K45,$Q45,IF(HLOOKUP(BC$2,Monitoring_eng!$A$1:$DB$79,Results!$C45,FALSE)=$M45,$R45,IF(HLOOKUP(BC$2,Monitoring_eng!$A$1:$DB$79,Results!$C45,FALSE)=$O45,$S45,"CHYBA")))))</f>
        <v>1</v>
      </c>
      <c r="BD45" s="68">
        <f>IF(ISBLANK(HLOOKUP(BD$2,Monitoring_eng!$A$1:$DB$79,Results!$C45,FALSE)),"",IF(HLOOKUP(BD$2,Monitoring_eng!$A$1:$DB$79,Results!$C45,FALSE)=$I45,$P45,IF(HLOOKUP(BD$2,Monitoring_eng!$A$1:$DB$79,Results!$C45,FALSE)=$K45,$Q45,IF(HLOOKUP(BD$2,Monitoring_eng!$A$1:$DB$79,Results!$C45,FALSE)=$M45,$R45,IF(HLOOKUP(BD$2,Monitoring_eng!$A$1:$DB$79,Results!$C45,FALSE)=$O45,$S45,"CHYBA")))))</f>
        <v>0</v>
      </c>
      <c r="BE45" s="68">
        <f>IF(ISBLANK(HLOOKUP(BE$2,Monitoring_eng!$A$1:$DB$79,Results!$C45,FALSE)),"",IF(HLOOKUP(BE$2,Monitoring_eng!$A$1:$DB$79,Results!$C45,FALSE)=$I45,$P45,IF(HLOOKUP(BE$2,Monitoring_eng!$A$1:$DB$79,Results!$C45,FALSE)=$K45,$Q45,IF(HLOOKUP(BE$2,Monitoring_eng!$A$1:$DB$79,Results!$C45,FALSE)=$M45,$R45,IF(HLOOKUP(BE$2,Monitoring_eng!$A$1:$DB$79,Results!$C45,FALSE)=$O45,$S45,"CHYBA")))))</f>
        <v>0</v>
      </c>
      <c r="BF45" s="68">
        <f>IF(ISBLANK(HLOOKUP(BF$2,Monitoring_eng!$A$1:$DB$79,Results!$C45,FALSE)),"",IF(HLOOKUP(BF$2,Monitoring_eng!$A$1:$DB$79,Results!$C45,FALSE)=$I45,$P45,IF(HLOOKUP(BF$2,Monitoring_eng!$A$1:$DB$79,Results!$C45,FALSE)=$K45,$Q45,IF(HLOOKUP(BF$2,Monitoring_eng!$A$1:$DB$79,Results!$C45,FALSE)=$M45,$R45,IF(HLOOKUP(BF$2,Monitoring_eng!$A$1:$DB$79,Results!$C45,FALSE)=$O45,$S45,"CHYBA")))))</f>
        <v>0</v>
      </c>
      <c r="BG45" s="68">
        <f>IF(ISBLANK(HLOOKUP(BG$2,Monitoring_eng!$A$1:$DB$79,Results!$C45,FALSE)),"",IF(HLOOKUP(BG$2,Monitoring_eng!$A$1:$DB$79,Results!$C45,FALSE)=$I45,$P45,IF(HLOOKUP(BG$2,Monitoring_eng!$A$1:$DB$79,Results!$C45,FALSE)=$K45,$Q45,IF(HLOOKUP(BG$2,Monitoring_eng!$A$1:$DB$79,Results!$C45,FALSE)=$M45,$R45,IF(HLOOKUP(BG$2,Monitoring_eng!$A$1:$DB$79,Results!$C45,FALSE)=$O45,$S45,"CHYBA")))))</f>
        <v>1</v>
      </c>
      <c r="BH45" s="68">
        <f>IF(ISBLANK(HLOOKUP(BH$2,Monitoring_eng!$A$1:$DB$79,Results!$C45,FALSE)),"",IF(HLOOKUP(BH$2,Monitoring_eng!$A$1:$DB$79,Results!$C45,FALSE)=$I45,$P45,IF(HLOOKUP(BH$2,Monitoring_eng!$A$1:$DB$79,Results!$C45,FALSE)=$K45,$Q45,IF(HLOOKUP(BH$2,Monitoring_eng!$A$1:$DB$79,Results!$C45,FALSE)=$M45,$R45,IF(HLOOKUP(BH$2,Monitoring_eng!$A$1:$DB$79,Results!$C45,FALSE)=$O45,$S45,"CHYBA")))))</f>
        <v>1</v>
      </c>
      <c r="BI45" s="68">
        <f>IF(ISBLANK(HLOOKUP(BI$2,Monitoring_eng!$A$1:$DB$79,Results!$C45,FALSE)),"",IF(HLOOKUP(BI$2,Monitoring_eng!$A$1:$DB$79,Results!$C45,FALSE)=$I45,$P45,IF(HLOOKUP(BI$2,Monitoring_eng!$A$1:$DB$79,Results!$C45,FALSE)=$K45,$Q45,IF(HLOOKUP(BI$2,Monitoring_eng!$A$1:$DB$79,Results!$C45,FALSE)=$M45,$R45,IF(HLOOKUP(BI$2,Monitoring_eng!$A$1:$DB$79,Results!$C45,FALSE)=$O45,$S45,"CHYBA")))))</f>
        <v>0</v>
      </c>
      <c r="BJ45" s="68">
        <f>IF(ISBLANK(HLOOKUP(BJ$2,Monitoring_eng!$A$1:$DB$79,Results!$C45,FALSE)),"",IF(HLOOKUP(BJ$2,Monitoring_eng!$A$1:$DB$79,Results!$C45,FALSE)=$I45,$P45,IF(HLOOKUP(BJ$2,Monitoring_eng!$A$1:$DB$79,Results!$C45,FALSE)=$K45,$Q45,IF(HLOOKUP(BJ$2,Monitoring_eng!$A$1:$DB$79,Results!$C45,FALSE)=$M45,$R45,IF(HLOOKUP(BJ$2,Monitoring_eng!$A$1:$DB$79,Results!$C45,FALSE)=$O45,$S45,"CHYBA")))))</f>
        <v>1</v>
      </c>
      <c r="BK45" s="68">
        <f>IF(ISBLANK(HLOOKUP(BK$2,Monitoring_eng!$A$1:$DB$79,Results!$C45,FALSE)),"",IF(HLOOKUP(BK$2,Monitoring_eng!$A$1:$DB$79,Results!$C45,FALSE)=$I45,$P45,IF(HLOOKUP(BK$2,Monitoring_eng!$A$1:$DB$79,Results!$C45,FALSE)=$K45,$Q45,IF(HLOOKUP(BK$2,Monitoring_eng!$A$1:$DB$79,Results!$C45,FALSE)=$M45,$R45,IF(HLOOKUP(BK$2,Monitoring_eng!$A$1:$DB$79,Results!$C45,FALSE)=$O45,$S45,"CHYBA")))))</f>
        <v>0</v>
      </c>
      <c r="BL45" s="68">
        <f>IF(ISBLANK(HLOOKUP(BL$2,Monitoring_eng!$A$1:$DB$79,Results!$C45,FALSE)),"",IF(HLOOKUP(BL$2,Monitoring_eng!$A$1:$DB$79,Results!$C45,FALSE)=$I45,$P45,IF(HLOOKUP(BL$2,Monitoring_eng!$A$1:$DB$79,Results!$C45,FALSE)=$K45,$Q45,IF(HLOOKUP(BL$2,Monitoring_eng!$A$1:$DB$79,Results!$C45,FALSE)=$M45,$R45,IF(HLOOKUP(BL$2,Monitoring_eng!$A$1:$DB$79,Results!$C45,FALSE)=$O45,$S45,"CHYBA")))))</f>
        <v>0</v>
      </c>
      <c r="BM45" s="68">
        <f>IF(ISBLANK(HLOOKUP(BM$2,Monitoring_eng!$A$1:$DB$79,Results!$C45,FALSE)),"",IF(HLOOKUP(BM$2,Monitoring_eng!$A$1:$DB$79,Results!$C45,FALSE)=$I45,$P45,IF(HLOOKUP(BM$2,Monitoring_eng!$A$1:$DB$79,Results!$C45,FALSE)=$K45,$Q45,IF(HLOOKUP(BM$2,Monitoring_eng!$A$1:$DB$79,Results!$C45,FALSE)=$M45,$R45,IF(HLOOKUP(BM$2,Monitoring_eng!$A$1:$DB$79,Results!$C45,FALSE)=$O45,$S45,"CHYBA")))))</f>
        <v>0</v>
      </c>
      <c r="BN45" s="68">
        <f>IF(ISBLANK(HLOOKUP(BN$2,Monitoring_eng!$A$1:$DB$79,Results!$C45,FALSE)),"",IF(HLOOKUP(BN$2,Monitoring_eng!$A$1:$DB$79,Results!$C45,FALSE)=$I45,$P45,IF(HLOOKUP(BN$2,Monitoring_eng!$A$1:$DB$79,Results!$C45,FALSE)=$K45,$Q45,IF(HLOOKUP(BN$2,Monitoring_eng!$A$1:$DB$79,Results!$C45,FALSE)=$M45,$R45,IF(HLOOKUP(BN$2,Monitoring_eng!$A$1:$DB$79,Results!$C45,FALSE)=$O45,$S45,"CHYBA")))))</f>
        <v>1</v>
      </c>
      <c r="BO45" s="68">
        <f>IF(ISBLANK(HLOOKUP(BO$2,Monitoring_eng!$A$1:$DB$79,Results!$C45,FALSE)),"",IF(HLOOKUP(BO$2,Monitoring_eng!$A$1:$DB$79,Results!$C45,FALSE)=$I45,$P45,IF(HLOOKUP(BO$2,Monitoring_eng!$A$1:$DB$79,Results!$C45,FALSE)=$K45,$Q45,IF(HLOOKUP(BO$2,Monitoring_eng!$A$1:$DB$79,Results!$C45,FALSE)=$M45,$R45,IF(HLOOKUP(BO$2,Monitoring_eng!$A$1:$DB$79,Results!$C45,FALSE)=$O45,$S45,"CHYBA")))))</f>
        <v>1</v>
      </c>
      <c r="BP45" s="68">
        <f>IF(ISBLANK(HLOOKUP(BP$2,Monitoring_eng!$A$1:$DB$79,Results!$C45,FALSE)),"",IF(HLOOKUP(BP$2,Monitoring_eng!$A$1:$DB$79,Results!$C45,FALSE)=$I45,$P45,IF(HLOOKUP(BP$2,Monitoring_eng!$A$1:$DB$79,Results!$C45,FALSE)=$K45,$Q45,IF(HLOOKUP(BP$2,Monitoring_eng!$A$1:$DB$79,Results!$C45,FALSE)=$M45,$R45,IF(HLOOKUP(BP$2,Monitoring_eng!$A$1:$DB$79,Results!$C45,FALSE)=$O45,$S45,"CHYBA")))))</f>
        <v>0</v>
      </c>
      <c r="BQ45" s="68">
        <f>IF(ISBLANK(HLOOKUP(BQ$2,Monitoring_eng!$A$1:$DB$79,Results!$C45,FALSE)),"",IF(HLOOKUP(BQ$2,Monitoring_eng!$A$1:$DB$79,Results!$C45,FALSE)=$I45,$P45,IF(HLOOKUP(BQ$2,Monitoring_eng!$A$1:$DB$79,Results!$C45,FALSE)=$K45,$Q45,IF(HLOOKUP(BQ$2,Monitoring_eng!$A$1:$DB$79,Results!$C45,FALSE)=$M45,$R45,IF(HLOOKUP(BQ$2,Monitoring_eng!$A$1:$DB$79,Results!$C45,FALSE)=$O45,$S45,"CHYBA")))))</f>
        <v>0</v>
      </c>
    </row>
    <row r="46" spans="1:69" x14ac:dyDescent="0.25">
      <c r="A46" s="45" t="s">
        <v>2471</v>
      </c>
      <c r="B46" s="45" t="s">
        <v>347</v>
      </c>
      <c r="C46" s="45">
        <v>45</v>
      </c>
      <c r="D46" s="53" t="s">
        <v>147</v>
      </c>
      <c r="E46" s="53" t="s">
        <v>152</v>
      </c>
      <c r="F46" s="54" t="s">
        <v>38</v>
      </c>
      <c r="G46" s="45">
        <v>1</v>
      </c>
      <c r="H46" s="45" t="s">
        <v>484</v>
      </c>
      <c r="I46" s="45" t="s">
        <v>1749</v>
      </c>
      <c r="J46" s="45" t="s">
        <v>485</v>
      </c>
      <c r="K46" s="67" t="s">
        <v>1750</v>
      </c>
      <c r="L46" s="45" t="s">
        <v>486</v>
      </c>
      <c r="M46" s="45" t="s">
        <v>1752</v>
      </c>
      <c r="N46" s="45" t="s">
        <v>2116</v>
      </c>
      <c r="O46" s="45" t="s">
        <v>2116</v>
      </c>
      <c r="P46" s="45">
        <f t="shared" si="0"/>
        <v>1</v>
      </c>
      <c r="Q46" s="45">
        <v>0</v>
      </c>
      <c r="R46" s="45">
        <f t="shared" si="1"/>
        <v>0.5</v>
      </c>
      <c r="S46" s="45" t="s">
        <v>2116</v>
      </c>
      <c r="T46" s="68">
        <f>IF(ISBLANK(HLOOKUP(T$2,Monitoring_eng!$A$1:$DB$79,Results!$C46,FALSE)),"",IF(HLOOKUP(T$2,Monitoring_eng!$A$1:$DB$79,Results!$C46,FALSE)=$I46,$P46,IF(HLOOKUP(T$2,Monitoring_eng!$A$1:$DB$79,Results!$C46,FALSE)=$K46,$Q46,IF(HLOOKUP(T$2,Monitoring_eng!$A$1:$DB$79,Results!$C46,FALSE)=$M46,$R46,IF(HLOOKUP(T$2,Monitoring_eng!$A$1:$DB$79,Results!$C46,FALSE)=$O46,$S46,"CHYBA")))))</f>
        <v>0</v>
      </c>
      <c r="U46" s="68">
        <f>IF(ISBLANK(HLOOKUP(U$2,Monitoring_eng!$A$1:$DB$79,Results!$C46,FALSE)),"",IF(HLOOKUP(U$2,Monitoring_eng!$A$1:$DB$79,Results!$C46,FALSE)=$I46,$P46,IF(HLOOKUP(U$2,Monitoring_eng!$A$1:$DB$79,Results!$C46,FALSE)=$K46,$Q46,IF(HLOOKUP(U$2,Monitoring_eng!$A$1:$DB$79,Results!$C46,FALSE)=$M46,$R46,IF(HLOOKUP(U$2,Monitoring_eng!$A$1:$DB$79,Results!$C46,FALSE)=$O46,$S46,"CHYBA")))))</f>
        <v>0</v>
      </c>
      <c r="V46" s="68">
        <f>IF(ISBLANK(HLOOKUP(V$2,Monitoring_eng!$A$1:$DB$79,Results!$C46,FALSE)),"",IF(HLOOKUP(V$2,Monitoring_eng!$A$1:$DB$79,Results!$C46,FALSE)=$I46,$P46,IF(HLOOKUP(V$2,Monitoring_eng!$A$1:$DB$79,Results!$C46,FALSE)=$K46,$Q46,IF(HLOOKUP(V$2,Monitoring_eng!$A$1:$DB$79,Results!$C46,FALSE)=$M46,$R46,IF(HLOOKUP(V$2,Monitoring_eng!$A$1:$DB$79,Results!$C46,FALSE)=$O46,$S46,"CHYBA")))))</f>
        <v>0</v>
      </c>
      <c r="W46" s="68">
        <f>IF(ISBLANK(HLOOKUP(W$2,Monitoring_eng!$A$1:$DB$79,Results!$C46,FALSE)),"",IF(HLOOKUP(W$2,Monitoring_eng!$A$1:$DB$79,Results!$C46,FALSE)=$I46,$P46,IF(HLOOKUP(W$2,Monitoring_eng!$A$1:$DB$79,Results!$C46,FALSE)=$K46,$Q46,IF(HLOOKUP(W$2,Monitoring_eng!$A$1:$DB$79,Results!$C46,FALSE)=$M46,$R46,IF(HLOOKUP(W$2,Monitoring_eng!$A$1:$DB$79,Results!$C46,FALSE)=$O46,$S46,"CHYBA")))))</f>
        <v>0</v>
      </c>
      <c r="X46" s="68">
        <f>IF(ISBLANK(HLOOKUP(X$2,Monitoring_eng!$A$1:$DB$79,Results!$C46,FALSE)),"",IF(HLOOKUP(X$2,Monitoring_eng!$A$1:$DB$79,Results!$C46,FALSE)=$I46,$P46,IF(HLOOKUP(X$2,Monitoring_eng!$A$1:$DB$79,Results!$C46,FALSE)=$K46,$Q46,IF(HLOOKUP(X$2,Monitoring_eng!$A$1:$DB$79,Results!$C46,FALSE)=$M46,$R46,IF(HLOOKUP(X$2,Monitoring_eng!$A$1:$DB$79,Results!$C46,FALSE)=$O46,$S46,"CHYBA")))))</f>
        <v>0</v>
      </c>
      <c r="Y46" s="68">
        <f>IF(ISBLANK(HLOOKUP(Y$2,Monitoring_eng!$A$1:$DB$79,Results!$C46,FALSE)),"",IF(HLOOKUP(Y$2,Monitoring_eng!$A$1:$DB$79,Results!$C46,FALSE)=$I46,$P46,IF(HLOOKUP(Y$2,Monitoring_eng!$A$1:$DB$79,Results!$C46,FALSE)=$K46,$Q46,IF(HLOOKUP(Y$2,Monitoring_eng!$A$1:$DB$79,Results!$C46,FALSE)=$M46,$R46,IF(HLOOKUP(Y$2,Monitoring_eng!$A$1:$DB$79,Results!$C46,FALSE)=$O46,$S46,"CHYBA")))))</f>
        <v>0</v>
      </c>
      <c r="Z46" s="68">
        <f>IF(ISBLANK(HLOOKUP(Z$2,Monitoring_eng!$A$1:$DB$79,Results!$C46,FALSE)),"",IF(HLOOKUP(Z$2,Monitoring_eng!$A$1:$DB$79,Results!$C46,FALSE)=$I46,$P46,IF(HLOOKUP(Z$2,Monitoring_eng!$A$1:$DB$79,Results!$C46,FALSE)=$K46,$Q46,IF(HLOOKUP(Z$2,Monitoring_eng!$A$1:$DB$79,Results!$C46,FALSE)=$M46,$R46,IF(HLOOKUP(Z$2,Monitoring_eng!$A$1:$DB$79,Results!$C46,FALSE)=$O46,$S46,"CHYBA")))))</f>
        <v>0</v>
      </c>
      <c r="AA46" s="68">
        <f>IF(ISBLANK(HLOOKUP(AA$2,Monitoring_eng!$A$1:$DB$79,Results!$C46,FALSE)),"",IF(HLOOKUP(AA$2,Monitoring_eng!$A$1:$DB$79,Results!$C46,FALSE)=$I46,$P46,IF(HLOOKUP(AA$2,Monitoring_eng!$A$1:$DB$79,Results!$C46,FALSE)=$K46,$Q46,IF(HLOOKUP(AA$2,Monitoring_eng!$A$1:$DB$79,Results!$C46,FALSE)=$M46,$R46,IF(HLOOKUP(AA$2,Monitoring_eng!$A$1:$DB$79,Results!$C46,FALSE)=$O46,$S46,"CHYBA")))))</f>
        <v>0</v>
      </c>
      <c r="AB46" s="68">
        <f>IF(ISBLANK(HLOOKUP(AB$2,Monitoring_eng!$A$1:$DB$79,Results!$C46,FALSE)),"",IF(HLOOKUP(AB$2,Monitoring_eng!$A$1:$DB$79,Results!$C46,FALSE)=$I46,$P46,IF(HLOOKUP(AB$2,Monitoring_eng!$A$1:$DB$79,Results!$C46,FALSE)=$K46,$Q46,IF(HLOOKUP(AB$2,Monitoring_eng!$A$1:$DB$79,Results!$C46,FALSE)=$M46,$R46,IF(HLOOKUP(AB$2,Monitoring_eng!$A$1:$DB$79,Results!$C46,FALSE)=$O46,$S46,"CHYBA")))))</f>
        <v>0</v>
      </c>
      <c r="AC46" s="68">
        <f>IF(ISBLANK(HLOOKUP(AC$2,Monitoring_eng!$A$1:$DB$79,Results!$C46,FALSE)),"",IF(HLOOKUP(AC$2,Monitoring_eng!$A$1:$DB$79,Results!$C46,FALSE)=$I46,$P46,IF(HLOOKUP(AC$2,Monitoring_eng!$A$1:$DB$79,Results!$C46,FALSE)=$K46,$Q46,IF(HLOOKUP(AC$2,Monitoring_eng!$A$1:$DB$79,Results!$C46,FALSE)=$M46,$R46,IF(HLOOKUP(AC$2,Monitoring_eng!$A$1:$DB$79,Results!$C46,FALSE)=$O46,$S46,"CHYBA")))))</f>
        <v>0</v>
      </c>
      <c r="AD46" s="68">
        <f>IF(ISBLANK(HLOOKUP(AD$2,Monitoring_eng!$A$1:$DB$79,Results!$C46,FALSE)),"",IF(HLOOKUP(AD$2,Monitoring_eng!$A$1:$DB$79,Results!$C46,FALSE)=$I46,$P46,IF(HLOOKUP(AD$2,Monitoring_eng!$A$1:$DB$79,Results!$C46,FALSE)=$K46,$Q46,IF(HLOOKUP(AD$2,Monitoring_eng!$A$1:$DB$79,Results!$C46,FALSE)=$M46,$R46,IF(HLOOKUP(AD$2,Monitoring_eng!$A$1:$DB$79,Results!$C46,FALSE)=$O46,$S46,"CHYBA")))))</f>
        <v>0</v>
      </c>
      <c r="AE46" s="68">
        <f>IF(ISBLANK(HLOOKUP(AE$2,Monitoring_eng!$A$1:$DB$79,Results!$C46,FALSE)),"",IF(HLOOKUP(AE$2,Monitoring_eng!$A$1:$DB$79,Results!$C46,FALSE)=$I46,$P46,IF(HLOOKUP(AE$2,Monitoring_eng!$A$1:$DB$79,Results!$C46,FALSE)=$K46,$Q46,IF(HLOOKUP(AE$2,Monitoring_eng!$A$1:$DB$79,Results!$C46,FALSE)=$M46,$R46,IF(HLOOKUP(AE$2,Monitoring_eng!$A$1:$DB$79,Results!$C46,FALSE)=$O46,$S46,"CHYBA")))))</f>
        <v>0</v>
      </c>
      <c r="AF46" s="68">
        <f>IF(ISBLANK(HLOOKUP(AF$2,Monitoring_eng!$A$1:$DB$79,Results!$C46,FALSE)),"",IF(HLOOKUP(AF$2,Monitoring_eng!$A$1:$DB$79,Results!$C46,FALSE)=$I46,$P46,IF(HLOOKUP(AF$2,Monitoring_eng!$A$1:$DB$79,Results!$C46,FALSE)=$K46,$Q46,IF(HLOOKUP(AF$2,Monitoring_eng!$A$1:$DB$79,Results!$C46,FALSE)=$M46,$R46,IF(HLOOKUP(AF$2,Monitoring_eng!$A$1:$DB$79,Results!$C46,FALSE)=$O46,$S46,"CHYBA")))))</f>
        <v>0</v>
      </c>
      <c r="AG46" s="68">
        <f>IF(ISBLANK(HLOOKUP(AG$2,Monitoring_eng!$A$1:$DB$79,Results!$C46,FALSE)),"",IF(HLOOKUP(AG$2,Monitoring_eng!$A$1:$DB$79,Results!$C46,FALSE)=$I46,$P46,IF(HLOOKUP(AG$2,Monitoring_eng!$A$1:$DB$79,Results!$C46,FALSE)=$K46,$Q46,IF(HLOOKUP(AG$2,Monitoring_eng!$A$1:$DB$79,Results!$C46,FALSE)=$M46,$R46,IF(HLOOKUP(AG$2,Monitoring_eng!$A$1:$DB$79,Results!$C46,FALSE)=$O46,$S46,"CHYBA")))))</f>
        <v>0</v>
      </c>
      <c r="AH46" s="68">
        <f>IF(ISBLANK(HLOOKUP(AH$2,Monitoring_eng!$A$1:$DB$79,Results!$C46,FALSE)),"",IF(HLOOKUP(AH$2,Monitoring_eng!$A$1:$DB$79,Results!$C46,FALSE)=$I46,$P46,IF(HLOOKUP(AH$2,Monitoring_eng!$A$1:$DB$79,Results!$C46,FALSE)=$K46,$Q46,IF(HLOOKUP(AH$2,Monitoring_eng!$A$1:$DB$79,Results!$C46,FALSE)=$M46,$R46,IF(HLOOKUP(AH$2,Monitoring_eng!$A$1:$DB$79,Results!$C46,FALSE)=$O46,$S46,"CHYBA")))))</f>
        <v>0</v>
      </c>
      <c r="AI46" s="68">
        <f>IF(ISBLANK(HLOOKUP(AI$2,Monitoring_eng!$A$1:$DB$79,Results!$C46,FALSE)),"",IF(HLOOKUP(AI$2,Monitoring_eng!$A$1:$DB$79,Results!$C46,FALSE)=$I46,$P46,IF(HLOOKUP(AI$2,Monitoring_eng!$A$1:$DB$79,Results!$C46,FALSE)=$K46,$Q46,IF(HLOOKUP(AI$2,Monitoring_eng!$A$1:$DB$79,Results!$C46,FALSE)=$M46,$R46,IF(HLOOKUP(AI$2,Monitoring_eng!$A$1:$DB$79,Results!$C46,FALSE)=$O46,$S46,"CHYBA")))))</f>
        <v>0</v>
      </c>
      <c r="AJ46" s="68">
        <f>IF(ISBLANK(HLOOKUP(AJ$2,Monitoring_eng!$A$1:$DB$79,Results!$C46,FALSE)),"",IF(HLOOKUP(AJ$2,Monitoring_eng!$A$1:$DB$79,Results!$C46,FALSE)=$I46,$P46,IF(HLOOKUP(AJ$2,Monitoring_eng!$A$1:$DB$79,Results!$C46,FALSE)=$K46,$Q46,IF(HLOOKUP(AJ$2,Monitoring_eng!$A$1:$DB$79,Results!$C46,FALSE)=$M46,$R46,IF(HLOOKUP(AJ$2,Monitoring_eng!$A$1:$DB$79,Results!$C46,FALSE)=$O46,$S46,"CHYBA")))))</f>
        <v>0</v>
      </c>
      <c r="AK46" s="68">
        <f>IF(ISBLANK(HLOOKUP(AK$2,Monitoring_eng!$A$1:$DB$79,Results!$C46,FALSE)),"",IF(HLOOKUP(AK$2,Monitoring_eng!$A$1:$DB$79,Results!$C46,FALSE)=$I46,$P46,IF(HLOOKUP(AK$2,Monitoring_eng!$A$1:$DB$79,Results!$C46,FALSE)=$K46,$Q46,IF(HLOOKUP(AK$2,Monitoring_eng!$A$1:$DB$79,Results!$C46,FALSE)=$M46,$R46,IF(HLOOKUP(AK$2,Monitoring_eng!$A$1:$DB$79,Results!$C46,FALSE)=$O46,$S46,"CHYBA")))))</f>
        <v>0</v>
      </c>
      <c r="AL46" s="68">
        <f>IF(ISBLANK(HLOOKUP(AL$2,Monitoring_eng!$A$1:$DB$79,Results!$C46,FALSE)),"",IF(HLOOKUP(AL$2,Monitoring_eng!$A$1:$DB$79,Results!$C46,FALSE)=$I46,$P46,IF(HLOOKUP(AL$2,Monitoring_eng!$A$1:$DB$79,Results!$C46,FALSE)=$K46,$Q46,IF(HLOOKUP(AL$2,Monitoring_eng!$A$1:$DB$79,Results!$C46,FALSE)=$M46,$R46,IF(HLOOKUP(AL$2,Monitoring_eng!$A$1:$DB$79,Results!$C46,FALSE)=$O46,$S46,"CHYBA")))))</f>
        <v>0</v>
      </c>
      <c r="AM46" s="68">
        <f>IF(ISBLANK(HLOOKUP(AM$2,Monitoring_eng!$A$1:$DB$79,Results!$C46,FALSE)),"",IF(HLOOKUP(AM$2,Monitoring_eng!$A$1:$DB$79,Results!$C46,FALSE)=$I46,$P46,IF(HLOOKUP(AM$2,Monitoring_eng!$A$1:$DB$79,Results!$C46,FALSE)=$K46,$Q46,IF(HLOOKUP(AM$2,Monitoring_eng!$A$1:$DB$79,Results!$C46,FALSE)=$M46,$R46,IF(HLOOKUP(AM$2,Monitoring_eng!$A$1:$DB$79,Results!$C46,FALSE)=$O46,$S46,"CHYBA")))))</f>
        <v>0</v>
      </c>
      <c r="AN46" s="68">
        <f>IF(ISBLANK(HLOOKUP(AN$2,Monitoring_eng!$A$1:$DB$79,Results!$C46,FALSE)),"",IF(HLOOKUP(AN$2,Monitoring_eng!$A$1:$DB$79,Results!$C46,FALSE)=$I46,$P46,IF(HLOOKUP(AN$2,Monitoring_eng!$A$1:$DB$79,Results!$C46,FALSE)=$K46,$Q46,IF(HLOOKUP(AN$2,Monitoring_eng!$A$1:$DB$79,Results!$C46,FALSE)=$M46,$R46,IF(HLOOKUP(AN$2,Monitoring_eng!$A$1:$DB$79,Results!$C46,FALSE)=$O46,$S46,"CHYBA")))))</f>
        <v>0</v>
      </c>
      <c r="AO46" s="68">
        <f>IF(ISBLANK(HLOOKUP(AO$2,Monitoring_eng!$A$1:$DB$79,Results!$C46,FALSE)),"",IF(HLOOKUP(AO$2,Monitoring_eng!$A$1:$DB$79,Results!$C46,FALSE)=$I46,$P46,IF(HLOOKUP(AO$2,Monitoring_eng!$A$1:$DB$79,Results!$C46,FALSE)=$K46,$Q46,IF(HLOOKUP(AO$2,Monitoring_eng!$A$1:$DB$79,Results!$C46,FALSE)=$M46,$R46,IF(HLOOKUP(AO$2,Monitoring_eng!$A$1:$DB$79,Results!$C46,FALSE)=$O46,$S46,"CHYBA")))))</f>
        <v>0</v>
      </c>
      <c r="AP46" s="68">
        <f>IF(ISBLANK(HLOOKUP(AP$2,Monitoring_eng!$A$1:$DB$79,Results!$C46,FALSE)),"",IF(HLOOKUP(AP$2,Monitoring_eng!$A$1:$DB$79,Results!$C46,FALSE)=$I46,$P46,IF(HLOOKUP(AP$2,Monitoring_eng!$A$1:$DB$79,Results!$C46,FALSE)=$K46,$Q46,IF(HLOOKUP(AP$2,Monitoring_eng!$A$1:$DB$79,Results!$C46,FALSE)=$M46,$R46,IF(HLOOKUP(AP$2,Monitoring_eng!$A$1:$DB$79,Results!$C46,FALSE)=$O46,$S46,"CHYBA")))))</f>
        <v>0</v>
      </c>
      <c r="AQ46" s="68">
        <f>IF(ISBLANK(HLOOKUP(AQ$2,Monitoring_eng!$A$1:$DB$79,Results!$C46,FALSE)),"",IF(HLOOKUP(AQ$2,Monitoring_eng!$A$1:$DB$79,Results!$C46,FALSE)=$I46,$P46,IF(HLOOKUP(AQ$2,Monitoring_eng!$A$1:$DB$79,Results!$C46,FALSE)=$K46,$Q46,IF(HLOOKUP(AQ$2,Monitoring_eng!$A$1:$DB$79,Results!$C46,FALSE)=$M46,$R46,IF(HLOOKUP(AQ$2,Monitoring_eng!$A$1:$DB$79,Results!$C46,FALSE)=$O46,$S46,"CHYBA")))))</f>
        <v>0</v>
      </c>
      <c r="AR46" s="68">
        <f>IF(ISBLANK(HLOOKUP(AR$2,Monitoring_eng!$A$1:$DB$79,Results!$C46,FALSE)),"",IF(HLOOKUP(AR$2,Monitoring_eng!$A$1:$DB$79,Results!$C46,FALSE)=$I46,$P46,IF(HLOOKUP(AR$2,Monitoring_eng!$A$1:$DB$79,Results!$C46,FALSE)=$K46,$Q46,IF(HLOOKUP(AR$2,Monitoring_eng!$A$1:$DB$79,Results!$C46,FALSE)=$M46,$R46,IF(HLOOKUP(AR$2,Monitoring_eng!$A$1:$DB$79,Results!$C46,FALSE)=$O46,$S46,"CHYBA")))))</f>
        <v>0</v>
      </c>
      <c r="AS46" s="68">
        <f>IF(ISBLANK(HLOOKUP(AS$2,Monitoring_eng!$A$1:$DB$79,Results!$C46,FALSE)),"",IF(HLOOKUP(AS$2,Monitoring_eng!$A$1:$DB$79,Results!$C46,FALSE)=$I46,$P46,IF(HLOOKUP(AS$2,Monitoring_eng!$A$1:$DB$79,Results!$C46,FALSE)=$K46,$Q46,IF(HLOOKUP(AS$2,Monitoring_eng!$A$1:$DB$79,Results!$C46,FALSE)=$M46,$R46,IF(HLOOKUP(AS$2,Monitoring_eng!$A$1:$DB$79,Results!$C46,FALSE)=$O46,$S46,"CHYBA")))))</f>
        <v>0</v>
      </c>
      <c r="AT46" s="68">
        <f>IF(ISBLANK(HLOOKUP(AT$2,Monitoring_eng!$A$1:$DB$79,Results!$C46,FALSE)),"",IF(HLOOKUP(AT$2,Monitoring_eng!$A$1:$DB$79,Results!$C46,FALSE)=$I46,$P46,IF(HLOOKUP(AT$2,Monitoring_eng!$A$1:$DB$79,Results!$C46,FALSE)=$K46,$Q46,IF(HLOOKUP(AT$2,Monitoring_eng!$A$1:$DB$79,Results!$C46,FALSE)=$M46,$R46,IF(HLOOKUP(AT$2,Monitoring_eng!$A$1:$DB$79,Results!$C46,FALSE)=$O46,$S46,"CHYBA")))))</f>
        <v>0</v>
      </c>
      <c r="AU46" s="68">
        <f>IF(ISBLANK(HLOOKUP(AU$2,Monitoring_eng!$A$1:$DB$79,Results!$C46,FALSE)),"",IF(HLOOKUP(AU$2,Monitoring_eng!$A$1:$DB$79,Results!$C46,FALSE)=$I46,$P46,IF(HLOOKUP(AU$2,Monitoring_eng!$A$1:$DB$79,Results!$C46,FALSE)=$K46,$Q46,IF(HLOOKUP(AU$2,Monitoring_eng!$A$1:$DB$79,Results!$C46,FALSE)=$M46,$R46,IF(HLOOKUP(AU$2,Monitoring_eng!$A$1:$DB$79,Results!$C46,FALSE)=$O46,$S46,"CHYBA")))))</f>
        <v>0</v>
      </c>
      <c r="AV46" s="68">
        <f>IF(ISBLANK(HLOOKUP(AV$2,Monitoring_eng!$A$1:$DB$79,Results!$C46,FALSE)),"",IF(HLOOKUP(AV$2,Monitoring_eng!$A$1:$DB$79,Results!$C46,FALSE)=$I46,$P46,IF(HLOOKUP(AV$2,Monitoring_eng!$A$1:$DB$79,Results!$C46,FALSE)=$K46,$Q46,IF(HLOOKUP(AV$2,Monitoring_eng!$A$1:$DB$79,Results!$C46,FALSE)=$M46,$R46,IF(HLOOKUP(AV$2,Monitoring_eng!$A$1:$DB$79,Results!$C46,FALSE)=$O46,$S46,"CHYBA")))))</f>
        <v>0</v>
      </c>
      <c r="AW46" s="68">
        <f>IF(ISBLANK(HLOOKUP(AW$2,Monitoring_eng!$A$1:$DB$79,Results!$C46,FALSE)),"",IF(HLOOKUP(AW$2,Monitoring_eng!$A$1:$DB$79,Results!$C46,FALSE)=$I46,$P46,IF(HLOOKUP(AW$2,Monitoring_eng!$A$1:$DB$79,Results!$C46,FALSE)=$K46,$Q46,IF(HLOOKUP(AW$2,Monitoring_eng!$A$1:$DB$79,Results!$C46,FALSE)=$M46,$R46,IF(HLOOKUP(AW$2,Monitoring_eng!$A$1:$DB$79,Results!$C46,FALSE)=$O46,$S46,"CHYBA")))))</f>
        <v>0</v>
      </c>
      <c r="AX46" s="68">
        <f>IF(ISBLANK(HLOOKUP(AX$2,Monitoring_eng!$A$1:$DB$79,Results!$C46,FALSE)),"",IF(HLOOKUP(AX$2,Monitoring_eng!$A$1:$DB$79,Results!$C46,FALSE)=$I46,$P46,IF(HLOOKUP(AX$2,Monitoring_eng!$A$1:$DB$79,Results!$C46,FALSE)=$K46,$Q46,IF(HLOOKUP(AX$2,Monitoring_eng!$A$1:$DB$79,Results!$C46,FALSE)=$M46,$R46,IF(HLOOKUP(AX$2,Monitoring_eng!$A$1:$DB$79,Results!$C46,FALSE)=$O46,$S46,"CHYBA")))))</f>
        <v>0</v>
      </c>
      <c r="AY46" s="68">
        <f>IF(ISBLANK(HLOOKUP(AY$2,Monitoring_eng!$A$1:$DB$79,Results!$C46,FALSE)),"",IF(HLOOKUP(AY$2,Monitoring_eng!$A$1:$DB$79,Results!$C46,FALSE)=$I46,$P46,IF(HLOOKUP(AY$2,Monitoring_eng!$A$1:$DB$79,Results!$C46,FALSE)=$K46,$Q46,IF(HLOOKUP(AY$2,Monitoring_eng!$A$1:$DB$79,Results!$C46,FALSE)=$M46,$R46,IF(HLOOKUP(AY$2,Monitoring_eng!$A$1:$DB$79,Results!$C46,FALSE)=$O46,$S46,"CHYBA")))))</f>
        <v>0</v>
      </c>
      <c r="AZ46" s="68">
        <f>IF(ISBLANK(HLOOKUP(AZ$2,Monitoring_eng!$A$1:$DB$79,Results!$C46,FALSE)),"",IF(HLOOKUP(AZ$2,Monitoring_eng!$A$1:$DB$79,Results!$C46,FALSE)=$I46,$P46,IF(HLOOKUP(AZ$2,Monitoring_eng!$A$1:$DB$79,Results!$C46,FALSE)=$K46,$Q46,IF(HLOOKUP(AZ$2,Monitoring_eng!$A$1:$DB$79,Results!$C46,FALSE)=$M46,$R46,IF(HLOOKUP(AZ$2,Monitoring_eng!$A$1:$DB$79,Results!$C46,FALSE)=$O46,$S46,"CHYBA")))))</f>
        <v>0</v>
      </c>
      <c r="BA46" s="68">
        <f>IF(ISBLANK(HLOOKUP(BA$2,Monitoring_eng!$A$1:$DB$79,Results!$C46,FALSE)),"",IF(HLOOKUP(BA$2,Monitoring_eng!$A$1:$DB$79,Results!$C46,FALSE)=$I46,$P46,IF(HLOOKUP(BA$2,Monitoring_eng!$A$1:$DB$79,Results!$C46,FALSE)=$K46,$Q46,IF(HLOOKUP(BA$2,Monitoring_eng!$A$1:$DB$79,Results!$C46,FALSE)=$M46,$R46,IF(HLOOKUP(BA$2,Monitoring_eng!$A$1:$DB$79,Results!$C46,FALSE)=$O46,$S46,"CHYBA")))))</f>
        <v>0</v>
      </c>
      <c r="BB46" s="68">
        <f>IF(ISBLANK(HLOOKUP(BB$2,Monitoring_eng!$A$1:$DB$79,Results!$C46,FALSE)),"",IF(HLOOKUP(BB$2,Monitoring_eng!$A$1:$DB$79,Results!$C46,FALSE)=$I46,$P46,IF(HLOOKUP(BB$2,Monitoring_eng!$A$1:$DB$79,Results!$C46,FALSE)=$K46,$Q46,IF(HLOOKUP(BB$2,Monitoring_eng!$A$1:$DB$79,Results!$C46,FALSE)=$M46,$R46,IF(HLOOKUP(BB$2,Monitoring_eng!$A$1:$DB$79,Results!$C46,FALSE)=$O46,$S46,"CHYBA")))))</f>
        <v>0</v>
      </c>
      <c r="BC46" s="68">
        <f>IF(ISBLANK(HLOOKUP(BC$2,Monitoring_eng!$A$1:$DB$79,Results!$C46,FALSE)),"",IF(HLOOKUP(BC$2,Monitoring_eng!$A$1:$DB$79,Results!$C46,FALSE)=$I46,$P46,IF(HLOOKUP(BC$2,Monitoring_eng!$A$1:$DB$79,Results!$C46,FALSE)=$K46,$Q46,IF(HLOOKUP(BC$2,Monitoring_eng!$A$1:$DB$79,Results!$C46,FALSE)=$M46,$R46,IF(HLOOKUP(BC$2,Monitoring_eng!$A$1:$DB$79,Results!$C46,FALSE)=$O46,$S46,"CHYBA")))))</f>
        <v>0</v>
      </c>
      <c r="BD46" s="68">
        <f>IF(ISBLANK(HLOOKUP(BD$2,Monitoring_eng!$A$1:$DB$79,Results!$C46,FALSE)),"",IF(HLOOKUP(BD$2,Monitoring_eng!$A$1:$DB$79,Results!$C46,FALSE)=$I46,$P46,IF(HLOOKUP(BD$2,Monitoring_eng!$A$1:$DB$79,Results!$C46,FALSE)=$K46,$Q46,IF(HLOOKUP(BD$2,Monitoring_eng!$A$1:$DB$79,Results!$C46,FALSE)=$M46,$R46,IF(HLOOKUP(BD$2,Monitoring_eng!$A$1:$DB$79,Results!$C46,FALSE)=$O46,$S46,"CHYBA")))))</f>
        <v>0</v>
      </c>
      <c r="BE46" s="68">
        <f>IF(ISBLANK(HLOOKUP(BE$2,Monitoring_eng!$A$1:$DB$79,Results!$C46,FALSE)),"",IF(HLOOKUP(BE$2,Monitoring_eng!$A$1:$DB$79,Results!$C46,FALSE)=$I46,$P46,IF(HLOOKUP(BE$2,Monitoring_eng!$A$1:$DB$79,Results!$C46,FALSE)=$K46,$Q46,IF(HLOOKUP(BE$2,Monitoring_eng!$A$1:$DB$79,Results!$C46,FALSE)=$M46,$R46,IF(HLOOKUP(BE$2,Monitoring_eng!$A$1:$DB$79,Results!$C46,FALSE)=$O46,$S46,"CHYBA")))))</f>
        <v>0</v>
      </c>
      <c r="BF46" s="68">
        <f>IF(ISBLANK(HLOOKUP(BF$2,Monitoring_eng!$A$1:$DB$79,Results!$C46,FALSE)),"",IF(HLOOKUP(BF$2,Monitoring_eng!$A$1:$DB$79,Results!$C46,FALSE)=$I46,$P46,IF(HLOOKUP(BF$2,Monitoring_eng!$A$1:$DB$79,Results!$C46,FALSE)=$K46,$Q46,IF(HLOOKUP(BF$2,Monitoring_eng!$A$1:$DB$79,Results!$C46,FALSE)=$M46,$R46,IF(HLOOKUP(BF$2,Monitoring_eng!$A$1:$DB$79,Results!$C46,FALSE)=$O46,$S46,"CHYBA")))))</f>
        <v>0</v>
      </c>
      <c r="BG46" s="68">
        <f>IF(ISBLANK(HLOOKUP(BG$2,Monitoring_eng!$A$1:$DB$79,Results!$C46,FALSE)),"",IF(HLOOKUP(BG$2,Monitoring_eng!$A$1:$DB$79,Results!$C46,FALSE)=$I46,$P46,IF(HLOOKUP(BG$2,Monitoring_eng!$A$1:$DB$79,Results!$C46,FALSE)=$K46,$Q46,IF(HLOOKUP(BG$2,Monitoring_eng!$A$1:$DB$79,Results!$C46,FALSE)=$M46,$R46,IF(HLOOKUP(BG$2,Monitoring_eng!$A$1:$DB$79,Results!$C46,FALSE)=$O46,$S46,"CHYBA")))))</f>
        <v>0</v>
      </c>
      <c r="BH46" s="68">
        <f>IF(ISBLANK(HLOOKUP(BH$2,Monitoring_eng!$A$1:$DB$79,Results!$C46,FALSE)),"",IF(HLOOKUP(BH$2,Monitoring_eng!$A$1:$DB$79,Results!$C46,FALSE)=$I46,$P46,IF(HLOOKUP(BH$2,Monitoring_eng!$A$1:$DB$79,Results!$C46,FALSE)=$K46,$Q46,IF(HLOOKUP(BH$2,Monitoring_eng!$A$1:$DB$79,Results!$C46,FALSE)=$M46,$R46,IF(HLOOKUP(BH$2,Monitoring_eng!$A$1:$DB$79,Results!$C46,FALSE)=$O46,$S46,"CHYBA")))))</f>
        <v>0</v>
      </c>
      <c r="BI46" s="68">
        <f>IF(ISBLANK(HLOOKUP(BI$2,Monitoring_eng!$A$1:$DB$79,Results!$C46,FALSE)),"",IF(HLOOKUP(BI$2,Monitoring_eng!$A$1:$DB$79,Results!$C46,FALSE)=$I46,$P46,IF(HLOOKUP(BI$2,Monitoring_eng!$A$1:$DB$79,Results!$C46,FALSE)=$K46,$Q46,IF(HLOOKUP(BI$2,Monitoring_eng!$A$1:$DB$79,Results!$C46,FALSE)=$M46,$R46,IF(HLOOKUP(BI$2,Monitoring_eng!$A$1:$DB$79,Results!$C46,FALSE)=$O46,$S46,"CHYBA")))))</f>
        <v>0</v>
      </c>
      <c r="BJ46" s="68">
        <f>IF(ISBLANK(HLOOKUP(BJ$2,Monitoring_eng!$A$1:$DB$79,Results!$C46,FALSE)),"",IF(HLOOKUP(BJ$2,Monitoring_eng!$A$1:$DB$79,Results!$C46,FALSE)=$I46,$P46,IF(HLOOKUP(BJ$2,Monitoring_eng!$A$1:$DB$79,Results!$C46,FALSE)=$K46,$Q46,IF(HLOOKUP(BJ$2,Monitoring_eng!$A$1:$DB$79,Results!$C46,FALSE)=$M46,$R46,IF(HLOOKUP(BJ$2,Monitoring_eng!$A$1:$DB$79,Results!$C46,FALSE)=$O46,$S46,"CHYBA")))))</f>
        <v>1</v>
      </c>
      <c r="BK46" s="68">
        <f>IF(ISBLANK(HLOOKUP(BK$2,Monitoring_eng!$A$1:$DB$79,Results!$C46,FALSE)),"",IF(HLOOKUP(BK$2,Monitoring_eng!$A$1:$DB$79,Results!$C46,FALSE)=$I46,$P46,IF(HLOOKUP(BK$2,Monitoring_eng!$A$1:$DB$79,Results!$C46,FALSE)=$K46,$Q46,IF(HLOOKUP(BK$2,Monitoring_eng!$A$1:$DB$79,Results!$C46,FALSE)=$M46,$R46,IF(HLOOKUP(BK$2,Monitoring_eng!$A$1:$DB$79,Results!$C46,FALSE)=$O46,$S46,"CHYBA")))))</f>
        <v>0</v>
      </c>
      <c r="BL46" s="68">
        <f>IF(ISBLANK(HLOOKUP(BL$2,Monitoring_eng!$A$1:$DB$79,Results!$C46,FALSE)),"",IF(HLOOKUP(BL$2,Monitoring_eng!$A$1:$DB$79,Results!$C46,FALSE)=$I46,$P46,IF(HLOOKUP(BL$2,Monitoring_eng!$A$1:$DB$79,Results!$C46,FALSE)=$K46,$Q46,IF(HLOOKUP(BL$2,Monitoring_eng!$A$1:$DB$79,Results!$C46,FALSE)=$M46,$R46,IF(HLOOKUP(BL$2,Monitoring_eng!$A$1:$DB$79,Results!$C46,FALSE)=$O46,$S46,"CHYBA")))))</f>
        <v>0</v>
      </c>
      <c r="BM46" s="68">
        <f>IF(ISBLANK(HLOOKUP(BM$2,Monitoring_eng!$A$1:$DB$79,Results!$C46,FALSE)),"",IF(HLOOKUP(BM$2,Monitoring_eng!$A$1:$DB$79,Results!$C46,FALSE)=$I46,$P46,IF(HLOOKUP(BM$2,Monitoring_eng!$A$1:$DB$79,Results!$C46,FALSE)=$K46,$Q46,IF(HLOOKUP(BM$2,Monitoring_eng!$A$1:$DB$79,Results!$C46,FALSE)=$M46,$R46,IF(HLOOKUP(BM$2,Monitoring_eng!$A$1:$DB$79,Results!$C46,FALSE)=$O46,$S46,"CHYBA")))))</f>
        <v>0</v>
      </c>
      <c r="BN46" s="68">
        <f>IF(ISBLANK(HLOOKUP(BN$2,Monitoring_eng!$A$1:$DB$79,Results!$C46,FALSE)),"",IF(HLOOKUP(BN$2,Monitoring_eng!$A$1:$DB$79,Results!$C46,FALSE)=$I46,$P46,IF(HLOOKUP(BN$2,Monitoring_eng!$A$1:$DB$79,Results!$C46,FALSE)=$K46,$Q46,IF(HLOOKUP(BN$2,Monitoring_eng!$A$1:$DB$79,Results!$C46,FALSE)=$M46,$R46,IF(HLOOKUP(BN$2,Monitoring_eng!$A$1:$DB$79,Results!$C46,FALSE)=$O46,$S46,"CHYBA")))))</f>
        <v>0</v>
      </c>
      <c r="BO46" s="68">
        <f>IF(ISBLANK(HLOOKUP(BO$2,Monitoring_eng!$A$1:$DB$79,Results!$C46,FALSE)),"",IF(HLOOKUP(BO$2,Monitoring_eng!$A$1:$DB$79,Results!$C46,FALSE)=$I46,$P46,IF(HLOOKUP(BO$2,Monitoring_eng!$A$1:$DB$79,Results!$C46,FALSE)=$K46,$Q46,IF(HLOOKUP(BO$2,Monitoring_eng!$A$1:$DB$79,Results!$C46,FALSE)=$M46,$R46,IF(HLOOKUP(BO$2,Monitoring_eng!$A$1:$DB$79,Results!$C46,FALSE)=$O46,$S46,"CHYBA")))))</f>
        <v>0</v>
      </c>
      <c r="BP46" s="68">
        <f>IF(ISBLANK(HLOOKUP(BP$2,Monitoring_eng!$A$1:$DB$79,Results!$C46,FALSE)),"",IF(HLOOKUP(BP$2,Monitoring_eng!$A$1:$DB$79,Results!$C46,FALSE)=$I46,$P46,IF(HLOOKUP(BP$2,Monitoring_eng!$A$1:$DB$79,Results!$C46,FALSE)=$K46,$Q46,IF(HLOOKUP(BP$2,Monitoring_eng!$A$1:$DB$79,Results!$C46,FALSE)=$M46,$R46,IF(HLOOKUP(BP$2,Monitoring_eng!$A$1:$DB$79,Results!$C46,FALSE)=$O46,$S46,"CHYBA")))))</f>
        <v>0.5</v>
      </c>
      <c r="BQ46" s="68">
        <f>IF(ISBLANK(HLOOKUP(BQ$2,Monitoring_eng!$A$1:$DB$79,Results!$C46,FALSE)),"",IF(HLOOKUP(BQ$2,Monitoring_eng!$A$1:$DB$79,Results!$C46,FALSE)=$I46,$P46,IF(HLOOKUP(BQ$2,Monitoring_eng!$A$1:$DB$79,Results!$C46,FALSE)=$K46,$Q46,IF(HLOOKUP(BQ$2,Monitoring_eng!$A$1:$DB$79,Results!$C46,FALSE)=$M46,$R46,IF(HLOOKUP(BQ$2,Monitoring_eng!$A$1:$DB$79,Results!$C46,FALSE)=$O46,$S46,"CHYBA")))))</f>
        <v>0</v>
      </c>
    </row>
    <row r="47" spans="1:69" x14ac:dyDescent="0.25">
      <c r="A47" s="45" t="s">
        <v>2472</v>
      </c>
      <c r="B47" s="45" t="s">
        <v>348</v>
      </c>
      <c r="C47" s="45">
        <v>46</v>
      </c>
      <c r="D47" s="53" t="s">
        <v>148</v>
      </c>
      <c r="E47" s="53" t="s">
        <v>153</v>
      </c>
      <c r="F47" s="54" t="s">
        <v>38</v>
      </c>
      <c r="G47" s="45">
        <v>1</v>
      </c>
      <c r="H47" s="45" t="s">
        <v>484</v>
      </c>
      <c r="I47" s="45" t="s">
        <v>1749</v>
      </c>
      <c r="J47" s="45" t="s">
        <v>485</v>
      </c>
      <c r="K47" s="67" t="s">
        <v>1750</v>
      </c>
      <c r="L47" s="45" t="s">
        <v>486</v>
      </c>
      <c r="M47" s="45" t="s">
        <v>1752</v>
      </c>
      <c r="N47" s="45" t="s">
        <v>2116</v>
      </c>
      <c r="O47" s="45" t="s">
        <v>2116</v>
      </c>
      <c r="P47" s="45">
        <f t="shared" si="0"/>
        <v>1</v>
      </c>
      <c r="Q47" s="45">
        <v>0</v>
      </c>
      <c r="R47" s="45">
        <f t="shared" si="1"/>
        <v>0.5</v>
      </c>
      <c r="S47" s="45" t="s">
        <v>2116</v>
      </c>
      <c r="T47" s="68">
        <f>IF(ISBLANK(HLOOKUP(T$2,Monitoring_eng!$A$1:$DB$79,Results!$C47,FALSE)),"",IF(HLOOKUP(T$2,Monitoring_eng!$A$1:$DB$79,Results!$C47,FALSE)=$I47,$P47,IF(HLOOKUP(T$2,Monitoring_eng!$A$1:$DB$79,Results!$C47,FALSE)=$K47,$Q47,IF(HLOOKUP(T$2,Monitoring_eng!$A$1:$DB$79,Results!$C47,FALSE)=$M47,$R47,IF(HLOOKUP(T$2,Monitoring_eng!$A$1:$DB$79,Results!$C47,FALSE)=$O47,$S47,"CHYBA")))))</f>
        <v>0</v>
      </c>
      <c r="U47" s="68">
        <f>IF(ISBLANK(HLOOKUP(U$2,Monitoring_eng!$A$1:$DB$79,Results!$C47,FALSE)),"",IF(HLOOKUP(U$2,Monitoring_eng!$A$1:$DB$79,Results!$C47,FALSE)=$I47,$P47,IF(HLOOKUP(U$2,Monitoring_eng!$A$1:$DB$79,Results!$C47,FALSE)=$K47,$Q47,IF(HLOOKUP(U$2,Monitoring_eng!$A$1:$DB$79,Results!$C47,FALSE)=$M47,$R47,IF(HLOOKUP(U$2,Monitoring_eng!$A$1:$DB$79,Results!$C47,FALSE)=$O47,$S47,"CHYBA")))))</f>
        <v>0</v>
      </c>
      <c r="V47" s="68">
        <f>IF(ISBLANK(HLOOKUP(V$2,Monitoring_eng!$A$1:$DB$79,Results!$C47,FALSE)),"",IF(HLOOKUP(V$2,Monitoring_eng!$A$1:$DB$79,Results!$C47,FALSE)=$I47,$P47,IF(HLOOKUP(V$2,Monitoring_eng!$A$1:$DB$79,Results!$C47,FALSE)=$K47,$Q47,IF(HLOOKUP(V$2,Monitoring_eng!$A$1:$DB$79,Results!$C47,FALSE)=$M47,$R47,IF(HLOOKUP(V$2,Monitoring_eng!$A$1:$DB$79,Results!$C47,FALSE)=$O47,$S47,"CHYBA")))))</f>
        <v>0</v>
      </c>
      <c r="W47" s="68">
        <f>IF(ISBLANK(HLOOKUP(W$2,Monitoring_eng!$A$1:$DB$79,Results!$C47,FALSE)),"",IF(HLOOKUP(W$2,Monitoring_eng!$A$1:$DB$79,Results!$C47,FALSE)=$I47,$P47,IF(HLOOKUP(W$2,Monitoring_eng!$A$1:$DB$79,Results!$C47,FALSE)=$K47,$Q47,IF(HLOOKUP(W$2,Monitoring_eng!$A$1:$DB$79,Results!$C47,FALSE)=$M47,$R47,IF(HLOOKUP(W$2,Monitoring_eng!$A$1:$DB$79,Results!$C47,FALSE)=$O47,$S47,"CHYBA")))))</f>
        <v>0</v>
      </c>
      <c r="X47" s="68">
        <f>IF(ISBLANK(HLOOKUP(X$2,Monitoring_eng!$A$1:$DB$79,Results!$C47,FALSE)),"",IF(HLOOKUP(X$2,Monitoring_eng!$A$1:$DB$79,Results!$C47,FALSE)=$I47,$P47,IF(HLOOKUP(X$2,Monitoring_eng!$A$1:$DB$79,Results!$C47,FALSE)=$K47,$Q47,IF(HLOOKUP(X$2,Monitoring_eng!$A$1:$DB$79,Results!$C47,FALSE)=$M47,$R47,IF(HLOOKUP(X$2,Monitoring_eng!$A$1:$DB$79,Results!$C47,FALSE)=$O47,$S47,"CHYBA")))))</f>
        <v>0</v>
      </c>
      <c r="Y47" s="68">
        <f>IF(ISBLANK(HLOOKUP(Y$2,Monitoring_eng!$A$1:$DB$79,Results!$C47,FALSE)),"",IF(HLOOKUP(Y$2,Monitoring_eng!$A$1:$DB$79,Results!$C47,FALSE)=$I47,$P47,IF(HLOOKUP(Y$2,Monitoring_eng!$A$1:$DB$79,Results!$C47,FALSE)=$K47,$Q47,IF(HLOOKUP(Y$2,Monitoring_eng!$A$1:$DB$79,Results!$C47,FALSE)=$M47,$R47,IF(HLOOKUP(Y$2,Monitoring_eng!$A$1:$DB$79,Results!$C47,FALSE)=$O47,$S47,"CHYBA")))))</f>
        <v>0</v>
      </c>
      <c r="Z47" s="68">
        <f>IF(ISBLANK(HLOOKUP(Z$2,Monitoring_eng!$A$1:$DB$79,Results!$C47,FALSE)),"",IF(HLOOKUP(Z$2,Monitoring_eng!$A$1:$DB$79,Results!$C47,FALSE)=$I47,$P47,IF(HLOOKUP(Z$2,Monitoring_eng!$A$1:$DB$79,Results!$C47,FALSE)=$K47,$Q47,IF(HLOOKUP(Z$2,Monitoring_eng!$A$1:$DB$79,Results!$C47,FALSE)=$M47,$R47,IF(HLOOKUP(Z$2,Monitoring_eng!$A$1:$DB$79,Results!$C47,FALSE)=$O47,$S47,"CHYBA")))))</f>
        <v>1</v>
      </c>
      <c r="AA47" s="68">
        <f>IF(ISBLANK(HLOOKUP(AA$2,Monitoring_eng!$A$1:$DB$79,Results!$C47,FALSE)),"",IF(HLOOKUP(AA$2,Monitoring_eng!$A$1:$DB$79,Results!$C47,FALSE)=$I47,$P47,IF(HLOOKUP(AA$2,Monitoring_eng!$A$1:$DB$79,Results!$C47,FALSE)=$K47,$Q47,IF(HLOOKUP(AA$2,Monitoring_eng!$A$1:$DB$79,Results!$C47,FALSE)=$M47,$R47,IF(HLOOKUP(AA$2,Monitoring_eng!$A$1:$DB$79,Results!$C47,FALSE)=$O47,$S47,"CHYBA")))))</f>
        <v>0</v>
      </c>
      <c r="AB47" s="68">
        <f>IF(ISBLANK(HLOOKUP(AB$2,Monitoring_eng!$A$1:$DB$79,Results!$C47,FALSE)),"",IF(HLOOKUP(AB$2,Monitoring_eng!$A$1:$DB$79,Results!$C47,FALSE)=$I47,$P47,IF(HLOOKUP(AB$2,Monitoring_eng!$A$1:$DB$79,Results!$C47,FALSE)=$K47,$Q47,IF(HLOOKUP(AB$2,Monitoring_eng!$A$1:$DB$79,Results!$C47,FALSE)=$M47,$R47,IF(HLOOKUP(AB$2,Monitoring_eng!$A$1:$DB$79,Results!$C47,FALSE)=$O47,$S47,"CHYBA")))))</f>
        <v>0</v>
      </c>
      <c r="AC47" s="68">
        <f>IF(ISBLANK(HLOOKUP(AC$2,Monitoring_eng!$A$1:$DB$79,Results!$C47,FALSE)),"",IF(HLOOKUP(AC$2,Monitoring_eng!$A$1:$DB$79,Results!$C47,FALSE)=$I47,$P47,IF(HLOOKUP(AC$2,Monitoring_eng!$A$1:$DB$79,Results!$C47,FALSE)=$K47,$Q47,IF(HLOOKUP(AC$2,Monitoring_eng!$A$1:$DB$79,Results!$C47,FALSE)=$M47,$R47,IF(HLOOKUP(AC$2,Monitoring_eng!$A$1:$DB$79,Results!$C47,FALSE)=$O47,$S47,"CHYBA")))))</f>
        <v>1</v>
      </c>
      <c r="AD47" s="68">
        <f>IF(ISBLANK(HLOOKUP(AD$2,Monitoring_eng!$A$1:$DB$79,Results!$C47,FALSE)),"",IF(HLOOKUP(AD$2,Monitoring_eng!$A$1:$DB$79,Results!$C47,FALSE)=$I47,$P47,IF(HLOOKUP(AD$2,Monitoring_eng!$A$1:$DB$79,Results!$C47,FALSE)=$K47,$Q47,IF(HLOOKUP(AD$2,Monitoring_eng!$A$1:$DB$79,Results!$C47,FALSE)=$M47,$R47,IF(HLOOKUP(AD$2,Monitoring_eng!$A$1:$DB$79,Results!$C47,FALSE)=$O47,$S47,"CHYBA")))))</f>
        <v>0</v>
      </c>
      <c r="AE47" s="68">
        <f>IF(ISBLANK(HLOOKUP(AE$2,Monitoring_eng!$A$1:$DB$79,Results!$C47,FALSE)),"",IF(HLOOKUP(AE$2,Monitoring_eng!$A$1:$DB$79,Results!$C47,FALSE)=$I47,$P47,IF(HLOOKUP(AE$2,Monitoring_eng!$A$1:$DB$79,Results!$C47,FALSE)=$K47,$Q47,IF(HLOOKUP(AE$2,Monitoring_eng!$A$1:$DB$79,Results!$C47,FALSE)=$M47,$R47,IF(HLOOKUP(AE$2,Monitoring_eng!$A$1:$DB$79,Results!$C47,FALSE)=$O47,$S47,"CHYBA")))))</f>
        <v>0</v>
      </c>
      <c r="AF47" s="68">
        <f>IF(ISBLANK(HLOOKUP(AF$2,Monitoring_eng!$A$1:$DB$79,Results!$C47,FALSE)),"",IF(HLOOKUP(AF$2,Monitoring_eng!$A$1:$DB$79,Results!$C47,FALSE)=$I47,$P47,IF(HLOOKUP(AF$2,Monitoring_eng!$A$1:$DB$79,Results!$C47,FALSE)=$K47,$Q47,IF(HLOOKUP(AF$2,Monitoring_eng!$A$1:$DB$79,Results!$C47,FALSE)=$M47,$R47,IF(HLOOKUP(AF$2,Monitoring_eng!$A$1:$DB$79,Results!$C47,FALSE)=$O47,$S47,"CHYBA")))))</f>
        <v>0</v>
      </c>
      <c r="AG47" s="68">
        <f>IF(ISBLANK(HLOOKUP(AG$2,Monitoring_eng!$A$1:$DB$79,Results!$C47,FALSE)),"",IF(HLOOKUP(AG$2,Monitoring_eng!$A$1:$DB$79,Results!$C47,FALSE)=$I47,$P47,IF(HLOOKUP(AG$2,Monitoring_eng!$A$1:$DB$79,Results!$C47,FALSE)=$K47,$Q47,IF(HLOOKUP(AG$2,Monitoring_eng!$A$1:$DB$79,Results!$C47,FALSE)=$M47,$R47,IF(HLOOKUP(AG$2,Monitoring_eng!$A$1:$DB$79,Results!$C47,FALSE)=$O47,$S47,"CHYBA")))))</f>
        <v>0</v>
      </c>
      <c r="AH47" s="68">
        <f>IF(ISBLANK(HLOOKUP(AH$2,Monitoring_eng!$A$1:$DB$79,Results!$C47,FALSE)),"",IF(HLOOKUP(AH$2,Monitoring_eng!$A$1:$DB$79,Results!$C47,FALSE)=$I47,$P47,IF(HLOOKUP(AH$2,Monitoring_eng!$A$1:$DB$79,Results!$C47,FALSE)=$K47,$Q47,IF(HLOOKUP(AH$2,Monitoring_eng!$A$1:$DB$79,Results!$C47,FALSE)=$M47,$R47,IF(HLOOKUP(AH$2,Monitoring_eng!$A$1:$DB$79,Results!$C47,FALSE)=$O47,$S47,"CHYBA")))))</f>
        <v>0</v>
      </c>
      <c r="AI47" s="68">
        <f>IF(ISBLANK(HLOOKUP(AI$2,Monitoring_eng!$A$1:$DB$79,Results!$C47,FALSE)),"",IF(HLOOKUP(AI$2,Monitoring_eng!$A$1:$DB$79,Results!$C47,FALSE)=$I47,$P47,IF(HLOOKUP(AI$2,Monitoring_eng!$A$1:$DB$79,Results!$C47,FALSE)=$K47,$Q47,IF(HLOOKUP(AI$2,Monitoring_eng!$A$1:$DB$79,Results!$C47,FALSE)=$M47,$R47,IF(HLOOKUP(AI$2,Monitoring_eng!$A$1:$DB$79,Results!$C47,FALSE)=$O47,$S47,"CHYBA")))))</f>
        <v>0</v>
      </c>
      <c r="AJ47" s="68">
        <f>IF(ISBLANK(HLOOKUP(AJ$2,Monitoring_eng!$A$1:$DB$79,Results!$C47,FALSE)),"",IF(HLOOKUP(AJ$2,Monitoring_eng!$A$1:$DB$79,Results!$C47,FALSE)=$I47,$P47,IF(HLOOKUP(AJ$2,Monitoring_eng!$A$1:$DB$79,Results!$C47,FALSE)=$K47,$Q47,IF(HLOOKUP(AJ$2,Monitoring_eng!$A$1:$DB$79,Results!$C47,FALSE)=$M47,$R47,IF(HLOOKUP(AJ$2,Monitoring_eng!$A$1:$DB$79,Results!$C47,FALSE)=$O47,$S47,"CHYBA")))))</f>
        <v>0</v>
      </c>
      <c r="AK47" s="68">
        <f>IF(ISBLANK(HLOOKUP(AK$2,Monitoring_eng!$A$1:$DB$79,Results!$C47,FALSE)),"",IF(HLOOKUP(AK$2,Monitoring_eng!$A$1:$DB$79,Results!$C47,FALSE)=$I47,$P47,IF(HLOOKUP(AK$2,Monitoring_eng!$A$1:$DB$79,Results!$C47,FALSE)=$K47,$Q47,IF(HLOOKUP(AK$2,Monitoring_eng!$A$1:$DB$79,Results!$C47,FALSE)=$M47,$R47,IF(HLOOKUP(AK$2,Monitoring_eng!$A$1:$DB$79,Results!$C47,FALSE)=$O47,$S47,"CHYBA")))))</f>
        <v>0</v>
      </c>
      <c r="AL47" s="68">
        <f>IF(ISBLANK(HLOOKUP(AL$2,Monitoring_eng!$A$1:$DB$79,Results!$C47,FALSE)),"",IF(HLOOKUP(AL$2,Monitoring_eng!$A$1:$DB$79,Results!$C47,FALSE)=$I47,$P47,IF(HLOOKUP(AL$2,Monitoring_eng!$A$1:$DB$79,Results!$C47,FALSE)=$K47,$Q47,IF(HLOOKUP(AL$2,Monitoring_eng!$A$1:$DB$79,Results!$C47,FALSE)=$M47,$R47,IF(HLOOKUP(AL$2,Monitoring_eng!$A$1:$DB$79,Results!$C47,FALSE)=$O47,$S47,"CHYBA")))))</f>
        <v>0</v>
      </c>
      <c r="AM47" s="68">
        <f>IF(ISBLANK(HLOOKUP(AM$2,Monitoring_eng!$A$1:$DB$79,Results!$C47,FALSE)),"",IF(HLOOKUP(AM$2,Monitoring_eng!$A$1:$DB$79,Results!$C47,FALSE)=$I47,$P47,IF(HLOOKUP(AM$2,Monitoring_eng!$A$1:$DB$79,Results!$C47,FALSE)=$K47,$Q47,IF(HLOOKUP(AM$2,Monitoring_eng!$A$1:$DB$79,Results!$C47,FALSE)=$M47,$R47,IF(HLOOKUP(AM$2,Monitoring_eng!$A$1:$DB$79,Results!$C47,FALSE)=$O47,$S47,"CHYBA")))))</f>
        <v>0</v>
      </c>
      <c r="AN47" s="68">
        <f>IF(ISBLANK(HLOOKUP(AN$2,Monitoring_eng!$A$1:$DB$79,Results!$C47,FALSE)),"",IF(HLOOKUP(AN$2,Monitoring_eng!$A$1:$DB$79,Results!$C47,FALSE)=$I47,$P47,IF(HLOOKUP(AN$2,Monitoring_eng!$A$1:$DB$79,Results!$C47,FALSE)=$K47,$Q47,IF(HLOOKUP(AN$2,Monitoring_eng!$A$1:$DB$79,Results!$C47,FALSE)=$M47,$R47,IF(HLOOKUP(AN$2,Monitoring_eng!$A$1:$DB$79,Results!$C47,FALSE)=$O47,$S47,"CHYBA")))))</f>
        <v>0</v>
      </c>
      <c r="AO47" s="68">
        <f>IF(ISBLANK(HLOOKUP(AO$2,Monitoring_eng!$A$1:$DB$79,Results!$C47,FALSE)),"",IF(HLOOKUP(AO$2,Monitoring_eng!$A$1:$DB$79,Results!$C47,FALSE)=$I47,$P47,IF(HLOOKUP(AO$2,Monitoring_eng!$A$1:$DB$79,Results!$C47,FALSE)=$K47,$Q47,IF(HLOOKUP(AO$2,Monitoring_eng!$A$1:$DB$79,Results!$C47,FALSE)=$M47,$R47,IF(HLOOKUP(AO$2,Monitoring_eng!$A$1:$DB$79,Results!$C47,FALSE)=$O47,$S47,"CHYBA")))))</f>
        <v>0</v>
      </c>
      <c r="AP47" s="68">
        <f>IF(ISBLANK(HLOOKUP(AP$2,Monitoring_eng!$A$1:$DB$79,Results!$C47,FALSE)),"",IF(HLOOKUP(AP$2,Monitoring_eng!$A$1:$DB$79,Results!$C47,FALSE)=$I47,$P47,IF(HLOOKUP(AP$2,Monitoring_eng!$A$1:$DB$79,Results!$C47,FALSE)=$K47,$Q47,IF(HLOOKUP(AP$2,Monitoring_eng!$A$1:$DB$79,Results!$C47,FALSE)=$M47,$R47,IF(HLOOKUP(AP$2,Monitoring_eng!$A$1:$DB$79,Results!$C47,FALSE)=$O47,$S47,"CHYBA")))))</f>
        <v>0</v>
      </c>
      <c r="AQ47" s="68">
        <f>IF(ISBLANK(HLOOKUP(AQ$2,Monitoring_eng!$A$1:$DB$79,Results!$C47,FALSE)),"",IF(HLOOKUP(AQ$2,Monitoring_eng!$A$1:$DB$79,Results!$C47,FALSE)=$I47,$P47,IF(HLOOKUP(AQ$2,Monitoring_eng!$A$1:$DB$79,Results!$C47,FALSE)=$K47,$Q47,IF(HLOOKUP(AQ$2,Monitoring_eng!$A$1:$DB$79,Results!$C47,FALSE)=$M47,$R47,IF(HLOOKUP(AQ$2,Monitoring_eng!$A$1:$DB$79,Results!$C47,FALSE)=$O47,$S47,"CHYBA")))))</f>
        <v>0</v>
      </c>
      <c r="AR47" s="68">
        <f>IF(ISBLANK(HLOOKUP(AR$2,Monitoring_eng!$A$1:$DB$79,Results!$C47,FALSE)),"",IF(HLOOKUP(AR$2,Monitoring_eng!$A$1:$DB$79,Results!$C47,FALSE)=$I47,$P47,IF(HLOOKUP(AR$2,Monitoring_eng!$A$1:$DB$79,Results!$C47,FALSE)=$K47,$Q47,IF(HLOOKUP(AR$2,Monitoring_eng!$A$1:$DB$79,Results!$C47,FALSE)=$M47,$R47,IF(HLOOKUP(AR$2,Monitoring_eng!$A$1:$DB$79,Results!$C47,FALSE)=$O47,$S47,"CHYBA")))))</f>
        <v>0</v>
      </c>
      <c r="AS47" s="68">
        <f>IF(ISBLANK(HLOOKUP(AS$2,Monitoring_eng!$A$1:$DB$79,Results!$C47,FALSE)),"",IF(HLOOKUP(AS$2,Monitoring_eng!$A$1:$DB$79,Results!$C47,FALSE)=$I47,$P47,IF(HLOOKUP(AS$2,Monitoring_eng!$A$1:$DB$79,Results!$C47,FALSE)=$K47,$Q47,IF(HLOOKUP(AS$2,Monitoring_eng!$A$1:$DB$79,Results!$C47,FALSE)=$M47,$R47,IF(HLOOKUP(AS$2,Monitoring_eng!$A$1:$DB$79,Results!$C47,FALSE)=$O47,$S47,"CHYBA")))))</f>
        <v>0</v>
      </c>
      <c r="AT47" s="68">
        <f>IF(ISBLANK(HLOOKUP(AT$2,Monitoring_eng!$A$1:$DB$79,Results!$C47,FALSE)),"",IF(HLOOKUP(AT$2,Monitoring_eng!$A$1:$DB$79,Results!$C47,FALSE)=$I47,$P47,IF(HLOOKUP(AT$2,Monitoring_eng!$A$1:$DB$79,Results!$C47,FALSE)=$K47,$Q47,IF(HLOOKUP(AT$2,Monitoring_eng!$A$1:$DB$79,Results!$C47,FALSE)=$M47,$R47,IF(HLOOKUP(AT$2,Monitoring_eng!$A$1:$DB$79,Results!$C47,FALSE)=$O47,$S47,"CHYBA")))))</f>
        <v>0</v>
      </c>
      <c r="AU47" s="68">
        <f>IF(ISBLANK(HLOOKUP(AU$2,Monitoring_eng!$A$1:$DB$79,Results!$C47,FALSE)),"",IF(HLOOKUP(AU$2,Monitoring_eng!$A$1:$DB$79,Results!$C47,FALSE)=$I47,$P47,IF(HLOOKUP(AU$2,Monitoring_eng!$A$1:$DB$79,Results!$C47,FALSE)=$K47,$Q47,IF(HLOOKUP(AU$2,Monitoring_eng!$A$1:$DB$79,Results!$C47,FALSE)=$M47,$R47,IF(HLOOKUP(AU$2,Monitoring_eng!$A$1:$DB$79,Results!$C47,FALSE)=$O47,$S47,"CHYBA")))))</f>
        <v>0</v>
      </c>
      <c r="AV47" s="68">
        <f>IF(ISBLANK(HLOOKUP(AV$2,Monitoring_eng!$A$1:$DB$79,Results!$C47,FALSE)),"",IF(HLOOKUP(AV$2,Monitoring_eng!$A$1:$DB$79,Results!$C47,FALSE)=$I47,$P47,IF(HLOOKUP(AV$2,Monitoring_eng!$A$1:$DB$79,Results!$C47,FALSE)=$K47,$Q47,IF(HLOOKUP(AV$2,Monitoring_eng!$A$1:$DB$79,Results!$C47,FALSE)=$M47,$R47,IF(HLOOKUP(AV$2,Monitoring_eng!$A$1:$DB$79,Results!$C47,FALSE)=$O47,$S47,"CHYBA")))))</f>
        <v>0</v>
      </c>
      <c r="AW47" s="68">
        <f>IF(ISBLANK(HLOOKUP(AW$2,Monitoring_eng!$A$1:$DB$79,Results!$C47,FALSE)),"",IF(HLOOKUP(AW$2,Monitoring_eng!$A$1:$DB$79,Results!$C47,FALSE)=$I47,$P47,IF(HLOOKUP(AW$2,Monitoring_eng!$A$1:$DB$79,Results!$C47,FALSE)=$K47,$Q47,IF(HLOOKUP(AW$2,Monitoring_eng!$A$1:$DB$79,Results!$C47,FALSE)=$M47,$R47,IF(HLOOKUP(AW$2,Monitoring_eng!$A$1:$DB$79,Results!$C47,FALSE)=$O47,$S47,"CHYBA")))))</f>
        <v>1</v>
      </c>
      <c r="AX47" s="68">
        <f>IF(ISBLANK(HLOOKUP(AX$2,Monitoring_eng!$A$1:$DB$79,Results!$C47,FALSE)),"",IF(HLOOKUP(AX$2,Monitoring_eng!$A$1:$DB$79,Results!$C47,FALSE)=$I47,$P47,IF(HLOOKUP(AX$2,Monitoring_eng!$A$1:$DB$79,Results!$C47,FALSE)=$K47,$Q47,IF(HLOOKUP(AX$2,Monitoring_eng!$A$1:$DB$79,Results!$C47,FALSE)=$M47,$R47,IF(HLOOKUP(AX$2,Monitoring_eng!$A$1:$DB$79,Results!$C47,FALSE)=$O47,$S47,"CHYBA")))))</f>
        <v>0</v>
      </c>
      <c r="AY47" s="68">
        <f>IF(ISBLANK(HLOOKUP(AY$2,Monitoring_eng!$A$1:$DB$79,Results!$C47,FALSE)),"",IF(HLOOKUP(AY$2,Monitoring_eng!$A$1:$DB$79,Results!$C47,FALSE)=$I47,$P47,IF(HLOOKUP(AY$2,Monitoring_eng!$A$1:$DB$79,Results!$C47,FALSE)=$K47,$Q47,IF(HLOOKUP(AY$2,Monitoring_eng!$A$1:$DB$79,Results!$C47,FALSE)=$M47,$R47,IF(HLOOKUP(AY$2,Monitoring_eng!$A$1:$DB$79,Results!$C47,FALSE)=$O47,$S47,"CHYBA")))))</f>
        <v>0</v>
      </c>
      <c r="AZ47" s="68">
        <f>IF(ISBLANK(HLOOKUP(AZ$2,Monitoring_eng!$A$1:$DB$79,Results!$C47,FALSE)),"",IF(HLOOKUP(AZ$2,Monitoring_eng!$A$1:$DB$79,Results!$C47,FALSE)=$I47,$P47,IF(HLOOKUP(AZ$2,Monitoring_eng!$A$1:$DB$79,Results!$C47,FALSE)=$K47,$Q47,IF(HLOOKUP(AZ$2,Monitoring_eng!$A$1:$DB$79,Results!$C47,FALSE)=$M47,$R47,IF(HLOOKUP(AZ$2,Monitoring_eng!$A$1:$DB$79,Results!$C47,FALSE)=$O47,$S47,"CHYBA")))))</f>
        <v>0</v>
      </c>
      <c r="BA47" s="68">
        <f>IF(ISBLANK(HLOOKUP(BA$2,Monitoring_eng!$A$1:$DB$79,Results!$C47,FALSE)),"",IF(HLOOKUP(BA$2,Monitoring_eng!$A$1:$DB$79,Results!$C47,FALSE)=$I47,$P47,IF(HLOOKUP(BA$2,Monitoring_eng!$A$1:$DB$79,Results!$C47,FALSE)=$K47,$Q47,IF(HLOOKUP(BA$2,Monitoring_eng!$A$1:$DB$79,Results!$C47,FALSE)=$M47,$R47,IF(HLOOKUP(BA$2,Monitoring_eng!$A$1:$DB$79,Results!$C47,FALSE)=$O47,$S47,"CHYBA")))))</f>
        <v>0</v>
      </c>
      <c r="BB47" s="68">
        <f>IF(ISBLANK(HLOOKUP(BB$2,Monitoring_eng!$A$1:$DB$79,Results!$C47,FALSE)),"",IF(HLOOKUP(BB$2,Monitoring_eng!$A$1:$DB$79,Results!$C47,FALSE)=$I47,$P47,IF(HLOOKUP(BB$2,Monitoring_eng!$A$1:$DB$79,Results!$C47,FALSE)=$K47,$Q47,IF(HLOOKUP(BB$2,Monitoring_eng!$A$1:$DB$79,Results!$C47,FALSE)=$M47,$R47,IF(HLOOKUP(BB$2,Monitoring_eng!$A$1:$DB$79,Results!$C47,FALSE)=$O47,$S47,"CHYBA")))))</f>
        <v>0</v>
      </c>
      <c r="BC47" s="68">
        <f>IF(ISBLANK(HLOOKUP(BC$2,Monitoring_eng!$A$1:$DB$79,Results!$C47,FALSE)),"",IF(HLOOKUP(BC$2,Monitoring_eng!$A$1:$DB$79,Results!$C47,FALSE)=$I47,$P47,IF(HLOOKUP(BC$2,Monitoring_eng!$A$1:$DB$79,Results!$C47,FALSE)=$K47,$Q47,IF(HLOOKUP(BC$2,Monitoring_eng!$A$1:$DB$79,Results!$C47,FALSE)=$M47,$R47,IF(HLOOKUP(BC$2,Monitoring_eng!$A$1:$DB$79,Results!$C47,FALSE)=$O47,$S47,"CHYBA")))))</f>
        <v>0</v>
      </c>
      <c r="BD47" s="68">
        <f>IF(ISBLANK(HLOOKUP(BD$2,Monitoring_eng!$A$1:$DB$79,Results!$C47,FALSE)),"",IF(HLOOKUP(BD$2,Monitoring_eng!$A$1:$DB$79,Results!$C47,FALSE)=$I47,$P47,IF(HLOOKUP(BD$2,Monitoring_eng!$A$1:$DB$79,Results!$C47,FALSE)=$K47,$Q47,IF(HLOOKUP(BD$2,Monitoring_eng!$A$1:$DB$79,Results!$C47,FALSE)=$M47,$R47,IF(HLOOKUP(BD$2,Monitoring_eng!$A$1:$DB$79,Results!$C47,FALSE)=$O47,$S47,"CHYBA")))))</f>
        <v>0</v>
      </c>
      <c r="BE47" s="68">
        <f>IF(ISBLANK(HLOOKUP(BE$2,Monitoring_eng!$A$1:$DB$79,Results!$C47,FALSE)),"",IF(HLOOKUP(BE$2,Monitoring_eng!$A$1:$DB$79,Results!$C47,FALSE)=$I47,$P47,IF(HLOOKUP(BE$2,Monitoring_eng!$A$1:$DB$79,Results!$C47,FALSE)=$K47,$Q47,IF(HLOOKUP(BE$2,Monitoring_eng!$A$1:$DB$79,Results!$C47,FALSE)=$M47,$R47,IF(HLOOKUP(BE$2,Monitoring_eng!$A$1:$DB$79,Results!$C47,FALSE)=$O47,$S47,"CHYBA")))))</f>
        <v>0</v>
      </c>
      <c r="BF47" s="68">
        <f>IF(ISBLANK(HLOOKUP(BF$2,Monitoring_eng!$A$1:$DB$79,Results!$C47,FALSE)),"",IF(HLOOKUP(BF$2,Monitoring_eng!$A$1:$DB$79,Results!$C47,FALSE)=$I47,$P47,IF(HLOOKUP(BF$2,Monitoring_eng!$A$1:$DB$79,Results!$C47,FALSE)=$K47,$Q47,IF(HLOOKUP(BF$2,Monitoring_eng!$A$1:$DB$79,Results!$C47,FALSE)=$M47,$R47,IF(HLOOKUP(BF$2,Monitoring_eng!$A$1:$DB$79,Results!$C47,FALSE)=$O47,$S47,"CHYBA")))))</f>
        <v>0</v>
      </c>
      <c r="BG47" s="68">
        <f>IF(ISBLANK(HLOOKUP(BG$2,Monitoring_eng!$A$1:$DB$79,Results!$C47,FALSE)),"",IF(HLOOKUP(BG$2,Monitoring_eng!$A$1:$DB$79,Results!$C47,FALSE)=$I47,$P47,IF(HLOOKUP(BG$2,Monitoring_eng!$A$1:$DB$79,Results!$C47,FALSE)=$K47,$Q47,IF(HLOOKUP(BG$2,Monitoring_eng!$A$1:$DB$79,Results!$C47,FALSE)=$M47,$R47,IF(HLOOKUP(BG$2,Monitoring_eng!$A$1:$DB$79,Results!$C47,FALSE)=$O47,$S47,"CHYBA")))))</f>
        <v>1</v>
      </c>
      <c r="BH47" s="68">
        <f>IF(ISBLANK(HLOOKUP(BH$2,Monitoring_eng!$A$1:$DB$79,Results!$C47,FALSE)),"",IF(HLOOKUP(BH$2,Monitoring_eng!$A$1:$DB$79,Results!$C47,FALSE)=$I47,$P47,IF(HLOOKUP(BH$2,Monitoring_eng!$A$1:$DB$79,Results!$C47,FALSE)=$K47,$Q47,IF(HLOOKUP(BH$2,Monitoring_eng!$A$1:$DB$79,Results!$C47,FALSE)=$M47,$R47,IF(HLOOKUP(BH$2,Monitoring_eng!$A$1:$DB$79,Results!$C47,FALSE)=$O47,$S47,"CHYBA")))))</f>
        <v>0</v>
      </c>
      <c r="BI47" s="68">
        <f>IF(ISBLANK(HLOOKUP(BI$2,Monitoring_eng!$A$1:$DB$79,Results!$C47,FALSE)),"",IF(HLOOKUP(BI$2,Monitoring_eng!$A$1:$DB$79,Results!$C47,FALSE)=$I47,$P47,IF(HLOOKUP(BI$2,Monitoring_eng!$A$1:$DB$79,Results!$C47,FALSE)=$K47,$Q47,IF(HLOOKUP(BI$2,Monitoring_eng!$A$1:$DB$79,Results!$C47,FALSE)=$M47,$R47,IF(HLOOKUP(BI$2,Monitoring_eng!$A$1:$DB$79,Results!$C47,FALSE)=$O47,$S47,"CHYBA")))))</f>
        <v>0</v>
      </c>
      <c r="BJ47" s="68">
        <f>IF(ISBLANK(HLOOKUP(BJ$2,Monitoring_eng!$A$1:$DB$79,Results!$C47,FALSE)),"",IF(HLOOKUP(BJ$2,Monitoring_eng!$A$1:$DB$79,Results!$C47,FALSE)=$I47,$P47,IF(HLOOKUP(BJ$2,Monitoring_eng!$A$1:$DB$79,Results!$C47,FALSE)=$K47,$Q47,IF(HLOOKUP(BJ$2,Monitoring_eng!$A$1:$DB$79,Results!$C47,FALSE)=$M47,$R47,IF(HLOOKUP(BJ$2,Monitoring_eng!$A$1:$DB$79,Results!$C47,FALSE)=$O47,$S47,"CHYBA")))))</f>
        <v>0</v>
      </c>
      <c r="BK47" s="68">
        <f>IF(ISBLANK(HLOOKUP(BK$2,Monitoring_eng!$A$1:$DB$79,Results!$C47,FALSE)),"",IF(HLOOKUP(BK$2,Monitoring_eng!$A$1:$DB$79,Results!$C47,FALSE)=$I47,$P47,IF(HLOOKUP(BK$2,Monitoring_eng!$A$1:$DB$79,Results!$C47,FALSE)=$K47,$Q47,IF(HLOOKUP(BK$2,Monitoring_eng!$A$1:$DB$79,Results!$C47,FALSE)=$M47,$R47,IF(HLOOKUP(BK$2,Monitoring_eng!$A$1:$DB$79,Results!$C47,FALSE)=$O47,$S47,"CHYBA")))))</f>
        <v>1</v>
      </c>
      <c r="BL47" s="68">
        <f>IF(ISBLANK(HLOOKUP(BL$2,Monitoring_eng!$A$1:$DB$79,Results!$C47,FALSE)),"",IF(HLOOKUP(BL$2,Monitoring_eng!$A$1:$DB$79,Results!$C47,FALSE)=$I47,$P47,IF(HLOOKUP(BL$2,Monitoring_eng!$A$1:$DB$79,Results!$C47,FALSE)=$K47,$Q47,IF(HLOOKUP(BL$2,Monitoring_eng!$A$1:$DB$79,Results!$C47,FALSE)=$M47,$R47,IF(HLOOKUP(BL$2,Monitoring_eng!$A$1:$DB$79,Results!$C47,FALSE)=$O47,$S47,"CHYBA")))))</f>
        <v>0</v>
      </c>
      <c r="BM47" s="68">
        <f>IF(ISBLANK(HLOOKUP(BM$2,Monitoring_eng!$A$1:$DB$79,Results!$C47,FALSE)),"",IF(HLOOKUP(BM$2,Monitoring_eng!$A$1:$DB$79,Results!$C47,FALSE)=$I47,$P47,IF(HLOOKUP(BM$2,Monitoring_eng!$A$1:$DB$79,Results!$C47,FALSE)=$K47,$Q47,IF(HLOOKUP(BM$2,Monitoring_eng!$A$1:$DB$79,Results!$C47,FALSE)=$M47,$R47,IF(HLOOKUP(BM$2,Monitoring_eng!$A$1:$DB$79,Results!$C47,FALSE)=$O47,$S47,"CHYBA")))))</f>
        <v>0</v>
      </c>
      <c r="BN47" s="68">
        <f>IF(ISBLANK(HLOOKUP(BN$2,Monitoring_eng!$A$1:$DB$79,Results!$C47,FALSE)),"",IF(HLOOKUP(BN$2,Monitoring_eng!$A$1:$DB$79,Results!$C47,FALSE)=$I47,$P47,IF(HLOOKUP(BN$2,Monitoring_eng!$A$1:$DB$79,Results!$C47,FALSE)=$K47,$Q47,IF(HLOOKUP(BN$2,Monitoring_eng!$A$1:$DB$79,Results!$C47,FALSE)=$M47,$R47,IF(HLOOKUP(BN$2,Monitoring_eng!$A$1:$DB$79,Results!$C47,FALSE)=$O47,$S47,"CHYBA")))))</f>
        <v>1</v>
      </c>
      <c r="BO47" s="68">
        <f>IF(ISBLANK(HLOOKUP(BO$2,Monitoring_eng!$A$1:$DB$79,Results!$C47,FALSE)),"",IF(HLOOKUP(BO$2,Monitoring_eng!$A$1:$DB$79,Results!$C47,FALSE)=$I47,$P47,IF(HLOOKUP(BO$2,Monitoring_eng!$A$1:$DB$79,Results!$C47,FALSE)=$K47,$Q47,IF(HLOOKUP(BO$2,Monitoring_eng!$A$1:$DB$79,Results!$C47,FALSE)=$M47,$R47,IF(HLOOKUP(BO$2,Monitoring_eng!$A$1:$DB$79,Results!$C47,FALSE)=$O47,$S47,"CHYBA")))))</f>
        <v>0</v>
      </c>
      <c r="BP47" s="68">
        <f>IF(ISBLANK(HLOOKUP(BP$2,Monitoring_eng!$A$1:$DB$79,Results!$C47,FALSE)),"",IF(HLOOKUP(BP$2,Monitoring_eng!$A$1:$DB$79,Results!$C47,FALSE)=$I47,$P47,IF(HLOOKUP(BP$2,Monitoring_eng!$A$1:$DB$79,Results!$C47,FALSE)=$K47,$Q47,IF(HLOOKUP(BP$2,Monitoring_eng!$A$1:$DB$79,Results!$C47,FALSE)=$M47,$R47,IF(HLOOKUP(BP$2,Monitoring_eng!$A$1:$DB$79,Results!$C47,FALSE)=$O47,$S47,"CHYBA")))))</f>
        <v>1</v>
      </c>
      <c r="BQ47" s="68">
        <f>IF(ISBLANK(HLOOKUP(BQ$2,Monitoring_eng!$A$1:$DB$79,Results!$C47,FALSE)),"",IF(HLOOKUP(BQ$2,Monitoring_eng!$A$1:$DB$79,Results!$C47,FALSE)=$I47,$P47,IF(HLOOKUP(BQ$2,Monitoring_eng!$A$1:$DB$79,Results!$C47,FALSE)=$K47,$Q47,IF(HLOOKUP(BQ$2,Monitoring_eng!$A$1:$DB$79,Results!$C47,FALSE)=$M47,$R47,IF(HLOOKUP(BQ$2,Monitoring_eng!$A$1:$DB$79,Results!$C47,FALSE)=$O47,$S47,"CHYBA")))))</f>
        <v>0</v>
      </c>
    </row>
    <row r="48" spans="1:69" x14ac:dyDescent="0.25">
      <c r="A48" s="45" t="s">
        <v>2473</v>
      </c>
      <c r="B48" s="45" t="s">
        <v>349</v>
      </c>
      <c r="C48" s="45">
        <v>47</v>
      </c>
      <c r="D48" s="53" t="s">
        <v>149</v>
      </c>
      <c r="E48" s="53" t="s">
        <v>154</v>
      </c>
      <c r="F48" s="54" t="s">
        <v>38</v>
      </c>
      <c r="G48" s="45">
        <v>2</v>
      </c>
      <c r="H48" s="45" t="s">
        <v>484</v>
      </c>
      <c r="I48" s="45" t="s">
        <v>1749</v>
      </c>
      <c r="J48" s="45" t="s">
        <v>485</v>
      </c>
      <c r="K48" s="67" t="s">
        <v>1750</v>
      </c>
      <c r="L48" s="45" t="s">
        <v>486</v>
      </c>
      <c r="M48" s="45" t="s">
        <v>1752</v>
      </c>
      <c r="N48" s="45" t="s">
        <v>2116</v>
      </c>
      <c r="O48" s="45" t="s">
        <v>2116</v>
      </c>
      <c r="P48" s="45">
        <f t="shared" si="0"/>
        <v>2</v>
      </c>
      <c r="Q48" s="45">
        <v>0</v>
      </c>
      <c r="R48" s="45">
        <f t="shared" si="1"/>
        <v>1</v>
      </c>
      <c r="S48" s="45" t="s">
        <v>2116</v>
      </c>
      <c r="T48" s="68">
        <f>IF(ISBLANK(HLOOKUP(T$2,Monitoring_eng!$A$1:$DB$79,Results!$C48,FALSE)),"",IF(HLOOKUP(T$2,Monitoring_eng!$A$1:$DB$79,Results!$C48,FALSE)=$I48,$P48,IF(HLOOKUP(T$2,Monitoring_eng!$A$1:$DB$79,Results!$C48,FALSE)=$K48,$Q48,IF(HLOOKUP(T$2,Monitoring_eng!$A$1:$DB$79,Results!$C48,FALSE)=$M48,$R48,IF(HLOOKUP(T$2,Monitoring_eng!$A$1:$DB$79,Results!$C48,FALSE)=$O48,$S48,"CHYBA")))))</f>
        <v>0</v>
      </c>
      <c r="U48" s="68">
        <f>IF(ISBLANK(HLOOKUP(U$2,Monitoring_eng!$A$1:$DB$79,Results!$C48,FALSE)),"",IF(HLOOKUP(U$2,Monitoring_eng!$A$1:$DB$79,Results!$C48,FALSE)=$I48,$P48,IF(HLOOKUP(U$2,Monitoring_eng!$A$1:$DB$79,Results!$C48,FALSE)=$K48,$Q48,IF(HLOOKUP(U$2,Monitoring_eng!$A$1:$DB$79,Results!$C48,FALSE)=$M48,$R48,IF(HLOOKUP(U$2,Monitoring_eng!$A$1:$DB$79,Results!$C48,FALSE)=$O48,$S48,"CHYBA")))))</f>
        <v>1</v>
      </c>
      <c r="V48" s="68">
        <f>IF(ISBLANK(HLOOKUP(V$2,Monitoring_eng!$A$1:$DB$79,Results!$C48,FALSE)),"",IF(HLOOKUP(V$2,Monitoring_eng!$A$1:$DB$79,Results!$C48,FALSE)=$I48,$P48,IF(HLOOKUP(V$2,Monitoring_eng!$A$1:$DB$79,Results!$C48,FALSE)=$K48,$Q48,IF(HLOOKUP(V$2,Monitoring_eng!$A$1:$DB$79,Results!$C48,FALSE)=$M48,$R48,IF(HLOOKUP(V$2,Monitoring_eng!$A$1:$DB$79,Results!$C48,FALSE)=$O48,$S48,"CHYBA")))))</f>
        <v>0</v>
      </c>
      <c r="W48" s="68">
        <f>IF(ISBLANK(HLOOKUP(W$2,Monitoring_eng!$A$1:$DB$79,Results!$C48,FALSE)),"",IF(HLOOKUP(W$2,Monitoring_eng!$A$1:$DB$79,Results!$C48,FALSE)=$I48,$P48,IF(HLOOKUP(W$2,Monitoring_eng!$A$1:$DB$79,Results!$C48,FALSE)=$K48,$Q48,IF(HLOOKUP(W$2,Monitoring_eng!$A$1:$DB$79,Results!$C48,FALSE)=$M48,$R48,IF(HLOOKUP(W$2,Monitoring_eng!$A$1:$DB$79,Results!$C48,FALSE)=$O48,$S48,"CHYBA")))))</f>
        <v>0</v>
      </c>
      <c r="X48" s="68">
        <f>IF(ISBLANK(HLOOKUP(X$2,Monitoring_eng!$A$1:$DB$79,Results!$C48,FALSE)),"",IF(HLOOKUP(X$2,Monitoring_eng!$A$1:$DB$79,Results!$C48,FALSE)=$I48,$P48,IF(HLOOKUP(X$2,Monitoring_eng!$A$1:$DB$79,Results!$C48,FALSE)=$K48,$Q48,IF(HLOOKUP(X$2,Monitoring_eng!$A$1:$DB$79,Results!$C48,FALSE)=$M48,$R48,IF(HLOOKUP(X$2,Monitoring_eng!$A$1:$DB$79,Results!$C48,FALSE)=$O48,$S48,"CHYBA")))))</f>
        <v>0</v>
      </c>
      <c r="Y48" s="68">
        <f>IF(ISBLANK(HLOOKUP(Y$2,Monitoring_eng!$A$1:$DB$79,Results!$C48,FALSE)),"",IF(HLOOKUP(Y$2,Monitoring_eng!$A$1:$DB$79,Results!$C48,FALSE)=$I48,$P48,IF(HLOOKUP(Y$2,Monitoring_eng!$A$1:$DB$79,Results!$C48,FALSE)=$K48,$Q48,IF(HLOOKUP(Y$2,Monitoring_eng!$A$1:$DB$79,Results!$C48,FALSE)=$M48,$R48,IF(HLOOKUP(Y$2,Monitoring_eng!$A$1:$DB$79,Results!$C48,FALSE)=$O48,$S48,"CHYBA")))))</f>
        <v>0</v>
      </c>
      <c r="Z48" s="68">
        <f>IF(ISBLANK(HLOOKUP(Z$2,Monitoring_eng!$A$1:$DB$79,Results!$C48,FALSE)),"",IF(HLOOKUP(Z$2,Monitoring_eng!$A$1:$DB$79,Results!$C48,FALSE)=$I48,$P48,IF(HLOOKUP(Z$2,Monitoring_eng!$A$1:$DB$79,Results!$C48,FALSE)=$K48,$Q48,IF(HLOOKUP(Z$2,Monitoring_eng!$A$1:$DB$79,Results!$C48,FALSE)=$M48,$R48,IF(HLOOKUP(Z$2,Monitoring_eng!$A$1:$DB$79,Results!$C48,FALSE)=$O48,$S48,"CHYBA")))))</f>
        <v>0</v>
      </c>
      <c r="AA48" s="68">
        <f>IF(ISBLANK(HLOOKUP(AA$2,Monitoring_eng!$A$1:$DB$79,Results!$C48,FALSE)),"",IF(HLOOKUP(AA$2,Monitoring_eng!$A$1:$DB$79,Results!$C48,FALSE)=$I48,$P48,IF(HLOOKUP(AA$2,Monitoring_eng!$A$1:$DB$79,Results!$C48,FALSE)=$K48,$Q48,IF(HLOOKUP(AA$2,Monitoring_eng!$A$1:$DB$79,Results!$C48,FALSE)=$M48,$R48,IF(HLOOKUP(AA$2,Monitoring_eng!$A$1:$DB$79,Results!$C48,FALSE)=$O48,$S48,"CHYBA")))))</f>
        <v>0</v>
      </c>
      <c r="AB48" s="68">
        <f>IF(ISBLANK(HLOOKUP(AB$2,Monitoring_eng!$A$1:$DB$79,Results!$C48,FALSE)),"",IF(HLOOKUP(AB$2,Monitoring_eng!$A$1:$DB$79,Results!$C48,FALSE)=$I48,$P48,IF(HLOOKUP(AB$2,Monitoring_eng!$A$1:$DB$79,Results!$C48,FALSE)=$K48,$Q48,IF(HLOOKUP(AB$2,Monitoring_eng!$A$1:$DB$79,Results!$C48,FALSE)=$M48,$R48,IF(HLOOKUP(AB$2,Monitoring_eng!$A$1:$DB$79,Results!$C48,FALSE)=$O48,$S48,"CHYBA")))))</f>
        <v>0</v>
      </c>
      <c r="AC48" s="68">
        <f>IF(ISBLANK(HLOOKUP(AC$2,Monitoring_eng!$A$1:$DB$79,Results!$C48,FALSE)),"",IF(HLOOKUP(AC$2,Monitoring_eng!$A$1:$DB$79,Results!$C48,FALSE)=$I48,$P48,IF(HLOOKUP(AC$2,Monitoring_eng!$A$1:$DB$79,Results!$C48,FALSE)=$K48,$Q48,IF(HLOOKUP(AC$2,Monitoring_eng!$A$1:$DB$79,Results!$C48,FALSE)=$M48,$R48,IF(HLOOKUP(AC$2,Monitoring_eng!$A$1:$DB$79,Results!$C48,FALSE)=$O48,$S48,"CHYBA")))))</f>
        <v>1</v>
      </c>
      <c r="AD48" s="68">
        <f>IF(ISBLANK(HLOOKUP(AD$2,Monitoring_eng!$A$1:$DB$79,Results!$C48,FALSE)),"",IF(HLOOKUP(AD$2,Monitoring_eng!$A$1:$DB$79,Results!$C48,FALSE)=$I48,$P48,IF(HLOOKUP(AD$2,Monitoring_eng!$A$1:$DB$79,Results!$C48,FALSE)=$K48,$Q48,IF(HLOOKUP(AD$2,Monitoring_eng!$A$1:$DB$79,Results!$C48,FALSE)=$M48,$R48,IF(HLOOKUP(AD$2,Monitoring_eng!$A$1:$DB$79,Results!$C48,FALSE)=$O48,$S48,"CHYBA")))))</f>
        <v>0</v>
      </c>
      <c r="AE48" s="68">
        <f>IF(ISBLANK(HLOOKUP(AE$2,Monitoring_eng!$A$1:$DB$79,Results!$C48,FALSE)),"",IF(HLOOKUP(AE$2,Monitoring_eng!$A$1:$DB$79,Results!$C48,FALSE)=$I48,$P48,IF(HLOOKUP(AE$2,Monitoring_eng!$A$1:$DB$79,Results!$C48,FALSE)=$K48,$Q48,IF(HLOOKUP(AE$2,Monitoring_eng!$A$1:$DB$79,Results!$C48,FALSE)=$M48,$R48,IF(HLOOKUP(AE$2,Monitoring_eng!$A$1:$DB$79,Results!$C48,FALSE)=$O48,$S48,"CHYBA")))))</f>
        <v>0</v>
      </c>
      <c r="AF48" s="68">
        <f>IF(ISBLANK(HLOOKUP(AF$2,Monitoring_eng!$A$1:$DB$79,Results!$C48,FALSE)),"",IF(HLOOKUP(AF$2,Monitoring_eng!$A$1:$DB$79,Results!$C48,FALSE)=$I48,$P48,IF(HLOOKUP(AF$2,Monitoring_eng!$A$1:$DB$79,Results!$C48,FALSE)=$K48,$Q48,IF(HLOOKUP(AF$2,Monitoring_eng!$A$1:$DB$79,Results!$C48,FALSE)=$M48,$R48,IF(HLOOKUP(AF$2,Monitoring_eng!$A$1:$DB$79,Results!$C48,FALSE)=$O48,$S48,"CHYBA")))))</f>
        <v>0</v>
      </c>
      <c r="AG48" s="68">
        <f>IF(ISBLANK(HLOOKUP(AG$2,Monitoring_eng!$A$1:$DB$79,Results!$C48,FALSE)),"",IF(HLOOKUP(AG$2,Monitoring_eng!$A$1:$DB$79,Results!$C48,FALSE)=$I48,$P48,IF(HLOOKUP(AG$2,Monitoring_eng!$A$1:$DB$79,Results!$C48,FALSE)=$K48,$Q48,IF(HLOOKUP(AG$2,Monitoring_eng!$A$1:$DB$79,Results!$C48,FALSE)=$M48,$R48,IF(HLOOKUP(AG$2,Monitoring_eng!$A$1:$DB$79,Results!$C48,FALSE)=$O48,$S48,"CHYBA")))))</f>
        <v>0</v>
      </c>
      <c r="AH48" s="68">
        <f>IF(ISBLANK(HLOOKUP(AH$2,Monitoring_eng!$A$1:$DB$79,Results!$C48,FALSE)),"",IF(HLOOKUP(AH$2,Monitoring_eng!$A$1:$DB$79,Results!$C48,FALSE)=$I48,$P48,IF(HLOOKUP(AH$2,Monitoring_eng!$A$1:$DB$79,Results!$C48,FALSE)=$K48,$Q48,IF(HLOOKUP(AH$2,Monitoring_eng!$A$1:$DB$79,Results!$C48,FALSE)=$M48,$R48,IF(HLOOKUP(AH$2,Monitoring_eng!$A$1:$DB$79,Results!$C48,FALSE)=$O48,$S48,"CHYBA")))))</f>
        <v>1</v>
      </c>
      <c r="AI48" s="68">
        <f>IF(ISBLANK(HLOOKUP(AI$2,Monitoring_eng!$A$1:$DB$79,Results!$C48,FALSE)),"",IF(HLOOKUP(AI$2,Monitoring_eng!$A$1:$DB$79,Results!$C48,FALSE)=$I48,$P48,IF(HLOOKUP(AI$2,Monitoring_eng!$A$1:$DB$79,Results!$C48,FALSE)=$K48,$Q48,IF(HLOOKUP(AI$2,Monitoring_eng!$A$1:$DB$79,Results!$C48,FALSE)=$M48,$R48,IF(HLOOKUP(AI$2,Monitoring_eng!$A$1:$DB$79,Results!$C48,FALSE)=$O48,$S48,"CHYBA")))))</f>
        <v>0</v>
      </c>
      <c r="AJ48" s="68">
        <f>IF(ISBLANK(HLOOKUP(AJ$2,Monitoring_eng!$A$1:$DB$79,Results!$C48,FALSE)),"",IF(HLOOKUP(AJ$2,Monitoring_eng!$A$1:$DB$79,Results!$C48,FALSE)=$I48,$P48,IF(HLOOKUP(AJ$2,Monitoring_eng!$A$1:$DB$79,Results!$C48,FALSE)=$K48,$Q48,IF(HLOOKUP(AJ$2,Monitoring_eng!$A$1:$DB$79,Results!$C48,FALSE)=$M48,$R48,IF(HLOOKUP(AJ$2,Monitoring_eng!$A$1:$DB$79,Results!$C48,FALSE)=$O48,$S48,"CHYBA")))))</f>
        <v>0</v>
      </c>
      <c r="AK48" s="68">
        <f>IF(ISBLANK(HLOOKUP(AK$2,Monitoring_eng!$A$1:$DB$79,Results!$C48,FALSE)),"",IF(HLOOKUP(AK$2,Monitoring_eng!$A$1:$DB$79,Results!$C48,FALSE)=$I48,$P48,IF(HLOOKUP(AK$2,Monitoring_eng!$A$1:$DB$79,Results!$C48,FALSE)=$K48,$Q48,IF(HLOOKUP(AK$2,Monitoring_eng!$A$1:$DB$79,Results!$C48,FALSE)=$M48,$R48,IF(HLOOKUP(AK$2,Monitoring_eng!$A$1:$DB$79,Results!$C48,FALSE)=$O48,$S48,"CHYBA")))))</f>
        <v>0</v>
      </c>
      <c r="AL48" s="68">
        <f>IF(ISBLANK(HLOOKUP(AL$2,Monitoring_eng!$A$1:$DB$79,Results!$C48,FALSE)),"",IF(HLOOKUP(AL$2,Monitoring_eng!$A$1:$DB$79,Results!$C48,FALSE)=$I48,$P48,IF(HLOOKUP(AL$2,Monitoring_eng!$A$1:$DB$79,Results!$C48,FALSE)=$K48,$Q48,IF(HLOOKUP(AL$2,Monitoring_eng!$A$1:$DB$79,Results!$C48,FALSE)=$M48,$R48,IF(HLOOKUP(AL$2,Monitoring_eng!$A$1:$DB$79,Results!$C48,FALSE)=$O48,$S48,"CHYBA")))))</f>
        <v>0</v>
      </c>
      <c r="AM48" s="68">
        <f>IF(ISBLANK(HLOOKUP(AM$2,Monitoring_eng!$A$1:$DB$79,Results!$C48,FALSE)),"",IF(HLOOKUP(AM$2,Monitoring_eng!$A$1:$DB$79,Results!$C48,FALSE)=$I48,$P48,IF(HLOOKUP(AM$2,Monitoring_eng!$A$1:$DB$79,Results!$C48,FALSE)=$K48,$Q48,IF(HLOOKUP(AM$2,Monitoring_eng!$A$1:$DB$79,Results!$C48,FALSE)=$M48,$R48,IF(HLOOKUP(AM$2,Monitoring_eng!$A$1:$DB$79,Results!$C48,FALSE)=$O48,$S48,"CHYBA")))))</f>
        <v>0</v>
      </c>
      <c r="AN48" s="68">
        <f>IF(ISBLANK(HLOOKUP(AN$2,Monitoring_eng!$A$1:$DB$79,Results!$C48,FALSE)),"",IF(HLOOKUP(AN$2,Monitoring_eng!$A$1:$DB$79,Results!$C48,FALSE)=$I48,$P48,IF(HLOOKUP(AN$2,Monitoring_eng!$A$1:$DB$79,Results!$C48,FALSE)=$K48,$Q48,IF(HLOOKUP(AN$2,Monitoring_eng!$A$1:$DB$79,Results!$C48,FALSE)=$M48,$R48,IF(HLOOKUP(AN$2,Monitoring_eng!$A$1:$DB$79,Results!$C48,FALSE)=$O48,$S48,"CHYBA")))))</f>
        <v>0</v>
      </c>
      <c r="AO48" s="68">
        <f>IF(ISBLANK(HLOOKUP(AO$2,Monitoring_eng!$A$1:$DB$79,Results!$C48,FALSE)),"",IF(HLOOKUP(AO$2,Monitoring_eng!$A$1:$DB$79,Results!$C48,FALSE)=$I48,$P48,IF(HLOOKUP(AO$2,Monitoring_eng!$A$1:$DB$79,Results!$C48,FALSE)=$K48,$Q48,IF(HLOOKUP(AO$2,Monitoring_eng!$A$1:$DB$79,Results!$C48,FALSE)=$M48,$R48,IF(HLOOKUP(AO$2,Monitoring_eng!$A$1:$DB$79,Results!$C48,FALSE)=$O48,$S48,"CHYBA")))))</f>
        <v>0</v>
      </c>
      <c r="AP48" s="68">
        <f>IF(ISBLANK(HLOOKUP(AP$2,Monitoring_eng!$A$1:$DB$79,Results!$C48,FALSE)),"",IF(HLOOKUP(AP$2,Monitoring_eng!$A$1:$DB$79,Results!$C48,FALSE)=$I48,$P48,IF(HLOOKUP(AP$2,Monitoring_eng!$A$1:$DB$79,Results!$C48,FALSE)=$K48,$Q48,IF(HLOOKUP(AP$2,Monitoring_eng!$A$1:$DB$79,Results!$C48,FALSE)=$M48,$R48,IF(HLOOKUP(AP$2,Monitoring_eng!$A$1:$DB$79,Results!$C48,FALSE)=$O48,$S48,"CHYBA")))))</f>
        <v>0</v>
      </c>
      <c r="AQ48" s="68">
        <f>IF(ISBLANK(HLOOKUP(AQ$2,Monitoring_eng!$A$1:$DB$79,Results!$C48,FALSE)),"",IF(HLOOKUP(AQ$2,Monitoring_eng!$A$1:$DB$79,Results!$C48,FALSE)=$I48,$P48,IF(HLOOKUP(AQ$2,Monitoring_eng!$A$1:$DB$79,Results!$C48,FALSE)=$K48,$Q48,IF(HLOOKUP(AQ$2,Monitoring_eng!$A$1:$DB$79,Results!$C48,FALSE)=$M48,$R48,IF(HLOOKUP(AQ$2,Monitoring_eng!$A$1:$DB$79,Results!$C48,FALSE)=$O48,$S48,"CHYBA")))))</f>
        <v>1</v>
      </c>
      <c r="AR48" s="68">
        <f>IF(ISBLANK(HLOOKUP(AR$2,Monitoring_eng!$A$1:$DB$79,Results!$C48,FALSE)),"",IF(HLOOKUP(AR$2,Monitoring_eng!$A$1:$DB$79,Results!$C48,FALSE)=$I48,$P48,IF(HLOOKUP(AR$2,Monitoring_eng!$A$1:$DB$79,Results!$C48,FALSE)=$K48,$Q48,IF(HLOOKUP(AR$2,Monitoring_eng!$A$1:$DB$79,Results!$C48,FALSE)=$M48,$R48,IF(HLOOKUP(AR$2,Monitoring_eng!$A$1:$DB$79,Results!$C48,FALSE)=$O48,$S48,"CHYBA")))))</f>
        <v>0</v>
      </c>
      <c r="AS48" s="68">
        <f>IF(ISBLANK(HLOOKUP(AS$2,Monitoring_eng!$A$1:$DB$79,Results!$C48,FALSE)),"",IF(HLOOKUP(AS$2,Monitoring_eng!$A$1:$DB$79,Results!$C48,FALSE)=$I48,$P48,IF(HLOOKUP(AS$2,Monitoring_eng!$A$1:$DB$79,Results!$C48,FALSE)=$K48,$Q48,IF(HLOOKUP(AS$2,Monitoring_eng!$A$1:$DB$79,Results!$C48,FALSE)=$M48,$R48,IF(HLOOKUP(AS$2,Monitoring_eng!$A$1:$DB$79,Results!$C48,FALSE)=$O48,$S48,"CHYBA")))))</f>
        <v>0</v>
      </c>
      <c r="AT48" s="68">
        <f>IF(ISBLANK(HLOOKUP(AT$2,Monitoring_eng!$A$1:$DB$79,Results!$C48,FALSE)),"",IF(HLOOKUP(AT$2,Monitoring_eng!$A$1:$DB$79,Results!$C48,FALSE)=$I48,$P48,IF(HLOOKUP(AT$2,Monitoring_eng!$A$1:$DB$79,Results!$C48,FALSE)=$K48,$Q48,IF(HLOOKUP(AT$2,Monitoring_eng!$A$1:$DB$79,Results!$C48,FALSE)=$M48,$R48,IF(HLOOKUP(AT$2,Monitoring_eng!$A$1:$DB$79,Results!$C48,FALSE)=$O48,$S48,"CHYBA")))))</f>
        <v>0</v>
      </c>
      <c r="AU48" s="68">
        <f>IF(ISBLANK(HLOOKUP(AU$2,Monitoring_eng!$A$1:$DB$79,Results!$C48,FALSE)),"",IF(HLOOKUP(AU$2,Monitoring_eng!$A$1:$DB$79,Results!$C48,FALSE)=$I48,$P48,IF(HLOOKUP(AU$2,Monitoring_eng!$A$1:$DB$79,Results!$C48,FALSE)=$K48,$Q48,IF(HLOOKUP(AU$2,Monitoring_eng!$A$1:$DB$79,Results!$C48,FALSE)=$M48,$R48,IF(HLOOKUP(AU$2,Monitoring_eng!$A$1:$DB$79,Results!$C48,FALSE)=$O48,$S48,"CHYBA")))))</f>
        <v>1</v>
      </c>
      <c r="AV48" s="68">
        <f>IF(ISBLANK(HLOOKUP(AV$2,Monitoring_eng!$A$1:$DB$79,Results!$C48,FALSE)),"",IF(HLOOKUP(AV$2,Monitoring_eng!$A$1:$DB$79,Results!$C48,FALSE)=$I48,$P48,IF(HLOOKUP(AV$2,Monitoring_eng!$A$1:$DB$79,Results!$C48,FALSE)=$K48,$Q48,IF(HLOOKUP(AV$2,Monitoring_eng!$A$1:$DB$79,Results!$C48,FALSE)=$M48,$R48,IF(HLOOKUP(AV$2,Monitoring_eng!$A$1:$DB$79,Results!$C48,FALSE)=$O48,$S48,"CHYBA")))))</f>
        <v>0</v>
      </c>
      <c r="AW48" s="68">
        <f>IF(ISBLANK(HLOOKUP(AW$2,Monitoring_eng!$A$1:$DB$79,Results!$C48,FALSE)),"",IF(HLOOKUP(AW$2,Monitoring_eng!$A$1:$DB$79,Results!$C48,FALSE)=$I48,$P48,IF(HLOOKUP(AW$2,Monitoring_eng!$A$1:$DB$79,Results!$C48,FALSE)=$K48,$Q48,IF(HLOOKUP(AW$2,Monitoring_eng!$A$1:$DB$79,Results!$C48,FALSE)=$M48,$R48,IF(HLOOKUP(AW$2,Monitoring_eng!$A$1:$DB$79,Results!$C48,FALSE)=$O48,$S48,"CHYBA")))))</f>
        <v>0</v>
      </c>
      <c r="AX48" s="68">
        <f>IF(ISBLANK(HLOOKUP(AX$2,Monitoring_eng!$A$1:$DB$79,Results!$C48,FALSE)),"",IF(HLOOKUP(AX$2,Monitoring_eng!$A$1:$DB$79,Results!$C48,FALSE)=$I48,$P48,IF(HLOOKUP(AX$2,Monitoring_eng!$A$1:$DB$79,Results!$C48,FALSE)=$K48,$Q48,IF(HLOOKUP(AX$2,Monitoring_eng!$A$1:$DB$79,Results!$C48,FALSE)=$M48,$R48,IF(HLOOKUP(AX$2,Monitoring_eng!$A$1:$DB$79,Results!$C48,FALSE)=$O48,$S48,"CHYBA")))))</f>
        <v>2</v>
      </c>
      <c r="AY48" s="68">
        <f>IF(ISBLANK(HLOOKUP(AY$2,Monitoring_eng!$A$1:$DB$79,Results!$C48,FALSE)),"",IF(HLOOKUP(AY$2,Monitoring_eng!$A$1:$DB$79,Results!$C48,FALSE)=$I48,$P48,IF(HLOOKUP(AY$2,Monitoring_eng!$A$1:$DB$79,Results!$C48,FALSE)=$K48,$Q48,IF(HLOOKUP(AY$2,Monitoring_eng!$A$1:$DB$79,Results!$C48,FALSE)=$M48,$R48,IF(HLOOKUP(AY$2,Monitoring_eng!$A$1:$DB$79,Results!$C48,FALSE)=$O48,$S48,"CHYBA")))))</f>
        <v>0</v>
      </c>
      <c r="AZ48" s="68">
        <f>IF(ISBLANK(HLOOKUP(AZ$2,Monitoring_eng!$A$1:$DB$79,Results!$C48,FALSE)),"",IF(HLOOKUP(AZ$2,Monitoring_eng!$A$1:$DB$79,Results!$C48,FALSE)=$I48,$P48,IF(HLOOKUP(AZ$2,Monitoring_eng!$A$1:$DB$79,Results!$C48,FALSE)=$K48,$Q48,IF(HLOOKUP(AZ$2,Monitoring_eng!$A$1:$DB$79,Results!$C48,FALSE)=$M48,$R48,IF(HLOOKUP(AZ$2,Monitoring_eng!$A$1:$DB$79,Results!$C48,FALSE)=$O48,$S48,"CHYBA")))))</f>
        <v>0</v>
      </c>
      <c r="BA48" s="68">
        <f>IF(ISBLANK(HLOOKUP(BA$2,Monitoring_eng!$A$1:$DB$79,Results!$C48,FALSE)),"",IF(HLOOKUP(BA$2,Monitoring_eng!$A$1:$DB$79,Results!$C48,FALSE)=$I48,$P48,IF(HLOOKUP(BA$2,Monitoring_eng!$A$1:$DB$79,Results!$C48,FALSE)=$K48,$Q48,IF(HLOOKUP(BA$2,Monitoring_eng!$A$1:$DB$79,Results!$C48,FALSE)=$M48,$R48,IF(HLOOKUP(BA$2,Monitoring_eng!$A$1:$DB$79,Results!$C48,FALSE)=$O48,$S48,"CHYBA")))))</f>
        <v>0</v>
      </c>
      <c r="BB48" s="68">
        <f>IF(ISBLANK(HLOOKUP(BB$2,Monitoring_eng!$A$1:$DB$79,Results!$C48,FALSE)),"",IF(HLOOKUP(BB$2,Monitoring_eng!$A$1:$DB$79,Results!$C48,FALSE)=$I48,$P48,IF(HLOOKUP(BB$2,Monitoring_eng!$A$1:$DB$79,Results!$C48,FALSE)=$K48,$Q48,IF(HLOOKUP(BB$2,Monitoring_eng!$A$1:$DB$79,Results!$C48,FALSE)=$M48,$R48,IF(HLOOKUP(BB$2,Monitoring_eng!$A$1:$DB$79,Results!$C48,FALSE)=$O48,$S48,"CHYBA")))))</f>
        <v>0</v>
      </c>
      <c r="BC48" s="68">
        <f>IF(ISBLANK(HLOOKUP(BC$2,Monitoring_eng!$A$1:$DB$79,Results!$C48,FALSE)),"",IF(HLOOKUP(BC$2,Monitoring_eng!$A$1:$DB$79,Results!$C48,FALSE)=$I48,$P48,IF(HLOOKUP(BC$2,Monitoring_eng!$A$1:$DB$79,Results!$C48,FALSE)=$K48,$Q48,IF(HLOOKUP(BC$2,Monitoring_eng!$A$1:$DB$79,Results!$C48,FALSE)=$M48,$R48,IF(HLOOKUP(BC$2,Monitoring_eng!$A$1:$DB$79,Results!$C48,FALSE)=$O48,$S48,"CHYBA")))))</f>
        <v>0</v>
      </c>
      <c r="BD48" s="68">
        <f>IF(ISBLANK(HLOOKUP(BD$2,Monitoring_eng!$A$1:$DB$79,Results!$C48,FALSE)),"",IF(HLOOKUP(BD$2,Monitoring_eng!$A$1:$DB$79,Results!$C48,FALSE)=$I48,$P48,IF(HLOOKUP(BD$2,Monitoring_eng!$A$1:$DB$79,Results!$C48,FALSE)=$K48,$Q48,IF(HLOOKUP(BD$2,Monitoring_eng!$A$1:$DB$79,Results!$C48,FALSE)=$M48,$R48,IF(HLOOKUP(BD$2,Monitoring_eng!$A$1:$DB$79,Results!$C48,FALSE)=$O48,$S48,"CHYBA")))))</f>
        <v>0</v>
      </c>
      <c r="BE48" s="68">
        <f>IF(ISBLANK(HLOOKUP(BE$2,Monitoring_eng!$A$1:$DB$79,Results!$C48,FALSE)),"",IF(HLOOKUP(BE$2,Monitoring_eng!$A$1:$DB$79,Results!$C48,FALSE)=$I48,$P48,IF(HLOOKUP(BE$2,Monitoring_eng!$A$1:$DB$79,Results!$C48,FALSE)=$K48,$Q48,IF(HLOOKUP(BE$2,Monitoring_eng!$A$1:$DB$79,Results!$C48,FALSE)=$M48,$R48,IF(HLOOKUP(BE$2,Monitoring_eng!$A$1:$DB$79,Results!$C48,FALSE)=$O48,$S48,"CHYBA")))))</f>
        <v>0</v>
      </c>
      <c r="BF48" s="68">
        <f>IF(ISBLANK(HLOOKUP(BF$2,Monitoring_eng!$A$1:$DB$79,Results!$C48,FALSE)),"",IF(HLOOKUP(BF$2,Monitoring_eng!$A$1:$DB$79,Results!$C48,FALSE)=$I48,$P48,IF(HLOOKUP(BF$2,Monitoring_eng!$A$1:$DB$79,Results!$C48,FALSE)=$K48,$Q48,IF(HLOOKUP(BF$2,Monitoring_eng!$A$1:$DB$79,Results!$C48,FALSE)=$M48,$R48,IF(HLOOKUP(BF$2,Monitoring_eng!$A$1:$DB$79,Results!$C48,FALSE)=$O48,$S48,"CHYBA")))))</f>
        <v>0</v>
      </c>
      <c r="BG48" s="68">
        <f>IF(ISBLANK(HLOOKUP(BG$2,Monitoring_eng!$A$1:$DB$79,Results!$C48,FALSE)),"",IF(HLOOKUP(BG$2,Monitoring_eng!$A$1:$DB$79,Results!$C48,FALSE)=$I48,$P48,IF(HLOOKUP(BG$2,Monitoring_eng!$A$1:$DB$79,Results!$C48,FALSE)=$K48,$Q48,IF(HLOOKUP(BG$2,Monitoring_eng!$A$1:$DB$79,Results!$C48,FALSE)=$M48,$R48,IF(HLOOKUP(BG$2,Monitoring_eng!$A$1:$DB$79,Results!$C48,FALSE)=$O48,$S48,"CHYBA")))))</f>
        <v>2</v>
      </c>
      <c r="BH48" s="68">
        <f>IF(ISBLANK(HLOOKUP(BH$2,Monitoring_eng!$A$1:$DB$79,Results!$C48,FALSE)),"",IF(HLOOKUP(BH$2,Monitoring_eng!$A$1:$DB$79,Results!$C48,FALSE)=$I48,$P48,IF(HLOOKUP(BH$2,Monitoring_eng!$A$1:$DB$79,Results!$C48,FALSE)=$K48,$Q48,IF(HLOOKUP(BH$2,Monitoring_eng!$A$1:$DB$79,Results!$C48,FALSE)=$M48,$R48,IF(HLOOKUP(BH$2,Monitoring_eng!$A$1:$DB$79,Results!$C48,FALSE)=$O48,$S48,"CHYBA")))))</f>
        <v>1</v>
      </c>
      <c r="BI48" s="68">
        <f>IF(ISBLANK(HLOOKUP(BI$2,Monitoring_eng!$A$1:$DB$79,Results!$C48,FALSE)),"",IF(HLOOKUP(BI$2,Monitoring_eng!$A$1:$DB$79,Results!$C48,FALSE)=$I48,$P48,IF(HLOOKUP(BI$2,Monitoring_eng!$A$1:$DB$79,Results!$C48,FALSE)=$K48,$Q48,IF(HLOOKUP(BI$2,Monitoring_eng!$A$1:$DB$79,Results!$C48,FALSE)=$M48,$R48,IF(HLOOKUP(BI$2,Monitoring_eng!$A$1:$DB$79,Results!$C48,FALSE)=$O48,$S48,"CHYBA")))))</f>
        <v>0</v>
      </c>
      <c r="BJ48" s="68">
        <f>IF(ISBLANK(HLOOKUP(BJ$2,Monitoring_eng!$A$1:$DB$79,Results!$C48,FALSE)),"",IF(HLOOKUP(BJ$2,Monitoring_eng!$A$1:$DB$79,Results!$C48,FALSE)=$I48,$P48,IF(HLOOKUP(BJ$2,Monitoring_eng!$A$1:$DB$79,Results!$C48,FALSE)=$K48,$Q48,IF(HLOOKUP(BJ$2,Monitoring_eng!$A$1:$DB$79,Results!$C48,FALSE)=$M48,$R48,IF(HLOOKUP(BJ$2,Monitoring_eng!$A$1:$DB$79,Results!$C48,FALSE)=$O48,$S48,"CHYBA")))))</f>
        <v>0</v>
      </c>
      <c r="BK48" s="68">
        <f>IF(ISBLANK(HLOOKUP(BK$2,Monitoring_eng!$A$1:$DB$79,Results!$C48,FALSE)),"",IF(HLOOKUP(BK$2,Monitoring_eng!$A$1:$DB$79,Results!$C48,FALSE)=$I48,$P48,IF(HLOOKUP(BK$2,Monitoring_eng!$A$1:$DB$79,Results!$C48,FALSE)=$K48,$Q48,IF(HLOOKUP(BK$2,Monitoring_eng!$A$1:$DB$79,Results!$C48,FALSE)=$M48,$R48,IF(HLOOKUP(BK$2,Monitoring_eng!$A$1:$DB$79,Results!$C48,FALSE)=$O48,$S48,"CHYBA")))))</f>
        <v>0</v>
      </c>
      <c r="BL48" s="68">
        <f>IF(ISBLANK(HLOOKUP(BL$2,Monitoring_eng!$A$1:$DB$79,Results!$C48,FALSE)),"",IF(HLOOKUP(BL$2,Monitoring_eng!$A$1:$DB$79,Results!$C48,FALSE)=$I48,$P48,IF(HLOOKUP(BL$2,Monitoring_eng!$A$1:$DB$79,Results!$C48,FALSE)=$K48,$Q48,IF(HLOOKUP(BL$2,Monitoring_eng!$A$1:$DB$79,Results!$C48,FALSE)=$M48,$R48,IF(HLOOKUP(BL$2,Monitoring_eng!$A$1:$DB$79,Results!$C48,FALSE)=$O48,$S48,"CHYBA")))))</f>
        <v>0</v>
      </c>
      <c r="BM48" s="68">
        <f>IF(ISBLANK(HLOOKUP(BM$2,Monitoring_eng!$A$1:$DB$79,Results!$C48,FALSE)),"",IF(HLOOKUP(BM$2,Monitoring_eng!$A$1:$DB$79,Results!$C48,FALSE)=$I48,$P48,IF(HLOOKUP(BM$2,Monitoring_eng!$A$1:$DB$79,Results!$C48,FALSE)=$K48,$Q48,IF(HLOOKUP(BM$2,Monitoring_eng!$A$1:$DB$79,Results!$C48,FALSE)=$M48,$R48,IF(HLOOKUP(BM$2,Monitoring_eng!$A$1:$DB$79,Results!$C48,FALSE)=$O48,$S48,"CHYBA")))))</f>
        <v>0</v>
      </c>
      <c r="BN48" s="68">
        <f>IF(ISBLANK(HLOOKUP(BN$2,Monitoring_eng!$A$1:$DB$79,Results!$C48,FALSE)),"",IF(HLOOKUP(BN$2,Monitoring_eng!$A$1:$DB$79,Results!$C48,FALSE)=$I48,$P48,IF(HLOOKUP(BN$2,Monitoring_eng!$A$1:$DB$79,Results!$C48,FALSE)=$K48,$Q48,IF(HLOOKUP(BN$2,Monitoring_eng!$A$1:$DB$79,Results!$C48,FALSE)=$M48,$R48,IF(HLOOKUP(BN$2,Monitoring_eng!$A$1:$DB$79,Results!$C48,FALSE)=$O48,$S48,"CHYBA")))))</f>
        <v>1</v>
      </c>
      <c r="BO48" s="68">
        <f>IF(ISBLANK(HLOOKUP(BO$2,Monitoring_eng!$A$1:$DB$79,Results!$C48,FALSE)),"",IF(HLOOKUP(BO$2,Monitoring_eng!$A$1:$DB$79,Results!$C48,FALSE)=$I48,$P48,IF(HLOOKUP(BO$2,Monitoring_eng!$A$1:$DB$79,Results!$C48,FALSE)=$K48,$Q48,IF(HLOOKUP(BO$2,Monitoring_eng!$A$1:$DB$79,Results!$C48,FALSE)=$M48,$R48,IF(HLOOKUP(BO$2,Monitoring_eng!$A$1:$DB$79,Results!$C48,FALSE)=$O48,$S48,"CHYBA")))))</f>
        <v>0</v>
      </c>
      <c r="BP48" s="68">
        <f>IF(ISBLANK(HLOOKUP(BP$2,Monitoring_eng!$A$1:$DB$79,Results!$C48,FALSE)),"",IF(HLOOKUP(BP$2,Monitoring_eng!$A$1:$DB$79,Results!$C48,FALSE)=$I48,$P48,IF(HLOOKUP(BP$2,Monitoring_eng!$A$1:$DB$79,Results!$C48,FALSE)=$K48,$Q48,IF(HLOOKUP(BP$2,Monitoring_eng!$A$1:$DB$79,Results!$C48,FALSE)=$M48,$R48,IF(HLOOKUP(BP$2,Monitoring_eng!$A$1:$DB$79,Results!$C48,FALSE)=$O48,$S48,"CHYBA")))))</f>
        <v>0</v>
      </c>
      <c r="BQ48" s="68">
        <f>IF(ISBLANK(HLOOKUP(BQ$2,Monitoring_eng!$A$1:$DB$79,Results!$C48,FALSE)),"",IF(HLOOKUP(BQ$2,Monitoring_eng!$A$1:$DB$79,Results!$C48,FALSE)=$I48,$P48,IF(HLOOKUP(BQ$2,Monitoring_eng!$A$1:$DB$79,Results!$C48,FALSE)=$K48,$Q48,IF(HLOOKUP(BQ$2,Monitoring_eng!$A$1:$DB$79,Results!$C48,FALSE)=$M48,$R48,IF(HLOOKUP(BQ$2,Monitoring_eng!$A$1:$DB$79,Results!$C48,FALSE)=$O48,$S48,"CHYBA")))))</f>
        <v>0</v>
      </c>
    </row>
    <row r="49" spans="1:69" x14ac:dyDescent="0.25">
      <c r="A49" s="45" t="s">
        <v>2474</v>
      </c>
      <c r="B49" s="45" t="s">
        <v>350</v>
      </c>
      <c r="C49" s="45">
        <v>48</v>
      </c>
      <c r="D49" s="55" t="s">
        <v>155</v>
      </c>
      <c r="E49" s="55" t="s">
        <v>178</v>
      </c>
      <c r="F49" s="56" t="s">
        <v>48</v>
      </c>
      <c r="G49" s="45">
        <v>4</v>
      </c>
      <c r="H49" s="45" t="s">
        <v>484</v>
      </c>
      <c r="I49" s="45" t="s">
        <v>1749</v>
      </c>
      <c r="J49" s="45" t="s">
        <v>485</v>
      </c>
      <c r="K49" s="67" t="s">
        <v>1750</v>
      </c>
      <c r="L49" s="45" t="s">
        <v>486</v>
      </c>
      <c r="M49" s="45" t="s">
        <v>1752</v>
      </c>
      <c r="N49" s="45" t="s">
        <v>2116</v>
      </c>
      <c r="O49" s="45" t="s">
        <v>2116</v>
      </c>
      <c r="P49" s="45">
        <f t="shared" si="0"/>
        <v>4</v>
      </c>
      <c r="Q49" s="45">
        <v>0</v>
      </c>
      <c r="R49" s="45">
        <f t="shared" si="1"/>
        <v>2</v>
      </c>
      <c r="S49" s="45" t="s">
        <v>2116</v>
      </c>
      <c r="T49" s="68">
        <f>IF(ISBLANK(HLOOKUP(T$2,Monitoring_eng!$A$1:$DB$79,Results!$C49,FALSE)),"",IF(HLOOKUP(T$2,Monitoring_eng!$A$1:$DB$79,Results!$C49,FALSE)=$I49,$P49,IF(HLOOKUP(T$2,Monitoring_eng!$A$1:$DB$79,Results!$C49,FALSE)=$K49,$Q49,IF(HLOOKUP(T$2,Monitoring_eng!$A$1:$DB$79,Results!$C49,FALSE)=$M49,$R49,IF(HLOOKUP(T$2,Monitoring_eng!$A$1:$DB$79,Results!$C49,FALSE)=$O49,$S49,"CHYBA")))))</f>
        <v>4</v>
      </c>
      <c r="U49" s="68">
        <f>IF(ISBLANK(HLOOKUP(U$2,Monitoring_eng!$A$1:$DB$79,Results!$C49,FALSE)),"",IF(HLOOKUP(U$2,Monitoring_eng!$A$1:$DB$79,Results!$C49,FALSE)=$I49,$P49,IF(HLOOKUP(U$2,Monitoring_eng!$A$1:$DB$79,Results!$C49,FALSE)=$K49,$Q49,IF(HLOOKUP(U$2,Monitoring_eng!$A$1:$DB$79,Results!$C49,FALSE)=$M49,$R49,IF(HLOOKUP(U$2,Monitoring_eng!$A$1:$DB$79,Results!$C49,FALSE)=$O49,$S49,"CHYBA")))))</f>
        <v>0</v>
      </c>
      <c r="V49" s="68">
        <f>IF(ISBLANK(HLOOKUP(V$2,Monitoring_eng!$A$1:$DB$79,Results!$C49,FALSE)),"",IF(HLOOKUP(V$2,Monitoring_eng!$A$1:$DB$79,Results!$C49,FALSE)=$I49,$P49,IF(HLOOKUP(V$2,Monitoring_eng!$A$1:$DB$79,Results!$C49,FALSE)=$K49,$Q49,IF(HLOOKUP(V$2,Monitoring_eng!$A$1:$DB$79,Results!$C49,FALSE)=$M49,$R49,IF(HLOOKUP(V$2,Monitoring_eng!$A$1:$DB$79,Results!$C49,FALSE)=$O49,$S49,"CHYBA")))))</f>
        <v>4</v>
      </c>
      <c r="W49" s="68">
        <f>IF(ISBLANK(HLOOKUP(W$2,Monitoring_eng!$A$1:$DB$79,Results!$C49,FALSE)),"",IF(HLOOKUP(W$2,Monitoring_eng!$A$1:$DB$79,Results!$C49,FALSE)=$I49,$P49,IF(HLOOKUP(W$2,Monitoring_eng!$A$1:$DB$79,Results!$C49,FALSE)=$K49,$Q49,IF(HLOOKUP(W$2,Monitoring_eng!$A$1:$DB$79,Results!$C49,FALSE)=$M49,$R49,IF(HLOOKUP(W$2,Monitoring_eng!$A$1:$DB$79,Results!$C49,FALSE)=$O49,$S49,"CHYBA")))))</f>
        <v>4</v>
      </c>
      <c r="X49" s="68">
        <f>IF(ISBLANK(HLOOKUP(X$2,Monitoring_eng!$A$1:$DB$79,Results!$C49,FALSE)),"",IF(HLOOKUP(X$2,Monitoring_eng!$A$1:$DB$79,Results!$C49,FALSE)=$I49,$P49,IF(HLOOKUP(X$2,Monitoring_eng!$A$1:$DB$79,Results!$C49,FALSE)=$K49,$Q49,IF(HLOOKUP(X$2,Monitoring_eng!$A$1:$DB$79,Results!$C49,FALSE)=$M49,$R49,IF(HLOOKUP(X$2,Monitoring_eng!$A$1:$DB$79,Results!$C49,FALSE)=$O49,$S49,"CHYBA")))))</f>
        <v>2</v>
      </c>
      <c r="Y49" s="68">
        <f>IF(ISBLANK(HLOOKUP(Y$2,Monitoring_eng!$A$1:$DB$79,Results!$C49,FALSE)),"",IF(HLOOKUP(Y$2,Monitoring_eng!$A$1:$DB$79,Results!$C49,FALSE)=$I49,$P49,IF(HLOOKUP(Y$2,Monitoring_eng!$A$1:$DB$79,Results!$C49,FALSE)=$K49,$Q49,IF(HLOOKUP(Y$2,Monitoring_eng!$A$1:$DB$79,Results!$C49,FALSE)=$M49,$R49,IF(HLOOKUP(Y$2,Monitoring_eng!$A$1:$DB$79,Results!$C49,FALSE)=$O49,$S49,"CHYBA")))))</f>
        <v>4</v>
      </c>
      <c r="Z49" s="68">
        <f>IF(ISBLANK(HLOOKUP(Z$2,Monitoring_eng!$A$1:$DB$79,Results!$C49,FALSE)),"",IF(HLOOKUP(Z$2,Monitoring_eng!$A$1:$DB$79,Results!$C49,FALSE)=$I49,$P49,IF(HLOOKUP(Z$2,Monitoring_eng!$A$1:$DB$79,Results!$C49,FALSE)=$K49,$Q49,IF(HLOOKUP(Z$2,Monitoring_eng!$A$1:$DB$79,Results!$C49,FALSE)=$M49,$R49,IF(HLOOKUP(Z$2,Monitoring_eng!$A$1:$DB$79,Results!$C49,FALSE)=$O49,$S49,"CHYBA")))))</f>
        <v>4</v>
      </c>
      <c r="AA49" s="68">
        <f>IF(ISBLANK(HLOOKUP(AA$2,Monitoring_eng!$A$1:$DB$79,Results!$C49,FALSE)),"",IF(HLOOKUP(AA$2,Monitoring_eng!$A$1:$DB$79,Results!$C49,FALSE)=$I49,$P49,IF(HLOOKUP(AA$2,Monitoring_eng!$A$1:$DB$79,Results!$C49,FALSE)=$K49,$Q49,IF(HLOOKUP(AA$2,Monitoring_eng!$A$1:$DB$79,Results!$C49,FALSE)=$M49,$R49,IF(HLOOKUP(AA$2,Monitoring_eng!$A$1:$DB$79,Results!$C49,FALSE)=$O49,$S49,"CHYBA")))))</f>
        <v>4</v>
      </c>
      <c r="AB49" s="68">
        <f>IF(ISBLANK(HLOOKUP(AB$2,Monitoring_eng!$A$1:$DB$79,Results!$C49,FALSE)),"",IF(HLOOKUP(AB$2,Monitoring_eng!$A$1:$DB$79,Results!$C49,FALSE)=$I49,$P49,IF(HLOOKUP(AB$2,Monitoring_eng!$A$1:$DB$79,Results!$C49,FALSE)=$K49,$Q49,IF(HLOOKUP(AB$2,Monitoring_eng!$A$1:$DB$79,Results!$C49,FALSE)=$M49,$R49,IF(HLOOKUP(AB$2,Monitoring_eng!$A$1:$DB$79,Results!$C49,FALSE)=$O49,$S49,"CHYBA")))))</f>
        <v>4</v>
      </c>
      <c r="AC49" s="68">
        <f>IF(ISBLANK(HLOOKUP(AC$2,Monitoring_eng!$A$1:$DB$79,Results!$C49,FALSE)),"",IF(HLOOKUP(AC$2,Monitoring_eng!$A$1:$DB$79,Results!$C49,FALSE)=$I49,$P49,IF(HLOOKUP(AC$2,Monitoring_eng!$A$1:$DB$79,Results!$C49,FALSE)=$K49,$Q49,IF(HLOOKUP(AC$2,Monitoring_eng!$A$1:$DB$79,Results!$C49,FALSE)=$M49,$R49,IF(HLOOKUP(AC$2,Monitoring_eng!$A$1:$DB$79,Results!$C49,FALSE)=$O49,$S49,"CHYBA")))))</f>
        <v>0</v>
      </c>
      <c r="AD49" s="68">
        <f>IF(ISBLANK(HLOOKUP(AD$2,Monitoring_eng!$A$1:$DB$79,Results!$C49,FALSE)),"",IF(HLOOKUP(AD$2,Monitoring_eng!$A$1:$DB$79,Results!$C49,FALSE)=$I49,$P49,IF(HLOOKUP(AD$2,Monitoring_eng!$A$1:$DB$79,Results!$C49,FALSE)=$K49,$Q49,IF(HLOOKUP(AD$2,Monitoring_eng!$A$1:$DB$79,Results!$C49,FALSE)=$M49,$R49,IF(HLOOKUP(AD$2,Monitoring_eng!$A$1:$DB$79,Results!$C49,FALSE)=$O49,$S49,"CHYBA")))))</f>
        <v>4</v>
      </c>
      <c r="AE49" s="68">
        <f>IF(ISBLANK(HLOOKUP(AE$2,Monitoring_eng!$A$1:$DB$79,Results!$C49,FALSE)),"",IF(HLOOKUP(AE$2,Monitoring_eng!$A$1:$DB$79,Results!$C49,FALSE)=$I49,$P49,IF(HLOOKUP(AE$2,Monitoring_eng!$A$1:$DB$79,Results!$C49,FALSE)=$K49,$Q49,IF(HLOOKUP(AE$2,Monitoring_eng!$A$1:$DB$79,Results!$C49,FALSE)=$M49,$R49,IF(HLOOKUP(AE$2,Monitoring_eng!$A$1:$DB$79,Results!$C49,FALSE)=$O49,$S49,"CHYBA")))))</f>
        <v>0</v>
      </c>
      <c r="AF49" s="68">
        <f>IF(ISBLANK(HLOOKUP(AF$2,Monitoring_eng!$A$1:$DB$79,Results!$C49,FALSE)),"",IF(HLOOKUP(AF$2,Monitoring_eng!$A$1:$DB$79,Results!$C49,FALSE)=$I49,$P49,IF(HLOOKUP(AF$2,Monitoring_eng!$A$1:$DB$79,Results!$C49,FALSE)=$K49,$Q49,IF(HLOOKUP(AF$2,Monitoring_eng!$A$1:$DB$79,Results!$C49,FALSE)=$M49,$R49,IF(HLOOKUP(AF$2,Monitoring_eng!$A$1:$DB$79,Results!$C49,FALSE)=$O49,$S49,"CHYBA")))))</f>
        <v>4</v>
      </c>
      <c r="AG49" s="68">
        <f>IF(ISBLANK(HLOOKUP(AG$2,Monitoring_eng!$A$1:$DB$79,Results!$C49,FALSE)),"",IF(HLOOKUP(AG$2,Monitoring_eng!$A$1:$DB$79,Results!$C49,FALSE)=$I49,$P49,IF(HLOOKUP(AG$2,Monitoring_eng!$A$1:$DB$79,Results!$C49,FALSE)=$K49,$Q49,IF(HLOOKUP(AG$2,Monitoring_eng!$A$1:$DB$79,Results!$C49,FALSE)=$M49,$R49,IF(HLOOKUP(AG$2,Monitoring_eng!$A$1:$DB$79,Results!$C49,FALSE)=$O49,$S49,"CHYBA")))))</f>
        <v>4</v>
      </c>
      <c r="AH49" s="68">
        <f>IF(ISBLANK(HLOOKUP(AH$2,Monitoring_eng!$A$1:$DB$79,Results!$C49,FALSE)),"",IF(HLOOKUP(AH$2,Monitoring_eng!$A$1:$DB$79,Results!$C49,FALSE)=$I49,$P49,IF(HLOOKUP(AH$2,Monitoring_eng!$A$1:$DB$79,Results!$C49,FALSE)=$K49,$Q49,IF(HLOOKUP(AH$2,Monitoring_eng!$A$1:$DB$79,Results!$C49,FALSE)=$M49,$R49,IF(HLOOKUP(AH$2,Monitoring_eng!$A$1:$DB$79,Results!$C49,FALSE)=$O49,$S49,"CHYBA")))))</f>
        <v>4</v>
      </c>
      <c r="AI49" s="68">
        <f>IF(ISBLANK(HLOOKUP(AI$2,Monitoring_eng!$A$1:$DB$79,Results!$C49,FALSE)),"",IF(HLOOKUP(AI$2,Monitoring_eng!$A$1:$DB$79,Results!$C49,FALSE)=$I49,$P49,IF(HLOOKUP(AI$2,Monitoring_eng!$A$1:$DB$79,Results!$C49,FALSE)=$K49,$Q49,IF(HLOOKUP(AI$2,Monitoring_eng!$A$1:$DB$79,Results!$C49,FALSE)=$M49,$R49,IF(HLOOKUP(AI$2,Monitoring_eng!$A$1:$DB$79,Results!$C49,FALSE)=$O49,$S49,"CHYBA")))))</f>
        <v>4</v>
      </c>
      <c r="AJ49" s="68">
        <f>IF(ISBLANK(HLOOKUP(AJ$2,Monitoring_eng!$A$1:$DB$79,Results!$C49,FALSE)),"",IF(HLOOKUP(AJ$2,Monitoring_eng!$A$1:$DB$79,Results!$C49,FALSE)=$I49,$P49,IF(HLOOKUP(AJ$2,Monitoring_eng!$A$1:$DB$79,Results!$C49,FALSE)=$K49,$Q49,IF(HLOOKUP(AJ$2,Monitoring_eng!$A$1:$DB$79,Results!$C49,FALSE)=$M49,$R49,IF(HLOOKUP(AJ$2,Monitoring_eng!$A$1:$DB$79,Results!$C49,FALSE)=$O49,$S49,"CHYBA")))))</f>
        <v>4</v>
      </c>
      <c r="AK49" s="68">
        <f>IF(ISBLANK(HLOOKUP(AK$2,Monitoring_eng!$A$1:$DB$79,Results!$C49,FALSE)),"",IF(HLOOKUP(AK$2,Monitoring_eng!$A$1:$DB$79,Results!$C49,FALSE)=$I49,$P49,IF(HLOOKUP(AK$2,Monitoring_eng!$A$1:$DB$79,Results!$C49,FALSE)=$K49,$Q49,IF(HLOOKUP(AK$2,Monitoring_eng!$A$1:$DB$79,Results!$C49,FALSE)=$M49,$R49,IF(HLOOKUP(AK$2,Monitoring_eng!$A$1:$DB$79,Results!$C49,FALSE)=$O49,$S49,"CHYBA")))))</f>
        <v>2</v>
      </c>
      <c r="AL49" s="68">
        <f>IF(ISBLANK(HLOOKUP(AL$2,Monitoring_eng!$A$1:$DB$79,Results!$C49,FALSE)),"",IF(HLOOKUP(AL$2,Monitoring_eng!$A$1:$DB$79,Results!$C49,FALSE)=$I49,$P49,IF(HLOOKUP(AL$2,Monitoring_eng!$A$1:$DB$79,Results!$C49,FALSE)=$K49,$Q49,IF(HLOOKUP(AL$2,Monitoring_eng!$A$1:$DB$79,Results!$C49,FALSE)=$M49,$R49,IF(HLOOKUP(AL$2,Monitoring_eng!$A$1:$DB$79,Results!$C49,FALSE)=$O49,$S49,"CHYBA")))))</f>
        <v>4</v>
      </c>
      <c r="AM49" s="68">
        <f>IF(ISBLANK(HLOOKUP(AM$2,Monitoring_eng!$A$1:$DB$79,Results!$C49,FALSE)),"",IF(HLOOKUP(AM$2,Monitoring_eng!$A$1:$DB$79,Results!$C49,FALSE)=$I49,$P49,IF(HLOOKUP(AM$2,Monitoring_eng!$A$1:$DB$79,Results!$C49,FALSE)=$K49,$Q49,IF(HLOOKUP(AM$2,Monitoring_eng!$A$1:$DB$79,Results!$C49,FALSE)=$M49,$R49,IF(HLOOKUP(AM$2,Monitoring_eng!$A$1:$DB$79,Results!$C49,FALSE)=$O49,$S49,"CHYBA")))))</f>
        <v>4</v>
      </c>
      <c r="AN49" s="68">
        <f>IF(ISBLANK(HLOOKUP(AN$2,Monitoring_eng!$A$1:$DB$79,Results!$C49,FALSE)),"",IF(HLOOKUP(AN$2,Monitoring_eng!$A$1:$DB$79,Results!$C49,FALSE)=$I49,$P49,IF(HLOOKUP(AN$2,Monitoring_eng!$A$1:$DB$79,Results!$C49,FALSE)=$K49,$Q49,IF(HLOOKUP(AN$2,Monitoring_eng!$A$1:$DB$79,Results!$C49,FALSE)=$M49,$R49,IF(HLOOKUP(AN$2,Monitoring_eng!$A$1:$DB$79,Results!$C49,FALSE)=$O49,$S49,"CHYBA")))))</f>
        <v>0</v>
      </c>
      <c r="AO49" s="68">
        <f>IF(ISBLANK(HLOOKUP(AO$2,Monitoring_eng!$A$1:$DB$79,Results!$C49,FALSE)),"",IF(HLOOKUP(AO$2,Monitoring_eng!$A$1:$DB$79,Results!$C49,FALSE)=$I49,$P49,IF(HLOOKUP(AO$2,Monitoring_eng!$A$1:$DB$79,Results!$C49,FALSE)=$K49,$Q49,IF(HLOOKUP(AO$2,Monitoring_eng!$A$1:$DB$79,Results!$C49,FALSE)=$M49,$R49,IF(HLOOKUP(AO$2,Monitoring_eng!$A$1:$DB$79,Results!$C49,FALSE)=$O49,$S49,"CHYBA")))))</f>
        <v>4</v>
      </c>
      <c r="AP49" s="68">
        <f>IF(ISBLANK(HLOOKUP(AP$2,Monitoring_eng!$A$1:$DB$79,Results!$C49,FALSE)),"",IF(HLOOKUP(AP$2,Monitoring_eng!$A$1:$DB$79,Results!$C49,FALSE)=$I49,$P49,IF(HLOOKUP(AP$2,Monitoring_eng!$A$1:$DB$79,Results!$C49,FALSE)=$K49,$Q49,IF(HLOOKUP(AP$2,Monitoring_eng!$A$1:$DB$79,Results!$C49,FALSE)=$M49,$R49,IF(HLOOKUP(AP$2,Monitoring_eng!$A$1:$DB$79,Results!$C49,FALSE)=$O49,$S49,"CHYBA")))))</f>
        <v>4</v>
      </c>
      <c r="AQ49" s="68">
        <f>IF(ISBLANK(HLOOKUP(AQ$2,Monitoring_eng!$A$1:$DB$79,Results!$C49,FALSE)),"",IF(HLOOKUP(AQ$2,Monitoring_eng!$A$1:$DB$79,Results!$C49,FALSE)=$I49,$P49,IF(HLOOKUP(AQ$2,Monitoring_eng!$A$1:$DB$79,Results!$C49,FALSE)=$K49,$Q49,IF(HLOOKUP(AQ$2,Monitoring_eng!$A$1:$DB$79,Results!$C49,FALSE)=$M49,$R49,IF(HLOOKUP(AQ$2,Monitoring_eng!$A$1:$DB$79,Results!$C49,FALSE)=$O49,$S49,"CHYBA")))))</f>
        <v>4</v>
      </c>
      <c r="AR49" s="68">
        <f>IF(ISBLANK(HLOOKUP(AR$2,Monitoring_eng!$A$1:$DB$79,Results!$C49,FALSE)),"",IF(HLOOKUP(AR$2,Monitoring_eng!$A$1:$DB$79,Results!$C49,FALSE)=$I49,$P49,IF(HLOOKUP(AR$2,Monitoring_eng!$A$1:$DB$79,Results!$C49,FALSE)=$K49,$Q49,IF(HLOOKUP(AR$2,Monitoring_eng!$A$1:$DB$79,Results!$C49,FALSE)=$M49,$R49,IF(HLOOKUP(AR$2,Monitoring_eng!$A$1:$DB$79,Results!$C49,FALSE)=$O49,$S49,"CHYBA")))))</f>
        <v>4</v>
      </c>
      <c r="AS49" s="68">
        <f>IF(ISBLANK(HLOOKUP(AS$2,Monitoring_eng!$A$1:$DB$79,Results!$C49,FALSE)),"",IF(HLOOKUP(AS$2,Monitoring_eng!$A$1:$DB$79,Results!$C49,FALSE)=$I49,$P49,IF(HLOOKUP(AS$2,Monitoring_eng!$A$1:$DB$79,Results!$C49,FALSE)=$K49,$Q49,IF(HLOOKUP(AS$2,Monitoring_eng!$A$1:$DB$79,Results!$C49,FALSE)=$M49,$R49,IF(HLOOKUP(AS$2,Monitoring_eng!$A$1:$DB$79,Results!$C49,FALSE)=$O49,$S49,"CHYBA")))))</f>
        <v>4</v>
      </c>
      <c r="AT49" s="68">
        <f>IF(ISBLANK(HLOOKUP(AT$2,Monitoring_eng!$A$1:$DB$79,Results!$C49,FALSE)),"",IF(HLOOKUP(AT$2,Monitoring_eng!$A$1:$DB$79,Results!$C49,FALSE)=$I49,$P49,IF(HLOOKUP(AT$2,Monitoring_eng!$A$1:$DB$79,Results!$C49,FALSE)=$K49,$Q49,IF(HLOOKUP(AT$2,Monitoring_eng!$A$1:$DB$79,Results!$C49,FALSE)=$M49,$R49,IF(HLOOKUP(AT$2,Monitoring_eng!$A$1:$DB$79,Results!$C49,FALSE)=$O49,$S49,"CHYBA")))))</f>
        <v>0</v>
      </c>
      <c r="AU49" s="68">
        <f>IF(ISBLANK(HLOOKUP(AU$2,Monitoring_eng!$A$1:$DB$79,Results!$C49,FALSE)),"",IF(HLOOKUP(AU$2,Monitoring_eng!$A$1:$DB$79,Results!$C49,FALSE)=$I49,$P49,IF(HLOOKUP(AU$2,Monitoring_eng!$A$1:$DB$79,Results!$C49,FALSE)=$K49,$Q49,IF(HLOOKUP(AU$2,Monitoring_eng!$A$1:$DB$79,Results!$C49,FALSE)=$M49,$R49,IF(HLOOKUP(AU$2,Monitoring_eng!$A$1:$DB$79,Results!$C49,FALSE)=$O49,$S49,"CHYBA")))))</f>
        <v>4</v>
      </c>
      <c r="AV49" s="68">
        <f>IF(ISBLANK(HLOOKUP(AV$2,Monitoring_eng!$A$1:$DB$79,Results!$C49,FALSE)),"",IF(HLOOKUP(AV$2,Monitoring_eng!$A$1:$DB$79,Results!$C49,FALSE)=$I49,$P49,IF(HLOOKUP(AV$2,Monitoring_eng!$A$1:$DB$79,Results!$C49,FALSE)=$K49,$Q49,IF(HLOOKUP(AV$2,Monitoring_eng!$A$1:$DB$79,Results!$C49,FALSE)=$M49,$R49,IF(HLOOKUP(AV$2,Monitoring_eng!$A$1:$DB$79,Results!$C49,FALSE)=$O49,$S49,"CHYBA")))))</f>
        <v>4</v>
      </c>
      <c r="AW49" s="68">
        <f>IF(ISBLANK(HLOOKUP(AW$2,Monitoring_eng!$A$1:$DB$79,Results!$C49,FALSE)),"",IF(HLOOKUP(AW$2,Monitoring_eng!$A$1:$DB$79,Results!$C49,FALSE)=$I49,$P49,IF(HLOOKUP(AW$2,Monitoring_eng!$A$1:$DB$79,Results!$C49,FALSE)=$K49,$Q49,IF(HLOOKUP(AW$2,Monitoring_eng!$A$1:$DB$79,Results!$C49,FALSE)=$M49,$R49,IF(HLOOKUP(AW$2,Monitoring_eng!$A$1:$DB$79,Results!$C49,FALSE)=$O49,$S49,"CHYBA")))))</f>
        <v>4</v>
      </c>
      <c r="AX49" s="68">
        <f>IF(ISBLANK(HLOOKUP(AX$2,Monitoring_eng!$A$1:$DB$79,Results!$C49,FALSE)),"",IF(HLOOKUP(AX$2,Monitoring_eng!$A$1:$DB$79,Results!$C49,FALSE)=$I49,$P49,IF(HLOOKUP(AX$2,Monitoring_eng!$A$1:$DB$79,Results!$C49,FALSE)=$K49,$Q49,IF(HLOOKUP(AX$2,Monitoring_eng!$A$1:$DB$79,Results!$C49,FALSE)=$M49,$R49,IF(HLOOKUP(AX$2,Monitoring_eng!$A$1:$DB$79,Results!$C49,FALSE)=$O49,$S49,"CHYBA")))))</f>
        <v>0</v>
      </c>
      <c r="AY49" s="68">
        <f>IF(ISBLANK(HLOOKUP(AY$2,Monitoring_eng!$A$1:$DB$79,Results!$C49,FALSE)),"",IF(HLOOKUP(AY$2,Monitoring_eng!$A$1:$DB$79,Results!$C49,FALSE)=$I49,$P49,IF(HLOOKUP(AY$2,Monitoring_eng!$A$1:$DB$79,Results!$C49,FALSE)=$K49,$Q49,IF(HLOOKUP(AY$2,Monitoring_eng!$A$1:$DB$79,Results!$C49,FALSE)=$M49,$R49,IF(HLOOKUP(AY$2,Monitoring_eng!$A$1:$DB$79,Results!$C49,FALSE)=$O49,$S49,"CHYBA")))))</f>
        <v>0</v>
      </c>
      <c r="AZ49" s="68">
        <f>IF(ISBLANK(HLOOKUP(AZ$2,Monitoring_eng!$A$1:$DB$79,Results!$C49,FALSE)),"",IF(HLOOKUP(AZ$2,Monitoring_eng!$A$1:$DB$79,Results!$C49,FALSE)=$I49,$P49,IF(HLOOKUP(AZ$2,Monitoring_eng!$A$1:$DB$79,Results!$C49,FALSE)=$K49,$Q49,IF(HLOOKUP(AZ$2,Monitoring_eng!$A$1:$DB$79,Results!$C49,FALSE)=$M49,$R49,IF(HLOOKUP(AZ$2,Monitoring_eng!$A$1:$DB$79,Results!$C49,FALSE)=$O49,$S49,"CHYBA")))))</f>
        <v>4</v>
      </c>
      <c r="BA49" s="68">
        <f>IF(ISBLANK(HLOOKUP(BA$2,Monitoring_eng!$A$1:$DB$79,Results!$C49,FALSE)),"",IF(HLOOKUP(BA$2,Monitoring_eng!$A$1:$DB$79,Results!$C49,FALSE)=$I49,$P49,IF(HLOOKUP(BA$2,Monitoring_eng!$A$1:$DB$79,Results!$C49,FALSE)=$K49,$Q49,IF(HLOOKUP(BA$2,Monitoring_eng!$A$1:$DB$79,Results!$C49,FALSE)=$M49,$R49,IF(HLOOKUP(BA$2,Monitoring_eng!$A$1:$DB$79,Results!$C49,FALSE)=$O49,$S49,"CHYBA")))))</f>
        <v>2</v>
      </c>
      <c r="BB49" s="68">
        <f>IF(ISBLANK(HLOOKUP(BB$2,Monitoring_eng!$A$1:$DB$79,Results!$C49,FALSE)),"",IF(HLOOKUP(BB$2,Monitoring_eng!$A$1:$DB$79,Results!$C49,FALSE)=$I49,$P49,IF(HLOOKUP(BB$2,Monitoring_eng!$A$1:$DB$79,Results!$C49,FALSE)=$K49,$Q49,IF(HLOOKUP(BB$2,Monitoring_eng!$A$1:$DB$79,Results!$C49,FALSE)=$M49,$R49,IF(HLOOKUP(BB$2,Monitoring_eng!$A$1:$DB$79,Results!$C49,FALSE)=$O49,$S49,"CHYBA")))))</f>
        <v>0</v>
      </c>
      <c r="BC49" s="68">
        <f>IF(ISBLANK(HLOOKUP(BC$2,Monitoring_eng!$A$1:$DB$79,Results!$C49,FALSE)),"",IF(HLOOKUP(BC$2,Monitoring_eng!$A$1:$DB$79,Results!$C49,FALSE)=$I49,$P49,IF(HLOOKUP(BC$2,Monitoring_eng!$A$1:$DB$79,Results!$C49,FALSE)=$K49,$Q49,IF(HLOOKUP(BC$2,Monitoring_eng!$A$1:$DB$79,Results!$C49,FALSE)=$M49,$R49,IF(HLOOKUP(BC$2,Monitoring_eng!$A$1:$DB$79,Results!$C49,FALSE)=$O49,$S49,"CHYBA")))))</f>
        <v>2</v>
      </c>
      <c r="BD49" s="68">
        <f>IF(ISBLANK(HLOOKUP(BD$2,Monitoring_eng!$A$1:$DB$79,Results!$C49,FALSE)),"",IF(HLOOKUP(BD$2,Monitoring_eng!$A$1:$DB$79,Results!$C49,FALSE)=$I49,$P49,IF(HLOOKUP(BD$2,Monitoring_eng!$A$1:$DB$79,Results!$C49,FALSE)=$K49,$Q49,IF(HLOOKUP(BD$2,Monitoring_eng!$A$1:$DB$79,Results!$C49,FALSE)=$M49,$R49,IF(HLOOKUP(BD$2,Monitoring_eng!$A$1:$DB$79,Results!$C49,FALSE)=$O49,$S49,"CHYBA")))))</f>
        <v>4</v>
      </c>
      <c r="BE49" s="68">
        <f>IF(ISBLANK(HLOOKUP(BE$2,Monitoring_eng!$A$1:$DB$79,Results!$C49,FALSE)),"",IF(HLOOKUP(BE$2,Monitoring_eng!$A$1:$DB$79,Results!$C49,FALSE)=$I49,$P49,IF(HLOOKUP(BE$2,Monitoring_eng!$A$1:$DB$79,Results!$C49,FALSE)=$K49,$Q49,IF(HLOOKUP(BE$2,Monitoring_eng!$A$1:$DB$79,Results!$C49,FALSE)=$M49,$R49,IF(HLOOKUP(BE$2,Monitoring_eng!$A$1:$DB$79,Results!$C49,FALSE)=$O49,$S49,"CHYBA")))))</f>
        <v>4</v>
      </c>
      <c r="BF49" s="68">
        <f>IF(ISBLANK(HLOOKUP(BF$2,Monitoring_eng!$A$1:$DB$79,Results!$C49,FALSE)),"",IF(HLOOKUP(BF$2,Monitoring_eng!$A$1:$DB$79,Results!$C49,FALSE)=$I49,$P49,IF(HLOOKUP(BF$2,Monitoring_eng!$A$1:$DB$79,Results!$C49,FALSE)=$K49,$Q49,IF(HLOOKUP(BF$2,Monitoring_eng!$A$1:$DB$79,Results!$C49,FALSE)=$M49,$R49,IF(HLOOKUP(BF$2,Monitoring_eng!$A$1:$DB$79,Results!$C49,FALSE)=$O49,$S49,"CHYBA")))))</f>
        <v>4</v>
      </c>
      <c r="BG49" s="68">
        <f>IF(ISBLANK(HLOOKUP(BG$2,Monitoring_eng!$A$1:$DB$79,Results!$C49,FALSE)),"",IF(HLOOKUP(BG$2,Monitoring_eng!$A$1:$DB$79,Results!$C49,FALSE)=$I49,$P49,IF(HLOOKUP(BG$2,Monitoring_eng!$A$1:$DB$79,Results!$C49,FALSE)=$K49,$Q49,IF(HLOOKUP(BG$2,Monitoring_eng!$A$1:$DB$79,Results!$C49,FALSE)=$M49,$R49,IF(HLOOKUP(BG$2,Monitoring_eng!$A$1:$DB$79,Results!$C49,FALSE)=$O49,$S49,"CHYBA")))))</f>
        <v>4</v>
      </c>
      <c r="BH49" s="68">
        <f>IF(ISBLANK(HLOOKUP(BH$2,Monitoring_eng!$A$1:$DB$79,Results!$C49,FALSE)),"",IF(HLOOKUP(BH$2,Monitoring_eng!$A$1:$DB$79,Results!$C49,FALSE)=$I49,$P49,IF(HLOOKUP(BH$2,Monitoring_eng!$A$1:$DB$79,Results!$C49,FALSE)=$K49,$Q49,IF(HLOOKUP(BH$2,Monitoring_eng!$A$1:$DB$79,Results!$C49,FALSE)=$M49,$R49,IF(HLOOKUP(BH$2,Monitoring_eng!$A$1:$DB$79,Results!$C49,FALSE)=$O49,$S49,"CHYBA")))))</f>
        <v>4</v>
      </c>
      <c r="BI49" s="68">
        <f>IF(ISBLANK(HLOOKUP(BI$2,Monitoring_eng!$A$1:$DB$79,Results!$C49,FALSE)),"",IF(HLOOKUP(BI$2,Monitoring_eng!$A$1:$DB$79,Results!$C49,FALSE)=$I49,$P49,IF(HLOOKUP(BI$2,Monitoring_eng!$A$1:$DB$79,Results!$C49,FALSE)=$K49,$Q49,IF(HLOOKUP(BI$2,Monitoring_eng!$A$1:$DB$79,Results!$C49,FALSE)=$M49,$R49,IF(HLOOKUP(BI$2,Monitoring_eng!$A$1:$DB$79,Results!$C49,FALSE)=$O49,$S49,"CHYBA")))))</f>
        <v>4</v>
      </c>
      <c r="BJ49" s="68">
        <f>IF(ISBLANK(HLOOKUP(BJ$2,Monitoring_eng!$A$1:$DB$79,Results!$C49,FALSE)),"",IF(HLOOKUP(BJ$2,Monitoring_eng!$A$1:$DB$79,Results!$C49,FALSE)=$I49,$P49,IF(HLOOKUP(BJ$2,Monitoring_eng!$A$1:$DB$79,Results!$C49,FALSE)=$K49,$Q49,IF(HLOOKUP(BJ$2,Monitoring_eng!$A$1:$DB$79,Results!$C49,FALSE)=$M49,$R49,IF(HLOOKUP(BJ$2,Monitoring_eng!$A$1:$DB$79,Results!$C49,FALSE)=$O49,$S49,"CHYBA")))))</f>
        <v>4</v>
      </c>
      <c r="BK49" s="68">
        <f>IF(ISBLANK(HLOOKUP(BK$2,Monitoring_eng!$A$1:$DB$79,Results!$C49,FALSE)),"",IF(HLOOKUP(BK$2,Monitoring_eng!$A$1:$DB$79,Results!$C49,FALSE)=$I49,$P49,IF(HLOOKUP(BK$2,Monitoring_eng!$A$1:$DB$79,Results!$C49,FALSE)=$K49,$Q49,IF(HLOOKUP(BK$2,Monitoring_eng!$A$1:$DB$79,Results!$C49,FALSE)=$M49,$R49,IF(HLOOKUP(BK$2,Monitoring_eng!$A$1:$DB$79,Results!$C49,FALSE)=$O49,$S49,"CHYBA")))))</f>
        <v>4</v>
      </c>
      <c r="BL49" s="68">
        <f>IF(ISBLANK(HLOOKUP(BL$2,Monitoring_eng!$A$1:$DB$79,Results!$C49,FALSE)),"",IF(HLOOKUP(BL$2,Monitoring_eng!$A$1:$DB$79,Results!$C49,FALSE)=$I49,$P49,IF(HLOOKUP(BL$2,Monitoring_eng!$A$1:$DB$79,Results!$C49,FALSE)=$K49,$Q49,IF(HLOOKUP(BL$2,Monitoring_eng!$A$1:$DB$79,Results!$C49,FALSE)=$M49,$R49,IF(HLOOKUP(BL$2,Monitoring_eng!$A$1:$DB$79,Results!$C49,FALSE)=$O49,$S49,"CHYBA")))))</f>
        <v>4</v>
      </c>
      <c r="BM49" s="68">
        <f>IF(ISBLANK(HLOOKUP(BM$2,Monitoring_eng!$A$1:$DB$79,Results!$C49,FALSE)),"",IF(HLOOKUP(BM$2,Monitoring_eng!$A$1:$DB$79,Results!$C49,FALSE)=$I49,$P49,IF(HLOOKUP(BM$2,Monitoring_eng!$A$1:$DB$79,Results!$C49,FALSE)=$K49,$Q49,IF(HLOOKUP(BM$2,Monitoring_eng!$A$1:$DB$79,Results!$C49,FALSE)=$M49,$R49,IF(HLOOKUP(BM$2,Monitoring_eng!$A$1:$DB$79,Results!$C49,FALSE)=$O49,$S49,"CHYBA")))))</f>
        <v>4</v>
      </c>
      <c r="BN49" s="68">
        <f>IF(ISBLANK(HLOOKUP(BN$2,Monitoring_eng!$A$1:$DB$79,Results!$C49,FALSE)),"",IF(HLOOKUP(BN$2,Monitoring_eng!$A$1:$DB$79,Results!$C49,FALSE)=$I49,$P49,IF(HLOOKUP(BN$2,Monitoring_eng!$A$1:$DB$79,Results!$C49,FALSE)=$K49,$Q49,IF(HLOOKUP(BN$2,Monitoring_eng!$A$1:$DB$79,Results!$C49,FALSE)=$M49,$R49,IF(HLOOKUP(BN$2,Monitoring_eng!$A$1:$DB$79,Results!$C49,FALSE)=$O49,$S49,"CHYBA")))))</f>
        <v>4</v>
      </c>
      <c r="BO49" s="68">
        <f>IF(ISBLANK(HLOOKUP(BO$2,Monitoring_eng!$A$1:$DB$79,Results!$C49,FALSE)),"",IF(HLOOKUP(BO$2,Monitoring_eng!$A$1:$DB$79,Results!$C49,FALSE)=$I49,$P49,IF(HLOOKUP(BO$2,Monitoring_eng!$A$1:$DB$79,Results!$C49,FALSE)=$K49,$Q49,IF(HLOOKUP(BO$2,Monitoring_eng!$A$1:$DB$79,Results!$C49,FALSE)=$M49,$R49,IF(HLOOKUP(BO$2,Monitoring_eng!$A$1:$DB$79,Results!$C49,FALSE)=$O49,$S49,"CHYBA")))))</f>
        <v>0</v>
      </c>
      <c r="BP49" s="68">
        <f>IF(ISBLANK(HLOOKUP(BP$2,Monitoring_eng!$A$1:$DB$79,Results!$C49,FALSE)),"",IF(HLOOKUP(BP$2,Monitoring_eng!$A$1:$DB$79,Results!$C49,FALSE)=$I49,$P49,IF(HLOOKUP(BP$2,Monitoring_eng!$A$1:$DB$79,Results!$C49,FALSE)=$K49,$Q49,IF(HLOOKUP(BP$2,Monitoring_eng!$A$1:$DB$79,Results!$C49,FALSE)=$M49,$R49,IF(HLOOKUP(BP$2,Monitoring_eng!$A$1:$DB$79,Results!$C49,FALSE)=$O49,$S49,"CHYBA")))))</f>
        <v>4</v>
      </c>
      <c r="BQ49" s="68">
        <f>IF(ISBLANK(HLOOKUP(BQ$2,Monitoring_eng!$A$1:$DB$79,Results!$C49,FALSE)),"",IF(HLOOKUP(BQ$2,Monitoring_eng!$A$1:$DB$79,Results!$C49,FALSE)=$I49,$P49,IF(HLOOKUP(BQ$2,Monitoring_eng!$A$1:$DB$79,Results!$C49,FALSE)=$K49,$Q49,IF(HLOOKUP(BQ$2,Monitoring_eng!$A$1:$DB$79,Results!$C49,FALSE)=$M49,$R49,IF(HLOOKUP(BQ$2,Monitoring_eng!$A$1:$DB$79,Results!$C49,FALSE)=$O49,$S49,"CHYBA")))))</f>
        <v>2</v>
      </c>
    </row>
    <row r="50" spans="1:69" x14ac:dyDescent="0.25">
      <c r="A50" s="45" t="s">
        <v>2475</v>
      </c>
      <c r="B50" s="45" t="s">
        <v>351</v>
      </c>
      <c r="C50" s="45">
        <v>49</v>
      </c>
      <c r="D50" s="55" t="s">
        <v>156</v>
      </c>
      <c r="E50" s="55" t="s">
        <v>179</v>
      </c>
      <c r="F50" s="56" t="s">
        <v>48</v>
      </c>
      <c r="G50" s="45">
        <v>1</v>
      </c>
      <c r="H50" s="45" t="s">
        <v>484</v>
      </c>
      <c r="I50" s="45" t="s">
        <v>1749</v>
      </c>
      <c r="J50" s="45" t="s">
        <v>485</v>
      </c>
      <c r="K50" s="67" t="s">
        <v>1750</v>
      </c>
      <c r="L50" s="45" t="s">
        <v>486</v>
      </c>
      <c r="M50" s="45" t="s">
        <v>1752</v>
      </c>
      <c r="N50" s="45" t="s">
        <v>2116</v>
      </c>
      <c r="O50" s="45" t="s">
        <v>2116</v>
      </c>
      <c r="P50" s="45">
        <f t="shared" si="0"/>
        <v>1</v>
      </c>
      <c r="Q50" s="45">
        <v>0</v>
      </c>
      <c r="R50" s="45">
        <f t="shared" si="1"/>
        <v>0.5</v>
      </c>
      <c r="S50" s="45" t="s">
        <v>2116</v>
      </c>
      <c r="T50" s="68">
        <f>IF(ISBLANK(HLOOKUP(T$2,Monitoring_eng!$A$1:$DB$79,Results!$C50,FALSE)),"",IF(HLOOKUP(T$2,Monitoring_eng!$A$1:$DB$79,Results!$C50,FALSE)=$I50,$P50,IF(HLOOKUP(T$2,Monitoring_eng!$A$1:$DB$79,Results!$C50,FALSE)=$K50,$Q50,IF(HLOOKUP(T$2,Monitoring_eng!$A$1:$DB$79,Results!$C50,FALSE)=$M50,$R50,IF(HLOOKUP(T$2,Monitoring_eng!$A$1:$DB$79,Results!$C50,FALSE)=$O50,$S50,"CHYBA")))))</f>
        <v>1</v>
      </c>
      <c r="U50" s="68">
        <f>IF(ISBLANK(HLOOKUP(U$2,Monitoring_eng!$A$1:$DB$79,Results!$C50,FALSE)),"",IF(HLOOKUP(U$2,Monitoring_eng!$A$1:$DB$79,Results!$C50,FALSE)=$I50,$P50,IF(HLOOKUP(U$2,Monitoring_eng!$A$1:$DB$79,Results!$C50,FALSE)=$K50,$Q50,IF(HLOOKUP(U$2,Monitoring_eng!$A$1:$DB$79,Results!$C50,FALSE)=$M50,$R50,IF(HLOOKUP(U$2,Monitoring_eng!$A$1:$DB$79,Results!$C50,FALSE)=$O50,$S50,"CHYBA")))))</f>
        <v>0</v>
      </c>
      <c r="V50" s="68">
        <f>IF(ISBLANK(HLOOKUP(V$2,Monitoring_eng!$A$1:$DB$79,Results!$C50,FALSE)),"",IF(HLOOKUP(V$2,Monitoring_eng!$A$1:$DB$79,Results!$C50,FALSE)=$I50,$P50,IF(HLOOKUP(V$2,Monitoring_eng!$A$1:$DB$79,Results!$C50,FALSE)=$K50,$Q50,IF(HLOOKUP(V$2,Monitoring_eng!$A$1:$DB$79,Results!$C50,FALSE)=$M50,$R50,IF(HLOOKUP(V$2,Monitoring_eng!$A$1:$DB$79,Results!$C50,FALSE)=$O50,$S50,"CHYBA")))))</f>
        <v>0</v>
      </c>
      <c r="W50" s="68">
        <f>IF(ISBLANK(HLOOKUP(W$2,Monitoring_eng!$A$1:$DB$79,Results!$C50,FALSE)),"",IF(HLOOKUP(W$2,Monitoring_eng!$A$1:$DB$79,Results!$C50,FALSE)=$I50,$P50,IF(HLOOKUP(W$2,Monitoring_eng!$A$1:$DB$79,Results!$C50,FALSE)=$K50,$Q50,IF(HLOOKUP(W$2,Monitoring_eng!$A$1:$DB$79,Results!$C50,FALSE)=$M50,$R50,IF(HLOOKUP(W$2,Monitoring_eng!$A$1:$DB$79,Results!$C50,FALSE)=$O50,$S50,"CHYBA")))))</f>
        <v>0</v>
      </c>
      <c r="X50" s="68">
        <f>IF(ISBLANK(HLOOKUP(X$2,Monitoring_eng!$A$1:$DB$79,Results!$C50,FALSE)),"",IF(HLOOKUP(X$2,Monitoring_eng!$A$1:$DB$79,Results!$C50,FALSE)=$I50,$P50,IF(HLOOKUP(X$2,Monitoring_eng!$A$1:$DB$79,Results!$C50,FALSE)=$K50,$Q50,IF(HLOOKUP(X$2,Monitoring_eng!$A$1:$DB$79,Results!$C50,FALSE)=$M50,$R50,IF(HLOOKUP(X$2,Monitoring_eng!$A$1:$DB$79,Results!$C50,FALSE)=$O50,$S50,"CHYBA")))))</f>
        <v>0.5</v>
      </c>
      <c r="Y50" s="68">
        <f>IF(ISBLANK(HLOOKUP(Y$2,Monitoring_eng!$A$1:$DB$79,Results!$C50,FALSE)),"",IF(HLOOKUP(Y$2,Monitoring_eng!$A$1:$DB$79,Results!$C50,FALSE)=$I50,$P50,IF(HLOOKUP(Y$2,Monitoring_eng!$A$1:$DB$79,Results!$C50,FALSE)=$K50,$Q50,IF(HLOOKUP(Y$2,Monitoring_eng!$A$1:$DB$79,Results!$C50,FALSE)=$M50,$R50,IF(HLOOKUP(Y$2,Monitoring_eng!$A$1:$DB$79,Results!$C50,FALSE)=$O50,$S50,"CHYBA")))))</f>
        <v>1</v>
      </c>
      <c r="Z50" s="68">
        <f>IF(ISBLANK(HLOOKUP(Z$2,Monitoring_eng!$A$1:$DB$79,Results!$C50,FALSE)),"",IF(HLOOKUP(Z$2,Monitoring_eng!$A$1:$DB$79,Results!$C50,FALSE)=$I50,$P50,IF(HLOOKUP(Z$2,Monitoring_eng!$A$1:$DB$79,Results!$C50,FALSE)=$K50,$Q50,IF(HLOOKUP(Z$2,Monitoring_eng!$A$1:$DB$79,Results!$C50,FALSE)=$M50,$R50,IF(HLOOKUP(Z$2,Monitoring_eng!$A$1:$DB$79,Results!$C50,FALSE)=$O50,$S50,"CHYBA")))))</f>
        <v>0.5</v>
      </c>
      <c r="AA50" s="68">
        <f>IF(ISBLANK(HLOOKUP(AA$2,Monitoring_eng!$A$1:$DB$79,Results!$C50,FALSE)),"",IF(HLOOKUP(AA$2,Monitoring_eng!$A$1:$DB$79,Results!$C50,FALSE)=$I50,$P50,IF(HLOOKUP(AA$2,Monitoring_eng!$A$1:$DB$79,Results!$C50,FALSE)=$K50,$Q50,IF(HLOOKUP(AA$2,Monitoring_eng!$A$1:$DB$79,Results!$C50,FALSE)=$M50,$R50,IF(HLOOKUP(AA$2,Monitoring_eng!$A$1:$DB$79,Results!$C50,FALSE)=$O50,$S50,"CHYBA")))))</f>
        <v>0</v>
      </c>
      <c r="AB50" s="68">
        <f>IF(ISBLANK(HLOOKUP(AB$2,Monitoring_eng!$A$1:$DB$79,Results!$C50,FALSE)),"",IF(HLOOKUP(AB$2,Monitoring_eng!$A$1:$DB$79,Results!$C50,FALSE)=$I50,$P50,IF(HLOOKUP(AB$2,Monitoring_eng!$A$1:$DB$79,Results!$C50,FALSE)=$K50,$Q50,IF(HLOOKUP(AB$2,Monitoring_eng!$A$1:$DB$79,Results!$C50,FALSE)=$M50,$R50,IF(HLOOKUP(AB$2,Monitoring_eng!$A$1:$DB$79,Results!$C50,FALSE)=$O50,$S50,"CHYBA")))))</f>
        <v>1</v>
      </c>
      <c r="AC50" s="68">
        <f>IF(ISBLANK(HLOOKUP(AC$2,Monitoring_eng!$A$1:$DB$79,Results!$C50,FALSE)),"",IF(HLOOKUP(AC$2,Monitoring_eng!$A$1:$DB$79,Results!$C50,FALSE)=$I50,$P50,IF(HLOOKUP(AC$2,Monitoring_eng!$A$1:$DB$79,Results!$C50,FALSE)=$K50,$Q50,IF(HLOOKUP(AC$2,Monitoring_eng!$A$1:$DB$79,Results!$C50,FALSE)=$M50,$R50,IF(HLOOKUP(AC$2,Monitoring_eng!$A$1:$DB$79,Results!$C50,FALSE)=$O50,$S50,"CHYBA")))))</f>
        <v>0</v>
      </c>
      <c r="AD50" s="68">
        <f>IF(ISBLANK(HLOOKUP(AD$2,Monitoring_eng!$A$1:$DB$79,Results!$C50,FALSE)),"",IF(HLOOKUP(AD$2,Monitoring_eng!$A$1:$DB$79,Results!$C50,FALSE)=$I50,$P50,IF(HLOOKUP(AD$2,Monitoring_eng!$A$1:$DB$79,Results!$C50,FALSE)=$K50,$Q50,IF(HLOOKUP(AD$2,Monitoring_eng!$A$1:$DB$79,Results!$C50,FALSE)=$M50,$R50,IF(HLOOKUP(AD$2,Monitoring_eng!$A$1:$DB$79,Results!$C50,FALSE)=$O50,$S50,"CHYBA")))))</f>
        <v>0</v>
      </c>
      <c r="AE50" s="68">
        <f>IF(ISBLANK(HLOOKUP(AE$2,Monitoring_eng!$A$1:$DB$79,Results!$C50,FALSE)),"",IF(HLOOKUP(AE$2,Monitoring_eng!$A$1:$DB$79,Results!$C50,FALSE)=$I50,$P50,IF(HLOOKUP(AE$2,Monitoring_eng!$A$1:$DB$79,Results!$C50,FALSE)=$K50,$Q50,IF(HLOOKUP(AE$2,Monitoring_eng!$A$1:$DB$79,Results!$C50,FALSE)=$M50,$R50,IF(HLOOKUP(AE$2,Monitoring_eng!$A$1:$DB$79,Results!$C50,FALSE)=$O50,$S50,"CHYBA")))))</f>
        <v>0</v>
      </c>
      <c r="AF50" s="68">
        <f>IF(ISBLANK(HLOOKUP(AF$2,Monitoring_eng!$A$1:$DB$79,Results!$C50,FALSE)),"",IF(HLOOKUP(AF$2,Monitoring_eng!$A$1:$DB$79,Results!$C50,FALSE)=$I50,$P50,IF(HLOOKUP(AF$2,Monitoring_eng!$A$1:$DB$79,Results!$C50,FALSE)=$K50,$Q50,IF(HLOOKUP(AF$2,Monitoring_eng!$A$1:$DB$79,Results!$C50,FALSE)=$M50,$R50,IF(HLOOKUP(AF$2,Monitoring_eng!$A$1:$DB$79,Results!$C50,FALSE)=$O50,$S50,"CHYBA")))))</f>
        <v>1</v>
      </c>
      <c r="AG50" s="68">
        <f>IF(ISBLANK(HLOOKUP(AG$2,Monitoring_eng!$A$1:$DB$79,Results!$C50,FALSE)),"",IF(HLOOKUP(AG$2,Monitoring_eng!$A$1:$DB$79,Results!$C50,FALSE)=$I50,$P50,IF(HLOOKUP(AG$2,Monitoring_eng!$A$1:$DB$79,Results!$C50,FALSE)=$K50,$Q50,IF(HLOOKUP(AG$2,Monitoring_eng!$A$1:$DB$79,Results!$C50,FALSE)=$M50,$R50,IF(HLOOKUP(AG$2,Monitoring_eng!$A$1:$DB$79,Results!$C50,FALSE)=$O50,$S50,"CHYBA")))))</f>
        <v>0.5</v>
      </c>
      <c r="AH50" s="68">
        <f>IF(ISBLANK(HLOOKUP(AH$2,Monitoring_eng!$A$1:$DB$79,Results!$C50,FALSE)),"",IF(HLOOKUP(AH$2,Monitoring_eng!$A$1:$DB$79,Results!$C50,FALSE)=$I50,$P50,IF(HLOOKUP(AH$2,Monitoring_eng!$A$1:$DB$79,Results!$C50,FALSE)=$K50,$Q50,IF(HLOOKUP(AH$2,Monitoring_eng!$A$1:$DB$79,Results!$C50,FALSE)=$M50,$R50,IF(HLOOKUP(AH$2,Monitoring_eng!$A$1:$DB$79,Results!$C50,FALSE)=$O50,$S50,"CHYBA")))))</f>
        <v>1</v>
      </c>
      <c r="AI50" s="68">
        <f>IF(ISBLANK(HLOOKUP(AI$2,Monitoring_eng!$A$1:$DB$79,Results!$C50,FALSE)),"",IF(HLOOKUP(AI$2,Monitoring_eng!$A$1:$DB$79,Results!$C50,FALSE)=$I50,$P50,IF(HLOOKUP(AI$2,Monitoring_eng!$A$1:$DB$79,Results!$C50,FALSE)=$K50,$Q50,IF(HLOOKUP(AI$2,Monitoring_eng!$A$1:$DB$79,Results!$C50,FALSE)=$M50,$R50,IF(HLOOKUP(AI$2,Monitoring_eng!$A$1:$DB$79,Results!$C50,FALSE)=$O50,$S50,"CHYBA")))))</f>
        <v>1</v>
      </c>
      <c r="AJ50" s="68">
        <f>IF(ISBLANK(HLOOKUP(AJ$2,Monitoring_eng!$A$1:$DB$79,Results!$C50,FALSE)),"",IF(HLOOKUP(AJ$2,Monitoring_eng!$A$1:$DB$79,Results!$C50,FALSE)=$I50,$P50,IF(HLOOKUP(AJ$2,Monitoring_eng!$A$1:$DB$79,Results!$C50,FALSE)=$K50,$Q50,IF(HLOOKUP(AJ$2,Monitoring_eng!$A$1:$DB$79,Results!$C50,FALSE)=$M50,$R50,IF(HLOOKUP(AJ$2,Monitoring_eng!$A$1:$DB$79,Results!$C50,FALSE)=$O50,$S50,"CHYBA")))))</f>
        <v>0</v>
      </c>
      <c r="AK50" s="68">
        <f>IF(ISBLANK(HLOOKUP(AK$2,Monitoring_eng!$A$1:$DB$79,Results!$C50,FALSE)),"",IF(HLOOKUP(AK$2,Monitoring_eng!$A$1:$DB$79,Results!$C50,FALSE)=$I50,$P50,IF(HLOOKUP(AK$2,Monitoring_eng!$A$1:$DB$79,Results!$C50,FALSE)=$K50,$Q50,IF(HLOOKUP(AK$2,Monitoring_eng!$A$1:$DB$79,Results!$C50,FALSE)=$M50,$R50,IF(HLOOKUP(AK$2,Monitoring_eng!$A$1:$DB$79,Results!$C50,FALSE)=$O50,$S50,"CHYBA")))))</f>
        <v>0</v>
      </c>
      <c r="AL50" s="68">
        <f>IF(ISBLANK(HLOOKUP(AL$2,Monitoring_eng!$A$1:$DB$79,Results!$C50,FALSE)),"",IF(HLOOKUP(AL$2,Monitoring_eng!$A$1:$DB$79,Results!$C50,FALSE)=$I50,$P50,IF(HLOOKUP(AL$2,Monitoring_eng!$A$1:$DB$79,Results!$C50,FALSE)=$K50,$Q50,IF(HLOOKUP(AL$2,Monitoring_eng!$A$1:$DB$79,Results!$C50,FALSE)=$M50,$R50,IF(HLOOKUP(AL$2,Monitoring_eng!$A$1:$DB$79,Results!$C50,FALSE)=$O50,$S50,"CHYBA")))))</f>
        <v>1</v>
      </c>
      <c r="AM50" s="68">
        <f>IF(ISBLANK(HLOOKUP(AM$2,Monitoring_eng!$A$1:$DB$79,Results!$C50,FALSE)),"",IF(HLOOKUP(AM$2,Monitoring_eng!$A$1:$DB$79,Results!$C50,FALSE)=$I50,$P50,IF(HLOOKUP(AM$2,Monitoring_eng!$A$1:$DB$79,Results!$C50,FALSE)=$K50,$Q50,IF(HLOOKUP(AM$2,Monitoring_eng!$A$1:$DB$79,Results!$C50,FALSE)=$M50,$R50,IF(HLOOKUP(AM$2,Monitoring_eng!$A$1:$DB$79,Results!$C50,FALSE)=$O50,$S50,"CHYBA")))))</f>
        <v>1</v>
      </c>
      <c r="AN50" s="68">
        <f>IF(ISBLANK(HLOOKUP(AN$2,Monitoring_eng!$A$1:$DB$79,Results!$C50,FALSE)),"",IF(HLOOKUP(AN$2,Monitoring_eng!$A$1:$DB$79,Results!$C50,FALSE)=$I50,$P50,IF(HLOOKUP(AN$2,Monitoring_eng!$A$1:$DB$79,Results!$C50,FALSE)=$K50,$Q50,IF(HLOOKUP(AN$2,Monitoring_eng!$A$1:$DB$79,Results!$C50,FALSE)=$M50,$R50,IF(HLOOKUP(AN$2,Monitoring_eng!$A$1:$DB$79,Results!$C50,FALSE)=$O50,$S50,"CHYBA")))))</f>
        <v>0</v>
      </c>
      <c r="AO50" s="68">
        <f>IF(ISBLANK(HLOOKUP(AO$2,Monitoring_eng!$A$1:$DB$79,Results!$C50,FALSE)),"",IF(HLOOKUP(AO$2,Monitoring_eng!$A$1:$DB$79,Results!$C50,FALSE)=$I50,$P50,IF(HLOOKUP(AO$2,Monitoring_eng!$A$1:$DB$79,Results!$C50,FALSE)=$K50,$Q50,IF(HLOOKUP(AO$2,Monitoring_eng!$A$1:$DB$79,Results!$C50,FALSE)=$M50,$R50,IF(HLOOKUP(AO$2,Monitoring_eng!$A$1:$DB$79,Results!$C50,FALSE)=$O50,$S50,"CHYBA")))))</f>
        <v>1</v>
      </c>
      <c r="AP50" s="68">
        <f>IF(ISBLANK(HLOOKUP(AP$2,Monitoring_eng!$A$1:$DB$79,Results!$C50,FALSE)),"",IF(HLOOKUP(AP$2,Monitoring_eng!$A$1:$DB$79,Results!$C50,FALSE)=$I50,$P50,IF(HLOOKUP(AP$2,Monitoring_eng!$A$1:$DB$79,Results!$C50,FALSE)=$K50,$Q50,IF(HLOOKUP(AP$2,Monitoring_eng!$A$1:$DB$79,Results!$C50,FALSE)=$M50,$R50,IF(HLOOKUP(AP$2,Monitoring_eng!$A$1:$DB$79,Results!$C50,FALSE)=$O50,$S50,"CHYBA")))))</f>
        <v>0</v>
      </c>
      <c r="AQ50" s="68">
        <f>IF(ISBLANK(HLOOKUP(AQ$2,Monitoring_eng!$A$1:$DB$79,Results!$C50,FALSE)),"",IF(HLOOKUP(AQ$2,Monitoring_eng!$A$1:$DB$79,Results!$C50,FALSE)=$I50,$P50,IF(HLOOKUP(AQ$2,Monitoring_eng!$A$1:$DB$79,Results!$C50,FALSE)=$K50,$Q50,IF(HLOOKUP(AQ$2,Monitoring_eng!$A$1:$DB$79,Results!$C50,FALSE)=$M50,$R50,IF(HLOOKUP(AQ$2,Monitoring_eng!$A$1:$DB$79,Results!$C50,FALSE)=$O50,$S50,"CHYBA")))))</f>
        <v>1</v>
      </c>
      <c r="AR50" s="68">
        <f>IF(ISBLANK(HLOOKUP(AR$2,Monitoring_eng!$A$1:$DB$79,Results!$C50,FALSE)),"",IF(HLOOKUP(AR$2,Monitoring_eng!$A$1:$DB$79,Results!$C50,FALSE)=$I50,$P50,IF(HLOOKUP(AR$2,Monitoring_eng!$A$1:$DB$79,Results!$C50,FALSE)=$K50,$Q50,IF(HLOOKUP(AR$2,Monitoring_eng!$A$1:$DB$79,Results!$C50,FALSE)=$M50,$R50,IF(HLOOKUP(AR$2,Monitoring_eng!$A$1:$DB$79,Results!$C50,FALSE)=$O50,$S50,"CHYBA")))))</f>
        <v>1</v>
      </c>
      <c r="AS50" s="68">
        <f>IF(ISBLANK(HLOOKUP(AS$2,Monitoring_eng!$A$1:$DB$79,Results!$C50,FALSE)),"",IF(HLOOKUP(AS$2,Monitoring_eng!$A$1:$DB$79,Results!$C50,FALSE)=$I50,$P50,IF(HLOOKUP(AS$2,Monitoring_eng!$A$1:$DB$79,Results!$C50,FALSE)=$K50,$Q50,IF(HLOOKUP(AS$2,Monitoring_eng!$A$1:$DB$79,Results!$C50,FALSE)=$M50,$R50,IF(HLOOKUP(AS$2,Monitoring_eng!$A$1:$DB$79,Results!$C50,FALSE)=$O50,$S50,"CHYBA")))))</f>
        <v>1</v>
      </c>
      <c r="AT50" s="68">
        <f>IF(ISBLANK(HLOOKUP(AT$2,Monitoring_eng!$A$1:$DB$79,Results!$C50,FALSE)),"",IF(HLOOKUP(AT$2,Monitoring_eng!$A$1:$DB$79,Results!$C50,FALSE)=$I50,$P50,IF(HLOOKUP(AT$2,Monitoring_eng!$A$1:$DB$79,Results!$C50,FALSE)=$K50,$Q50,IF(HLOOKUP(AT$2,Monitoring_eng!$A$1:$DB$79,Results!$C50,FALSE)=$M50,$R50,IF(HLOOKUP(AT$2,Monitoring_eng!$A$1:$DB$79,Results!$C50,FALSE)=$O50,$S50,"CHYBA")))))</f>
        <v>0</v>
      </c>
      <c r="AU50" s="68">
        <f>IF(ISBLANK(HLOOKUP(AU$2,Monitoring_eng!$A$1:$DB$79,Results!$C50,FALSE)),"",IF(HLOOKUP(AU$2,Monitoring_eng!$A$1:$DB$79,Results!$C50,FALSE)=$I50,$P50,IF(HLOOKUP(AU$2,Monitoring_eng!$A$1:$DB$79,Results!$C50,FALSE)=$K50,$Q50,IF(HLOOKUP(AU$2,Monitoring_eng!$A$1:$DB$79,Results!$C50,FALSE)=$M50,$R50,IF(HLOOKUP(AU$2,Monitoring_eng!$A$1:$DB$79,Results!$C50,FALSE)=$O50,$S50,"CHYBA")))))</f>
        <v>0</v>
      </c>
      <c r="AV50" s="68">
        <f>IF(ISBLANK(HLOOKUP(AV$2,Monitoring_eng!$A$1:$DB$79,Results!$C50,FALSE)),"",IF(HLOOKUP(AV$2,Monitoring_eng!$A$1:$DB$79,Results!$C50,FALSE)=$I50,$P50,IF(HLOOKUP(AV$2,Monitoring_eng!$A$1:$DB$79,Results!$C50,FALSE)=$K50,$Q50,IF(HLOOKUP(AV$2,Monitoring_eng!$A$1:$DB$79,Results!$C50,FALSE)=$M50,$R50,IF(HLOOKUP(AV$2,Monitoring_eng!$A$1:$DB$79,Results!$C50,FALSE)=$O50,$S50,"CHYBA")))))</f>
        <v>0</v>
      </c>
      <c r="AW50" s="68">
        <f>IF(ISBLANK(HLOOKUP(AW$2,Monitoring_eng!$A$1:$DB$79,Results!$C50,FALSE)),"",IF(HLOOKUP(AW$2,Monitoring_eng!$A$1:$DB$79,Results!$C50,FALSE)=$I50,$P50,IF(HLOOKUP(AW$2,Monitoring_eng!$A$1:$DB$79,Results!$C50,FALSE)=$K50,$Q50,IF(HLOOKUP(AW$2,Monitoring_eng!$A$1:$DB$79,Results!$C50,FALSE)=$M50,$R50,IF(HLOOKUP(AW$2,Monitoring_eng!$A$1:$DB$79,Results!$C50,FALSE)=$O50,$S50,"CHYBA")))))</f>
        <v>0</v>
      </c>
      <c r="AX50" s="68">
        <f>IF(ISBLANK(HLOOKUP(AX$2,Monitoring_eng!$A$1:$DB$79,Results!$C50,FALSE)),"",IF(HLOOKUP(AX$2,Monitoring_eng!$A$1:$DB$79,Results!$C50,FALSE)=$I50,$P50,IF(HLOOKUP(AX$2,Monitoring_eng!$A$1:$DB$79,Results!$C50,FALSE)=$K50,$Q50,IF(HLOOKUP(AX$2,Monitoring_eng!$A$1:$DB$79,Results!$C50,FALSE)=$M50,$R50,IF(HLOOKUP(AX$2,Monitoring_eng!$A$1:$DB$79,Results!$C50,FALSE)=$O50,$S50,"CHYBA")))))</f>
        <v>0</v>
      </c>
      <c r="AY50" s="68">
        <f>IF(ISBLANK(HLOOKUP(AY$2,Monitoring_eng!$A$1:$DB$79,Results!$C50,FALSE)),"",IF(HLOOKUP(AY$2,Monitoring_eng!$A$1:$DB$79,Results!$C50,FALSE)=$I50,$P50,IF(HLOOKUP(AY$2,Monitoring_eng!$A$1:$DB$79,Results!$C50,FALSE)=$K50,$Q50,IF(HLOOKUP(AY$2,Monitoring_eng!$A$1:$DB$79,Results!$C50,FALSE)=$M50,$R50,IF(HLOOKUP(AY$2,Monitoring_eng!$A$1:$DB$79,Results!$C50,FALSE)=$O50,$S50,"CHYBA")))))</f>
        <v>0</v>
      </c>
      <c r="AZ50" s="68">
        <f>IF(ISBLANK(HLOOKUP(AZ$2,Monitoring_eng!$A$1:$DB$79,Results!$C50,FALSE)),"",IF(HLOOKUP(AZ$2,Monitoring_eng!$A$1:$DB$79,Results!$C50,FALSE)=$I50,$P50,IF(HLOOKUP(AZ$2,Monitoring_eng!$A$1:$DB$79,Results!$C50,FALSE)=$K50,$Q50,IF(HLOOKUP(AZ$2,Monitoring_eng!$A$1:$DB$79,Results!$C50,FALSE)=$M50,$R50,IF(HLOOKUP(AZ$2,Monitoring_eng!$A$1:$DB$79,Results!$C50,FALSE)=$O50,$S50,"CHYBA")))))</f>
        <v>0.5</v>
      </c>
      <c r="BA50" s="68">
        <f>IF(ISBLANK(HLOOKUP(BA$2,Monitoring_eng!$A$1:$DB$79,Results!$C50,FALSE)),"",IF(HLOOKUP(BA$2,Monitoring_eng!$A$1:$DB$79,Results!$C50,FALSE)=$I50,$P50,IF(HLOOKUP(BA$2,Monitoring_eng!$A$1:$DB$79,Results!$C50,FALSE)=$K50,$Q50,IF(HLOOKUP(BA$2,Monitoring_eng!$A$1:$DB$79,Results!$C50,FALSE)=$M50,$R50,IF(HLOOKUP(BA$2,Monitoring_eng!$A$1:$DB$79,Results!$C50,FALSE)=$O50,$S50,"CHYBA")))))</f>
        <v>1</v>
      </c>
      <c r="BB50" s="68">
        <f>IF(ISBLANK(HLOOKUP(BB$2,Monitoring_eng!$A$1:$DB$79,Results!$C50,FALSE)),"",IF(HLOOKUP(BB$2,Monitoring_eng!$A$1:$DB$79,Results!$C50,FALSE)=$I50,$P50,IF(HLOOKUP(BB$2,Monitoring_eng!$A$1:$DB$79,Results!$C50,FALSE)=$K50,$Q50,IF(HLOOKUP(BB$2,Monitoring_eng!$A$1:$DB$79,Results!$C50,FALSE)=$M50,$R50,IF(HLOOKUP(BB$2,Monitoring_eng!$A$1:$DB$79,Results!$C50,FALSE)=$O50,$S50,"CHYBA")))))</f>
        <v>0.5</v>
      </c>
      <c r="BC50" s="68">
        <f>IF(ISBLANK(HLOOKUP(BC$2,Monitoring_eng!$A$1:$DB$79,Results!$C50,FALSE)),"",IF(HLOOKUP(BC$2,Monitoring_eng!$A$1:$DB$79,Results!$C50,FALSE)=$I50,$P50,IF(HLOOKUP(BC$2,Monitoring_eng!$A$1:$DB$79,Results!$C50,FALSE)=$K50,$Q50,IF(HLOOKUP(BC$2,Monitoring_eng!$A$1:$DB$79,Results!$C50,FALSE)=$M50,$R50,IF(HLOOKUP(BC$2,Monitoring_eng!$A$1:$DB$79,Results!$C50,FALSE)=$O50,$S50,"CHYBA")))))</f>
        <v>1</v>
      </c>
      <c r="BD50" s="68">
        <f>IF(ISBLANK(HLOOKUP(BD$2,Monitoring_eng!$A$1:$DB$79,Results!$C50,FALSE)),"",IF(HLOOKUP(BD$2,Monitoring_eng!$A$1:$DB$79,Results!$C50,FALSE)=$I50,$P50,IF(HLOOKUP(BD$2,Monitoring_eng!$A$1:$DB$79,Results!$C50,FALSE)=$K50,$Q50,IF(HLOOKUP(BD$2,Monitoring_eng!$A$1:$DB$79,Results!$C50,FALSE)=$M50,$R50,IF(HLOOKUP(BD$2,Monitoring_eng!$A$1:$DB$79,Results!$C50,FALSE)=$O50,$S50,"CHYBA")))))</f>
        <v>0</v>
      </c>
      <c r="BE50" s="68">
        <f>IF(ISBLANK(HLOOKUP(BE$2,Monitoring_eng!$A$1:$DB$79,Results!$C50,FALSE)),"",IF(HLOOKUP(BE$2,Monitoring_eng!$A$1:$DB$79,Results!$C50,FALSE)=$I50,$P50,IF(HLOOKUP(BE$2,Monitoring_eng!$A$1:$DB$79,Results!$C50,FALSE)=$K50,$Q50,IF(HLOOKUP(BE$2,Monitoring_eng!$A$1:$DB$79,Results!$C50,FALSE)=$M50,$R50,IF(HLOOKUP(BE$2,Monitoring_eng!$A$1:$DB$79,Results!$C50,FALSE)=$O50,$S50,"CHYBA")))))</f>
        <v>0.5</v>
      </c>
      <c r="BF50" s="68">
        <f>IF(ISBLANK(HLOOKUP(BF$2,Monitoring_eng!$A$1:$DB$79,Results!$C50,FALSE)),"",IF(HLOOKUP(BF$2,Monitoring_eng!$A$1:$DB$79,Results!$C50,FALSE)=$I50,$P50,IF(HLOOKUP(BF$2,Monitoring_eng!$A$1:$DB$79,Results!$C50,FALSE)=$K50,$Q50,IF(HLOOKUP(BF$2,Monitoring_eng!$A$1:$DB$79,Results!$C50,FALSE)=$M50,$R50,IF(HLOOKUP(BF$2,Monitoring_eng!$A$1:$DB$79,Results!$C50,FALSE)=$O50,$S50,"CHYBA")))))</f>
        <v>0</v>
      </c>
      <c r="BG50" s="68">
        <f>IF(ISBLANK(HLOOKUP(BG$2,Monitoring_eng!$A$1:$DB$79,Results!$C50,FALSE)),"",IF(HLOOKUP(BG$2,Monitoring_eng!$A$1:$DB$79,Results!$C50,FALSE)=$I50,$P50,IF(HLOOKUP(BG$2,Monitoring_eng!$A$1:$DB$79,Results!$C50,FALSE)=$K50,$Q50,IF(HLOOKUP(BG$2,Monitoring_eng!$A$1:$DB$79,Results!$C50,FALSE)=$M50,$R50,IF(HLOOKUP(BG$2,Monitoring_eng!$A$1:$DB$79,Results!$C50,FALSE)=$O50,$S50,"CHYBA")))))</f>
        <v>0</v>
      </c>
      <c r="BH50" s="68">
        <f>IF(ISBLANK(HLOOKUP(BH$2,Monitoring_eng!$A$1:$DB$79,Results!$C50,FALSE)),"",IF(HLOOKUP(BH$2,Monitoring_eng!$A$1:$DB$79,Results!$C50,FALSE)=$I50,$P50,IF(HLOOKUP(BH$2,Monitoring_eng!$A$1:$DB$79,Results!$C50,FALSE)=$K50,$Q50,IF(HLOOKUP(BH$2,Monitoring_eng!$A$1:$DB$79,Results!$C50,FALSE)=$M50,$R50,IF(HLOOKUP(BH$2,Monitoring_eng!$A$1:$DB$79,Results!$C50,FALSE)=$O50,$S50,"CHYBA")))))</f>
        <v>0</v>
      </c>
      <c r="BI50" s="68">
        <f>IF(ISBLANK(HLOOKUP(BI$2,Monitoring_eng!$A$1:$DB$79,Results!$C50,FALSE)),"",IF(HLOOKUP(BI$2,Monitoring_eng!$A$1:$DB$79,Results!$C50,FALSE)=$I50,$P50,IF(HLOOKUP(BI$2,Monitoring_eng!$A$1:$DB$79,Results!$C50,FALSE)=$K50,$Q50,IF(HLOOKUP(BI$2,Monitoring_eng!$A$1:$DB$79,Results!$C50,FALSE)=$M50,$R50,IF(HLOOKUP(BI$2,Monitoring_eng!$A$1:$DB$79,Results!$C50,FALSE)=$O50,$S50,"CHYBA")))))</f>
        <v>1</v>
      </c>
      <c r="BJ50" s="68">
        <f>IF(ISBLANK(HLOOKUP(BJ$2,Monitoring_eng!$A$1:$DB$79,Results!$C50,FALSE)),"",IF(HLOOKUP(BJ$2,Monitoring_eng!$A$1:$DB$79,Results!$C50,FALSE)=$I50,$P50,IF(HLOOKUP(BJ$2,Monitoring_eng!$A$1:$DB$79,Results!$C50,FALSE)=$K50,$Q50,IF(HLOOKUP(BJ$2,Monitoring_eng!$A$1:$DB$79,Results!$C50,FALSE)=$M50,$R50,IF(HLOOKUP(BJ$2,Monitoring_eng!$A$1:$DB$79,Results!$C50,FALSE)=$O50,$S50,"CHYBA")))))</f>
        <v>0.5</v>
      </c>
      <c r="BK50" s="68">
        <f>IF(ISBLANK(HLOOKUP(BK$2,Monitoring_eng!$A$1:$DB$79,Results!$C50,FALSE)),"",IF(HLOOKUP(BK$2,Monitoring_eng!$A$1:$DB$79,Results!$C50,FALSE)=$I50,$P50,IF(HLOOKUP(BK$2,Monitoring_eng!$A$1:$DB$79,Results!$C50,FALSE)=$K50,$Q50,IF(HLOOKUP(BK$2,Monitoring_eng!$A$1:$DB$79,Results!$C50,FALSE)=$M50,$R50,IF(HLOOKUP(BK$2,Monitoring_eng!$A$1:$DB$79,Results!$C50,FALSE)=$O50,$S50,"CHYBA")))))</f>
        <v>0.5</v>
      </c>
      <c r="BL50" s="68">
        <f>IF(ISBLANK(HLOOKUP(BL$2,Monitoring_eng!$A$1:$DB$79,Results!$C50,FALSE)),"",IF(HLOOKUP(BL$2,Monitoring_eng!$A$1:$DB$79,Results!$C50,FALSE)=$I50,$P50,IF(HLOOKUP(BL$2,Monitoring_eng!$A$1:$DB$79,Results!$C50,FALSE)=$K50,$Q50,IF(HLOOKUP(BL$2,Monitoring_eng!$A$1:$DB$79,Results!$C50,FALSE)=$M50,$R50,IF(HLOOKUP(BL$2,Monitoring_eng!$A$1:$DB$79,Results!$C50,FALSE)=$O50,$S50,"CHYBA")))))</f>
        <v>1</v>
      </c>
      <c r="BM50" s="68">
        <f>IF(ISBLANK(HLOOKUP(BM$2,Monitoring_eng!$A$1:$DB$79,Results!$C50,FALSE)),"",IF(HLOOKUP(BM$2,Monitoring_eng!$A$1:$DB$79,Results!$C50,FALSE)=$I50,$P50,IF(HLOOKUP(BM$2,Monitoring_eng!$A$1:$DB$79,Results!$C50,FALSE)=$K50,$Q50,IF(HLOOKUP(BM$2,Monitoring_eng!$A$1:$DB$79,Results!$C50,FALSE)=$M50,$R50,IF(HLOOKUP(BM$2,Monitoring_eng!$A$1:$DB$79,Results!$C50,FALSE)=$O50,$S50,"CHYBA")))))</f>
        <v>1</v>
      </c>
      <c r="BN50" s="68">
        <f>IF(ISBLANK(HLOOKUP(BN$2,Monitoring_eng!$A$1:$DB$79,Results!$C50,FALSE)),"",IF(HLOOKUP(BN$2,Monitoring_eng!$A$1:$DB$79,Results!$C50,FALSE)=$I50,$P50,IF(HLOOKUP(BN$2,Monitoring_eng!$A$1:$DB$79,Results!$C50,FALSE)=$K50,$Q50,IF(HLOOKUP(BN$2,Monitoring_eng!$A$1:$DB$79,Results!$C50,FALSE)=$M50,$R50,IF(HLOOKUP(BN$2,Monitoring_eng!$A$1:$DB$79,Results!$C50,FALSE)=$O50,$S50,"CHYBA")))))</f>
        <v>1</v>
      </c>
      <c r="BO50" s="68">
        <f>IF(ISBLANK(HLOOKUP(BO$2,Monitoring_eng!$A$1:$DB$79,Results!$C50,FALSE)),"",IF(HLOOKUP(BO$2,Monitoring_eng!$A$1:$DB$79,Results!$C50,FALSE)=$I50,$P50,IF(HLOOKUP(BO$2,Monitoring_eng!$A$1:$DB$79,Results!$C50,FALSE)=$K50,$Q50,IF(HLOOKUP(BO$2,Monitoring_eng!$A$1:$DB$79,Results!$C50,FALSE)=$M50,$R50,IF(HLOOKUP(BO$2,Monitoring_eng!$A$1:$DB$79,Results!$C50,FALSE)=$O50,$S50,"CHYBA")))))</f>
        <v>0</v>
      </c>
      <c r="BP50" s="68">
        <f>IF(ISBLANK(HLOOKUP(BP$2,Monitoring_eng!$A$1:$DB$79,Results!$C50,FALSE)),"",IF(HLOOKUP(BP$2,Monitoring_eng!$A$1:$DB$79,Results!$C50,FALSE)=$I50,$P50,IF(HLOOKUP(BP$2,Monitoring_eng!$A$1:$DB$79,Results!$C50,FALSE)=$K50,$Q50,IF(HLOOKUP(BP$2,Monitoring_eng!$A$1:$DB$79,Results!$C50,FALSE)=$M50,$R50,IF(HLOOKUP(BP$2,Monitoring_eng!$A$1:$DB$79,Results!$C50,FALSE)=$O50,$S50,"CHYBA")))))</f>
        <v>1</v>
      </c>
      <c r="BQ50" s="68">
        <f>IF(ISBLANK(HLOOKUP(BQ$2,Monitoring_eng!$A$1:$DB$79,Results!$C50,FALSE)),"",IF(HLOOKUP(BQ$2,Monitoring_eng!$A$1:$DB$79,Results!$C50,FALSE)=$I50,$P50,IF(HLOOKUP(BQ$2,Monitoring_eng!$A$1:$DB$79,Results!$C50,FALSE)=$K50,$Q50,IF(HLOOKUP(BQ$2,Monitoring_eng!$A$1:$DB$79,Results!$C50,FALSE)=$M50,$R50,IF(HLOOKUP(BQ$2,Monitoring_eng!$A$1:$DB$79,Results!$C50,FALSE)=$O50,$S50,"CHYBA")))))</f>
        <v>0.5</v>
      </c>
    </row>
    <row r="51" spans="1:69" x14ac:dyDescent="0.25">
      <c r="A51" s="45" t="s">
        <v>2476</v>
      </c>
      <c r="B51" s="45" t="s">
        <v>352</v>
      </c>
      <c r="C51" s="45">
        <v>50</v>
      </c>
      <c r="D51" s="55" t="s">
        <v>157</v>
      </c>
      <c r="E51" s="55" t="s">
        <v>180</v>
      </c>
      <c r="F51" s="56" t="s">
        <v>48</v>
      </c>
      <c r="G51" s="45">
        <v>2</v>
      </c>
      <c r="H51" s="45" t="s">
        <v>484</v>
      </c>
      <c r="I51" s="45" t="s">
        <v>1749</v>
      </c>
      <c r="J51" s="45" t="s">
        <v>485</v>
      </c>
      <c r="K51" s="67" t="s">
        <v>1750</v>
      </c>
      <c r="L51" s="45" t="s">
        <v>486</v>
      </c>
      <c r="M51" s="45" t="s">
        <v>1752</v>
      </c>
      <c r="N51" s="45" t="s">
        <v>2116</v>
      </c>
      <c r="O51" s="45" t="s">
        <v>2116</v>
      </c>
      <c r="P51" s="45">
        <f t="shared" si="0"/>
        <v>2</v>
      </c>
      <c r="Q51" s="45">
        <v>0</v>
      </c>
      <c r="R51" s="45">
        <f t="shared" si="1"/>
        <v>1</v>
      </c>
      <c r="S51" s="45" t="s">
        <v>2116</v>
      </c>
      <c r="T51" s="68">
        <f>IF(ISBLANK(HLOOKUP(T$2,Monitoring_eng!$A$1:$DB$79,Results!$C51,FALSE)),"",IF(HLOOKUP(T$2,Monitoring_eng!$A$1:$DB$79,Results!$C51,FALSE)=$I51,$P51,IF(HLOOKUP(T$2,Monitoring_eng!$A$1:$DB$79,Results!$C51,FALSE)=$K51,$Q51,IF(HLOOKUP(T$2,Monitoring_eng!$A$1:$DB$79,Results!$C51,FALSE)=$M51,$R51,IF(HLOOKUP(T$2,Monitoring_eng!$A$1:$DB$79,Results!$C51,FALSE)=$O51,$S51,"CHYBA")))))</f>
        <v>2</v>
      </c>
      <c r="U51" s="68">
        <f>IF(ISBLANK(HLOOKUP(U$2,Monitoring_eng!$A$1:$DB$79,Results!$C51,FALSE)),"",IF(HLOOKUP(U$2,Monitoring_eng!$A$1:$DB$79,Results!$C51,FALSE)=$I51,$P51,IF(HLOOKUP(U$2,Monitoring_eng!$A$1:$DB$79,Results!$C51,FALSE)=$K51,$Q51,IF(HLOOKUP(U$2,Monitoring_eng!$A$1:$DB$79,Results!$C51,FALSE)=$M51,$R51,IF(HLOOKUP(U$2,Monitoring_eng!$A$1:$DB$79,Results!$C51,FALSE)=$O51,$S51,"CHYBA")))))</f>
        <v>2</v>
      </c>
      <c r="V51" s="68">
        <f>IF(ISBLANK(HLOOKUP(V$2,Monitoring_eng!$A$1:$DB$79,Results!$C51,FALSE)),"",IF(HLOOKUP(V$2,Monitoring_eng!$A$1:$DB$79,Results!$C51,FALSE)=$I51,$P51,IF(HLOOKUP(V$2,Monitoring_eng!$A$1:$DB$79,Results!$C51,FALSE)=$K51,$Q51,IF(HLOOKUP(V$2,Monitoring_eng!$A$1:$DB$79,Results!$C51,FALSE)=$M51,$R51,IF(HLOOKUP(V$2,Monitoring_eng!$A$1:$DB$79,Results!$C51,FALSE)=$O51,$S51,"CHYBA")))))</f>
        <v>2</v>
      </c>
      <c r="W51" s="68">
        <f>IF(ISBLANK(HLOOKUP(W$2,Monitoring_eng!$A$1:$DB$79,Results!$C51,FALSE)),"",IF(HLOOKUP(W$2,Monitoring_eng!$A$1:$DB$79,Results!$C51,FALSE)=$I51,$P51,IF(HLOOKUP(W$2,Monitoring_eng!$A$1:$DB$79,Results!$C51,FALSE)=$K51,$Q51,IF(HLOOKUP(W$2,Monitoring_eng!$A$1:$DB$79,Results!$C51,FALSE)=$M51,$R51,IF(HLOOKUP(W$2,Monitoring_eng!$A$1:$DB$79,Results!$C51,FALSE)=$O51,$S51,"CHYBA")))))</f>
        <v>0</v>
      </c>
      <c r="X51" s="68">
        <f>IF(ISBLANK(HLOOKUP(X$2,Monitoring_eng!$A$1:$DB$79,Results!$C51,FALSE)),"",IF(HLOOKUP(X$2,Monitoring_eng!$A$1:$DB$79,Results!$C51,FALSE)=$I51,$P51,IF(HLOOKUP(X$2,Monitoring_eng!$A$1:$DB$79,Results!$C51,FALSE)=$K51,$Q51,IF(HLOOKUP(X$2,Monitoring_eng!$A$1:$DB$79,Results!$C51,FALSE)=$M51,$R51,IF(HLOOKUP(X$2,Monitoring_eng!$A$1:$DB$79,Results!$C51,FALSE)=$O51,$S51,"CHYBA")))))</f>
        <v>1</v>
      </c>
      <c r="Y51" s="68">
        <f>IF(ISBLANK(HLOOKUP(Y$2,Monitoring_eng!$A$1:$DB$79,Results!$C51,FALSE)),"",IF(HLOOKUP(Y$2,Monitoring_eng!$A$1:$DB$79,Results!$C51,FALSE)=$I51,$P51,IF(HLOOKUP(Y$2,Monitoring_eng!$A$1:$DB$79,Results!$C51,FALSE)=$K51,$Q51,IF(HLOOKUP(Y$2,Monitoring_eng!$A$1:$DB$79,Results!$C51,FALSE)=$M51,$R51,IF(HLOOKUP(Y$2,Monitoring_eng!$A$1:$DB$79,Results!$C51,FALSE)=$O51,$S51,"CHYBA")))))</f>
        <v>2</v>
      </c>
      <c r="Z51" s="68">
        <f>IF(ISBLANK(HLOOKUP(Z$2,Monitoring_eng!$A$1:$DB$79,Results!$C51,FALSE)),"",IF(HLOOKUP(Z$2,Monitoring_eng!$A$1:$DB$79,Results!$C51,FALSE)=$I51,$P51,IF(HLOOKUP(Z$2,Monitoring_eng!$A$1:$DB$79,Results!$C51,FALSE)=$K51,$Q51,IF(HLOOKUP(Z$2,Monitoring_eng!$A$1:$DB$79,Results!$C51,FALSE)=$M51,$R51,IF(HLOOKUP(Z$2,Monitoring_eng!$A$1:$DB$79,Results!$C51,FALSE)=$O51,$S51,"CHYBA")))))</f>
        <v>2</v>
      </c>
      <c r="AA51" s="68">
        <f>IF(ISBLANK(HLOOKUP(AA$2,Monitoring_eng!$A$1:$DB$79,Results!$C51,FALSE)),"",IF(HLOOKUP(AA$2,Monitoring_eng!$A$1:$DB$79,Results!$C51,FALSE)=$I51,$P51,IF(HLOOKUP(AA$2,Monitoring_eng!$A$1:$DB$79,Results!$C51,FALSE)=$K51,$Q51,IF(HLOOKUP(AA$2,Monitoring_eng!$A$1:$DB$79,Results!$C51,FALSE)=$M51,$R51,IF(HLOOKUP(AA$2,Monitoring_eng!$A$1:$DB$79,Results!$C51,FALSE)=$O51,$S51,"CHYBA")))))</f>
        <v>2</v>
      </c>
      <c r="AB51" s="68">
        <f>IF(ISBLANK(HLOOKUP(AB$2,Monitoring_eng!$A$1:$DB$79,Results!$C51,FALSE)),"",IF(HLOOKUP(AB$2,Monitoring_eng!$A$1:$DB$79,Results!$C51,FALSE)=$I51,$P51,IF(HLOOKUP(AB$2,Monitoring_eng!$A$1:$DB$79,Results!$C51,FALSE)=$K51,$Q51,IF(HLOOKUP(AB$2,Monitoring_eng!$A$1:$DB$79,Results!$C51,FALSE)=$M51,$R51,IF(HLOOKUP(AB$2,Monitoring_eng!$A$1:$DB$79,Results!$C51,FALSE)=$O51,$S51,"CHYBA")))))</f>
        <v>1</v>
      </c>
      <c r="AC51" s="68">
        <f>IF(ISBLANK(HLOOKUP(AC$2,Monitoring_eng!$A$1:$DB$79,Results!$C51,FALSE)),"",IF(HLOOKUP(AC$2,Monitoring_eng!$A$1:$DB$79,Results!$C51,FALSE)=$I51,$P51,IF(HLOOKUP(AC$2,Monitoring_eng!$A$1:$DB$79,Results!$C51,FALSE)=$K51,$Q51,IF(HLOOKUP(AC$2,Monitoring_eng!$A$1:$DB$79,Results!$C51,FALSE)=$M51,$R51,IF(HLOOKUP(AC$2,Monitoring_eng!$A$1:$DB$79,Results!$C51,FALSE)=$O51,$S51,"CHYBA")))))</f>
        <v>2</v>
      </c>
      <c r="AD51" s="68">
        <f>IF(ISBLANK(HLOOKUP(AD$2,Monitoring_eng!$A$1:$DB$79,Results!$C51,FALSE)),"",IF(HLOOKUP(AD$2,Monitoring_eng!$A$1:$DB$79,Results!$C51,FALSE)=$I51,$P51,IF(HLOOKUP(AD$2,Monitoring_eng!$A$1:$DB$79,Results!$C51,FALSE)=$K51,$Q51,IF(HLOOKUP(AD$2,Monitoring_eng!$A$1:$DB$79,Results!$C51,FALSE)=$M51,$R51,IF(HLOOKUP(AD$2,Monitoring_eng!$A$1:$DB$79,Results!$C51,FALSE)=$O51,$S51,"CHYBA")))))</f>
        <v>2</v>
      </c>
      <c r="AE51" s="68">
        <f>IF(ISBLANK(HLOOKUP(AE$2,Monitoring_eng!$A$1:$DB$79,Results!$C51,FALSE)),"",IF(HLOOKUP(AE$2,Monitoring_eng!$A$1:$DB$79,Results!$C51,FALSE)=$I51,$P51,IF(HLOOKUP(AE$2,Monitoring_eng!$A$1:$DB$79,Results!$C51,FALSE)=$K51,$Q51,IF(HLOOKUP(AE$2,Monitoring_eng!$A$1:$DB$79,Results!$C51,FALSE)=$M51,$R51,IF(HLOOKUP(AE$2,Monitoring_eng!$A$1:$DB$79,Results!$C51,FALSE)=$O51,$S51,"CHYBA")))))</f>
        <v>0</v>
      </c>
      <c r="AF51" s="68">
        <f>IF(ISBLANK(HLOOKUP(AF$2,Monitoring_eng!$A$1:$DB$79,Results!$C51,FALSE)),"",IF(HLOOKUP(AF$2,Monitoring_eng!$A$1:$DB$79,Results!$C51,FALSE)=$I51,$P51,IF(HLOOKUP(AF$2,Monitoring_eng!$A$1:$DB$79,Results!$C51,FALSE)=$K51,$Q51,IF(HLOOKUP(AF$2,Monitoring_eng!$A$1:$DB$79,Results!$C51,FALSE)=$M51,$R51,IF(HLOOKUP(AF$2,Monitoring_eng!$A$1:$DB$79,Results!$C51,FALSE)=$O51,$S51,"CHYBA")))))</f>
        <v>2</v>
      </c>
      <c r="AG51" s="68">
        <f>IF(ISBLANK(HLOOKUP(AG$2,Monitoring_eng!$A$1:$DB$79,Results!$C51,FALSE)),"",IF(HLOOKUP(AG$2,Monitoring_eng!$A$1:$DB$79,Results!$C51,FALSE)=$I51,$P51,IF(HLOOKUP(AG$2,Monitoring_eng!$A$1:$DB$79,Results!$C51,FALSE)=$K51,$Q51,IF(HLOOKUP(AG$2,Monitoring_eng!$A$1:$DB$79,Results!$C51,FALSE)=$M51,$R51,IF(HLOOKUP(AG$2,Monitoring_eng!$A$1:$DB$79,Results!$C51,FALSE)=$O51,$S51,"CHYBA")))))</f>
        <v>2</v>
      </c>
      <c r="AH51" s="68">
        <f>IF(ISBLANK(HLOOKUP(AH$2,Monitoring_eng!$A$1:$DB$79,Results!$C51,FALSE)),"",IF(HLOOKUP(AH$2,Monitoring_eng!$A$1:$DB$79,Results!$C51,FALSE)=$I51,$P51,IF(HLOOKUP(AH$2,Monitoring_eng!$A$1:$DB$79,Results!$C51,FALSE)=$K51,$Q51,IF(HLOOKUP(AH$2,Monitoring_eng!$A$1:$DB$79,Results!$C51,FALSE)=$M51,$R51,IF(HLOOKUP(AH$2,Monitoring_eng!$A$1:$DB$79,Results!$C51,FALSE)=$O51,$S51,"CHYBA")))))</f>
        <v>2</v>
      </c>
      <c r="AI51" s="68">
        <f>IF(ISBLANK(HLOOKUP(AI$2,Monitoring_eng!$A$1:$DB$79,Results!$C51,FALSE)),"",IF(HLOOKUP(AI$2,Monitoring_eng!$A$1:$DB$79,Results!$C51,FALSE)=$I51,$P51,IF(HLOOKUP(AI$2,Monitoring_eng!$A$1:$DB$79,Results!$C51,FALSE)=$K51,$Q51,IF(HLOOKUP(AI$2,Monitoring_eng!$A$1:$DB$79,Results!$C51,FALSE)=$M51,$R51,IF(HLOOKUP(AI$2,Monitoring_eng!$A$1:$DB$79,Results!$C51,FALSE)=$O51,$S51,"CHYBA")))))</f>
        <v>2</v>
      </c>
      <c r="AJ51" s="68">
        <f>IF(ISBLANK(HLOOKUP(AJ$2,Monitoring_eng!$A$1:$DB$79,Results!$C51,FALSE)),"",IF(HLOOKUP(AJ$2,Monitoring_eng!$A$1:$DB$79,Results!$C51,FALSE)=$I51,$P51,IF(HLOOKUP(AJ$2,Monitoring_eng!$A$1:$DB$79,Results!$C51,FALSE)=$K51,$Q51,IF(HLOOKUP(AJ$2,Monitoring_eng!$A$1:$DB$79,Results!$C51,FALSE)=$M51,$R51,IF(HLOOKUP(AJ$2,Monitoring_eng!$A$1:$DB$79,Results!$C51,FALSE)=$O51,$S51,"CHYBA")))))</f>
        <v>1</v>
      </c>
      <c r="AK51" s="68">
        <f>IF(ISBLANK(HLOOKUP(AK$2,Monitoring_eng!$A$1:$DB$79,Results!$C51,FALSE)),"",IF(HLOOKUP(AK$2,Monitoring_eng!$A$1:$DB$79,Results!$C51,FALSE)=$I51,$P51,IF(HLOOKUP(AK$2,Monitoring_eng!$A$1:$DB$79,Results!$C51,FALSE)=$K51,$Q51,IF(HLOOKUP(AK$2,Monitoring_eng!$A$1:$DB$79,Results!$C51,FALSE)=$M51,$R51,IF(HLOOKUP(AK$2,Monitoring_eng!$A$1:$DB$79,Results!$C51,FALSE)=$O51,$S51,"CHYBA")))))</f>
        <v>0</v>
      </c>
      <c r="AL51" s="68">
        <f>IF(ISBLANK(HLOOKUP(AL$2,Monitoring_eng!$A$1:$DB$79,Results!$C51,FALSE)),"",IF(HLOOKUP(AL$2,Monitoring_eng!$A$1:$DB$79,Results!$C51,FALSE)=$I51,$P51,IF(HLOOKUP(AL$2,Monitoring_eng!$A$1:$DB$79,Results!$C51,FALSE)=$K51,$Q51,IF(HLOOKUP(AL$2,Monitoring_eng!$A$1:$DB$79,Results!$C51,FALSE)=$M51,$R51,IF(HLOOKUP(AL$2,Monitoring_eng!$A$1:$DB$79,Results!$C51,FALSE)=$O51,$S51,"CHYBA")))))</f>
        <v>2</v>
      </c>
      <c r="AM51" s="68">
        <f>IF(ISBLANK(HLOOKUP(AM$2,Monitoring_eng!$A$1:$DB$79,Results!$C51,FALSE)),"",IF(HLOOKUP(AM$2,Monitoring_eng!$A$1:$DB$79,Results!$C51,FALSE)=$I51,$P51,IF(HLOOKUP(AM$2,Monitoring_eng!$A$1:$DB$79,Results!$C51,FALSE)=$K51,$Q51,IF(HLOOKUP(AM$2,Monitoring_eng!$A$1:$DB$79,Results!$C51,FALSE)=$M51,$R51,IF(HLOOKUP(AM$2,Monitoring_eng!$A$1:$DB$79,Results!$C51,FALSE)=$O51,$S51,"CHYBA")))))</f>
        <v>2</v>
      </c>
      <c r="AN51" s="68">
        <f>IF(ISBLANK(HLOOKUP(AN$2,Monitoring_eng!$A$1:$DB$79,Results!$C51,FALSE)),"",IF(HLOOKUP(AN$2,Monitoring_eng!$A$1:$DB$79,Results!$C51,FALSE)=$I51,$P51,IF(HLOOKUP(AN$2,Monitoring_eng!$A$1:$DB$79,Results!$C51,FALSE)=$K51,$Q51,IF(HLOOKUP(AN$2,Monitoring_eng!$A$1:$DB$79,Results!$C51,FALSE)=$M51,$R51,IF(HLOOKUP(AN$2,Monitoring_eng!$A$1:$DB$79,Results!$C51,FALSE)=$O51,$S51,"CHYBA")))))</f>
        <v>1</v>
      </c>
      <c r="AO51" s="68">
        <f>IF(ISBLANK(HLOOKUP(AO$2,Monitoring_eng!$A$1:$DB$79,Results!$C51,FALSE)),"",IF(HLOOKUP(AO$2,Monitoring_eng!$A$1:$DB$79,Results!$C51,FALSE)=$I51,$P51,IF(HLOOKUP(AO$2,Monitoring_eng!$A$1:$DB$79,Results!$C51,FALSE)=$K51,$Q51,IF(HLOOKUP(AO$2,Monitoring_eng!$A$1:$DB$79,Results!$C51,FALSE)=$M51,$R51,IF(HLOOKUP(AO$2,Monitoring_eng!$A$1:$DB$79,Results!$C51,FALSE)=$O51,$S51,"CHYBA")))))</f>
        <v>2</v>
      </c>
      <c r="AP51" s="68">
        <f>IF(ISBLANK(HLOOKUP(AP$2,Monitoring_eng!$A$1:$DB$79,Results!$C51,FALSE)),"",IF(HLOOKUP(AP$2,Monitoring_eng!$A$1:$DB$79,Results!$C51,FALSE)=$I51,$P51,IF(HLOOKUP(AP$2,Monitoring_eng!$A$1:$DB$79,Results!$C51,FALSE)=$K51,$Q51,IF(HLOOKUP(AP$2,Monitoring_eng!$A$1:$DB$79,Results!$C51,FALSE)=$M51,$R51,IF(HLOOKUP(AP$2,Monitoring_eng!$A$1:$DB$79,Results!$C51,FALSE)=$O51,$S51,"CHYBA")))))</f>
        <v>2</v>
      </c>
      <c r="AQ51" s="68">
        <f>IF(ISBLANK(HLOOKUP(AQ$2,Monitoring_eng!$A$1:$DB$79,Results!$C51,FALSE)),"",IF(HLOOKUP(AQ$2,Monitoring_eng!$A$1:$DB$79,Results!$C51,FALSE)=$I51,$P51,IF(HLOOKUP(AQ$2,Monitoring_eng!$A$1:$DB$79,Results!$C51,FALSE)=$K51,$Q51,IF(HLOOKUP(AQ$2,Monitoring_eng!$A$1:$DB$79,Results!$C51,FALSE)=$M51,$R51,IF(HLOOKUP(AQ$2,Monitoring_eng!$A$1:$DB$79,Results!$C51,FALSE)=$O51,$S51,"CHYBA")))))</f>
        <v>2</v>
      </c>
      <c r="AR51" s="68">
        <f>IF(ISBLANK(HLOOKUP(AR$2,Monitoring_eng!$A$1:$DB$79,Results!$C51,FALSE)),"",IF(HLOOKUP(AR$2,Monitoring_eng!$A$1:$DB$79,Results!$C51,FALSE)=$I51,$P51,IF(HLOOKUP(AR$2,Monitoring_eng!$A$1:$DB$79,Results!$C51,FALSE)=$K51,$Q51,IF(HLOOKUP(AR$2,Monitoring_eng!$A$1:$DB$79,Results!$C51,FALSE)=$M51,$R51,IF(HLOOKUP(AR$2,Monitoring_eng!$A$1:$DB$79,Results!$C51,FALSE)=$O51,$S51,"CHYBA")))))</f>
        <v>2</v>
      </c>
      <c r="AS51" s="68">
        <f>IF(ISBLANK(HLOOKUP(AS$2,Monitoring_eng!$A$1:$DB$79,Results!$C51,FALSE)),"",IF(HLOOKUP(AS$2,Monitoring_eng!$A$1:$DB$79,Results!$C51,FALSE)=$I51,$P51,IF(HLOOKUP(AS$2,Monitoring_eng!$A$1:$DB$79,Results!$C51,FALSE)=$K51,$Q51,IF(HLOOKUP(AS$2,Monitoring_eng!$A$1:$DB$79,Results!$C51,FALSE)=$M51,$R51,IF(HLOOKUP(AS$2,Monitoring_eng!$A$1:$DB$79,Results!$C51,FALSE)=$O51,$S51,"CHYBA")))))</f>
        <v>2</v>
      </c>
      <c r="AT51" s="68">
        <f>IF(ISBLANK(HLOOKUP(AT$2,Monitoring_eng!$A$1:$DB$79,Results!$C51,FALSE)),"",IF(HLOOKUP(AT$2,Monitoring_eng!$A$1:$DB$79,Results!$C51,FALSE)=$I51,$P51,IF(HLOOKUP(AT$2,Monitoring_eng!$A$1:$DB$79,Results!$C51,FALSE)=$K51,$Q51,IF(HLOOKUP(AT$2,Monitoring_eng!$A$1:$DB$79,Results!$C51,FALSE)=$M51,$R51,IF(HLOOKUP(AT$2,Monitoring_eng!$A$1:$DB$79,Results!$C51,FALSE)=$O51,$S51,"CHYBA")))))</f>
        <v>2</v>
      </c>
      <c r="AU51" s="68">
        <f>IF(ISBLANK(HLOOKUP(AU$2,Monitoring_eng!$A$1:$DB$79,Results!$C51,FALSE)),"",IF(HLOOKUP(AU$2,Monitoring_eng!$A$1:$DB$79,Results!$C51,FALSE)=$I51,$P51,IF(HLOOKUP(AU$2,Monitoring_eng!$A$1:$DB$79,Results!$C51,FALSE)=$K51,$Q51,IF(HLOOKUP(AU$2,Monitoring_eng!$A$1:$DB$79,Results!$C51,FALSE)=$M51,$R51,IF(HLOOKUP(AU$2,Monitoring_eng!$A$1:$DB$79,Results!$C51,FALSE)=$O51,$S51,"CHYBA")))))</f>
        <v>2</v>
      </c>
      <c r="AV51" s="68">
        <f>IF(ISBLANK(HLOOKUP(AV$2,Monitoring_eng!$A$1:$DB$79,Results!$C51,FALSE)),"",IF(HLOOKUP(AV$2,Monitoring_eng!$A$1:$DB$79,Results!$C51,FALSE)=$I51,$P51,IF(HLOOKUP(AV$2,Monitoring_eng!$A$1:$DB$79,Results!$C51,FALSE)=$K51,$Q51,IF(HLOOKUP(AV$2,Monitoring_eng!$A$1:$DB$79,Results!$C51,FALSE)=$M51,$R51,IF(HLOOKUP(AV$2,Monitoring_eng!$A$1:$DB$79,Results!$C51,FALSE)=$O51,$S51,"CHYBA")))))</f>
        <v>2</v>
      </c>
      <c r="AW51" s="68">
        <f>IF(ISBLANK(HLOOKUP(AW$2,Monitoring_eng!$A$1:$DB$79,Results!$C51,FALSE)),"",IF(HLOOKUP(AW$2,Monitoring_eng!$A$1:$DB$79,Results!$C51,FALSE)=$I51,$P51,IF(HLOOKUP(AW$2,Monitoring_eng!$A$1:$DB$79,Results!$C51,FALSE)=$K51,$Q51,IF(HLOOKUP(AW$2,Monitoring_eng!$A$1:$DB$79,Results!$C51,FALSE)=$M51,$R51,IF(HLOOKUP(AW$2,Monitoring_eng!$A$1:$DB$79,Results!$C51,FALSE)=$O51,$S51,"CHYBA")))))</f>
        <v>2</v>
      </c>
      <c r="AX51" s="68">
        <f>IF(ISBLANK(HLOOKUP(AX$2,Monitoring_eng!$A$1:$DB$79,Results!$C51,FALSE)),"",IF(HLOOKUP(AX$2,Monitoring_eng!$A$1:$DB$79,Results!$C51,FALSE)=$I51,$P51,IF(HLOOKUP(AX$2,Monitoring_eng!$A$1:$DB$79,Results!$C51,FALSE)=$K51,$Q51,IF(HLOOKUP(AX$2,Monitoring_eng!$A$1:$DB$79,Results!$C51,FALSE)=$M51,$R51,IF(HLOOKUP(AX$2,Monitoring_eng!$A$1:$DB$79,Results!$C51,FALSE)=$O51,$S51,"CHYBA")))))</f>
        <v>2</v>
      </c>
      <c r="AY51" s="68">
        <f>IF(ISBLANK(HLOOKUP(AY$2,Monitoring_eng!$A$1:$DB$79,Results!$C51,FALSE)),"",IF(HLOOKUP(AY$2,Monitoring_eng!$A$1:$DB$79,Results!$C51,FALSE)=$I51,$P51,IF(HLOOKUP(AY$2,Monitoring_eng!$A$1:$DB$79,Results!$C51,FALSE)=$K51,$Q51,IF(HLOOKUP(AY$2,Monitoring_eng!$A$1:$DB$79,Results!$C51,FALSE)=$M51,$R51,IF(HLOOKUP(AY$2,Monitoring_eng!$A$1:$DB$79,Results!$C51,FALSE)=$O51,$S51,"CHYBA")))))</f>
        <v>2</v>
      </c>
      <c r="AZ51" s="68">
        <f>IF(ISBLANK(HLOOKUP(AZ$2,Monitoring_eng!$A$1:$DB$79,Results!$C51,FALSE)),"",IF(HLOOKUP(AZ$2,Monitoring_eng!$A$1:$DB$79,Results!$C51,FALSE)=$I51,$P51,IF(HLOOKUP(AZ$2,Monitoring_eng!$A$1:$DB$79,Results!$C51,FALSE)=$K51,$Q51,IF(HLOOKUP(AZ$2,Monitoring_eng!$A$1:$DB$79,Results!$C51,FALSE)=$M51,$R51,IF(HLOOKUP(AZ$2,Monitoring_eng!$A$1:$DB$79,Results!$C51,FALSE)=$O51,$S51,"CHYBA")))))</f>
        <v>2</v>
      </c>
      <c r="BA51" s="68">
        <f>IF(ISBLANK(HLOOKUP(BA$2,Monitoring_eng!$A$1:$DB$79,Results!$C51,FALSE)),"",IF(HLOOKUP(BA$2,Monitoring_eng!$A$1:$DB$79,Results!$C51,FALSE)=$I51,$P51,IF(HLOOKUP(BA$2,Monitoring_eng!$A$1:$DB$79,Results!$C51,FALSE)=$K51,$Q51,IF(HLOOKUP(BA$2,Monitoring_eng!$A$1:$DB$79,Results!$C51,FALSE)=$M51,$R51,IF(HLOOKUP(BA$2,Monitoring_eng!$A$1:$DB$79,Results!$C51,FALSE)=$O51,$S51,"CHYBA")))))</f>
        <v>1</v>
      </c>
      <c r="BB51" s="68">
        <f>IF(ISBLANK(HLOOKUP(BB$2,Monitoring_eng!$A$1:$DB$79,Results!$C51,FALSE)),"",IF(HLOOKUP(BB$2,Monitoring_eng!$A$1:$DB$79,Results!$C51,FALSE)=$I51,$P51,IF(HLOOKUP(BB$2,Monitoring_eng!$A$1:$DB$79,Results!$C51,FALSE)=$K51,$Q51,IF(HLOOKUP(BB$2,Monitoring_eng!$A$1:$DB$79,Results!$C51,FALSE)=$M51,$R51,IF(HLOOKUP(BB$2,Monitoring_eng!$A$1:$DB$79,Results!$C51,FALSE)=$O51,$S51,"CHYBA")))))</f>
        <v>2</v>
      </c>
      <c r="BC51" s="68">
        <f>IF(ISBLANK(HLOOKUP(BC$2,Monitoring_eng!$A$1:$DB$79,Results!$C51,FALSE)),"",IF(HLOOKUP(BC$2,Monitoring_eng!$A$1:$DB$79,Results!$C51,FALSE)=$I51,$P51,IF(HLOOKUP(BC$2,Monitoring_eng!$A$1:$DB$79,Results!$C51,FALSE)=$K51,$Q51,IF(HLOOKUP(BC$2,Monitoring_eng!$A$1:$DB$79,Results!$C51,FALSE)=$M51,$R51,IF(HLOOKUP(BC$2,Monitoring_eng!$A$1:$DB$79,Results!$C51,FALSE)=$O51,$S51,"CHYBA")))))</f>
        <v>2</v>
      </c>
      <c r="BD51" s="68">
        <f>IF(ISBLANK(HLOOKUP(BD$2,Monitoring_eng!$A$1:$DB$79,Results!$C51,FALSE)),"",IF(HLOOKUP(BD$2,Monitoring_eng!$A$1:$DB$79,Results!$C51,FALSE)=$I51,$P51,IF(HLOOKUP(BD$2,Monitoring_eng!$A$1:$DB$79,Results!$C51,FALSE)=$K51,$Q51,IF(HLOOKUP(BD$2,Monitoring_eng!$A$1:$DB$79,Results!$C51,FALSE)=$M51,$R51,IF(HLOOKUP(BD$2,Monitoring_eng!$A$1:$DB$79,Results!$C51,FALSE)=$O51,$S51,"CHYBA")))))</f>
        <v>2</v>
      </c>
      <c r="BE51" s="68">
        <f>IF(ISBLANK(HLOOKUP(BE$2,Monitoring_eng!$A$1:$DB$79,Results!$C51,FALSE)),"",IF(HLOOKUP(BE$2,Monitoring_eng!$A$1:$DB$79,Results!$C51,FALSE)=$I51,$P51,IF(HLOOKUP(BE$2,Monitoring_eng!$A$1:$DB$79,Results!$C51,FALSE)=$K51,$Q51,IF(HLOOKUP(BE$2,Monitoring_eng!$A$1:$DB$79,Results!$C51,FALSE)=$M51,$R51,IF(HLOOKUP(BE$2,Monitoring_eng!$A$1:$DB$79,Results!$C51,FALSE)=$O51,$S51,"CHYBA")))))</f>
        <v>2</v>
      </c>
      <c r="BF51" s="68">
        <f>IF(ISBLANK(HLOOKUP(BF$2,Monitoring_eng!$A$1:$DB$79,Results!$C51,FALSE)),"",IF(HLOOKUP(BF$2,Monitoring_eng!$A$1:$DB$79,Results!$C51,FALSE)=$I51,$P51,IF(HLOOKUP(BF$2,Monitoring_eng!$A$1:$DB$79,Results!$C51,FALSE)=$K51,$Q51,IF(HLOOKUP(BF$2,Monitoring_eng!$A$1:$DB$79,Results!$C51,FALSE)=$M51,$R51,IF(HLOOKUP(BF$2,Monitoring_eng!$A$1:$DB$79,Results!$C51,FALSE)=$O51,$S51,"CHYBA")))))</f>
        <v>2</v>
      </c>
      <c r="BG51" s="68">
        <f>IF(ISBLANK(HLOOKUP(BG$2,Monitoring_eng!$A$1:$DB$79,Results!$C51,FALSE)),"",IF(HLOOKUP(BG$2,Monitoring_eng!$A$1:$DB$79,Results!$C51,FALSE)=$I51,$P51,IF(HLOOKUP(BG$2,Monitoring_eng!$A$1:$DB$79,Results!$C51,FALSE)=$K51,$Q51,IF(HLOOKUP(BG$2,Monitoring_eng!$A$1:$DB$79,Results!$C51,FALSE)=$M51,$R51,IF(HLOOKUP(BG$2,Monitoring_eng!$A$1:$DB$79,Results!$C51,FALSE)=$O51,$S51,"CHYBA")))))</f>
        <v>2</v>
      </c>
      <c r="BH51" s="68">
        <f>IF(ISBLANK(HLOOKUP(BH$2,Monitoring_eng!$A$1:$DB$79,Results!$C51,FALSE)),"",IF(HLOOKUP(BH$2,Monitoring_eng!$A$1:$DB$79,Results!$C51,FALSE)=$I51,$P51,IF(HLOOKUP(BH$2,Monitoring_eng!$A$1:$DB$79,Results!$C51,FALSE)=$K51,$Q51,IF(HLOOKUP(BH$2,Monitoring_eng!$A$1:$DB$79,Results!$C51,FALSE)=$M51,$R51,IF(HLOOKUP(BH$2,Monitoring_eng!$A$1:$DB$79,Results!$C51,FALSE)=$O51,$S51,"CHYBA")))))</f>
        <v>2</v>
      </c>
      <c r="BI51" s="68">
        <f>IF(ISBLANK(HLOOKUP(BI$2,Monitoring_eng!$A$1:$DB$79,Results!$C51,FALSE)),"",IF(HLOOKUP(BI$2,Monitoring_eng!$A$1:$DB$79,Results!$C51,FALSE)=$I51,$P51,IF(HLOOKUP(BI$2,Monitoring_eng!$A$1:$DB$79,Results!$C51,FALSE)=$K51,$Q51,IF(HLOOKUP(BI$2,Monitoring_eng!$A$1:$DB$79,Results!$C51,FALSE)=$M51,$R51,IF(HLOOKUP(BI$2,Monitoring_eng!$A$1:$DB$79,Results!$C51,FALSE)=$O51,$S51,"CHYBA")))))</f>
        <v>2</v>
      </c>
      <c r="BJ51" s="68">
        <f>IF(ISBLANK(HLOOKUP(BJ$2,Monitoring_eng!$A$1:$DB$79,Results!$C51,FALSE)),"",IF(HLOOKUP(BJ$2,Monitoring_eng!$A$1:$DB$79,Results!$C51,FALSE)=$I51,$P51,IF(HLOOKUP(BJ$2,Monitoring_eng!$A$1:$DB$79,Results!$C51,FALSE)=$K51,$Q51,IF(HLOOKUP(BJ$2,Monitoring_eng!$A$1:$DB$79,Results!$C51,FALSE)=$M51,$R51,IF(HLOOKUP(BJ$2,Monitoring_eng!$A$1:$DB$79,Results!$C51,FALSE)=$O51,$S51,"CHYBA")))))</f>
        <v>2</v>
      </c>
      <c r="BK51" s="68">
        <f>IF(ISBLANK(HLOOKUP(BK$2,Monitoring_eng!$A$1:$DB$79,Results!$C51,FALSE)),"",IF(HLOOKUP(BK$2,Monitoring_eng!$A$1:$DB$79,Results!$C51,FALSE)=$I51,$P51,IF(HLOOKUP(BK$2,Monitoring_eng!$A$1:$DB$79,Results!$C51,FALSE)=$K51,$Q51,IF(HLOOKUP(BK$2,Monitoring_eng!$A$1:$DB$79,Results!$C51,FALSE)=$M51,$R51,IF(HLOOKUP(BK$2,Monitoring_eng!$A$1:$DB$79,Results!$C51,FALSE)=$O51,$S51,"CHYBA")))))</f>
        <v>1</v>
      </c>
      <c r="BL51" s="68">
        <f>IF(ISBLANK(HLOOKUP(BL$2,Monitoring_eng!$A$1:$DB$79,Results!$C51,FALSE)),"",IF(HLOOKUP(BL$2,Monitoring_eng!$A$1:$DB$79,Results!$C51,FALSE)=$I51,$P51,IF(HLOOKUP(BL$2,Monitoring_eng!$A$1:$DB$79,Results!$C51,FALSE)=$K51,$Q51,IF(HLOOKUP(BL$2,Monitoring_eng!$A$1:$DB$79,Results!$C51,FALSE)=$M51,$R51,IF(HLOOKUP(BL$2,Monitoring_eng!$A$1:$DB$79,Results!$C51,FALSE)=$O51,$S51,"CHYBA")))))</f>
        <v>2</v>
      </c>
      <c r="BM51" s="68">
        <f>IF(ISBLANK(HLOOKUP(BM$2,Monitoring_eng!$A$1:$DB$79,Results!$C51,FALSE)),"",IF(HLOOKUP(BM$2,Monitoring_eng!$A$1:$DB$79,Results!$C51,FALSE)=$I51,$P51,IF(HLOOKUP(BM$2,Monitoring_eng!$A$1:$DB$79,Results!$C51,FALSE)=$K51,$Q51,IF(HLOOKUP(BM$2,Monitoring_eng!$A$1:$DB$79,Results!$C51,FALSE)=$M51,$R51,IF(HLOOKUP(BM$2,Monitoring_eng!$A$1:$DB$79,Results!$C51,FALSE)=$O51,$S51,"CHYBA")))))</f>
        <v>2</v>
      </c>
      <c r="BN51" s="68">
        <f>IF(ISBLANK(HLOOKUP(BN$2,Monitoring_eng!$A$1:$DB$79,Results!$C51,FALSE)),"",IF(HLOOKUP(BN$2,Monitoring_eng!$A$1:$DB$79,Results!$C51,FALSE)=$I51,$P51,IF(HLOOKUP(BN$2,Monitoring_eng!$A$1:$DB$79,Results!$C51,FALSE)=$K51,$Q51,IF(HLOOKUP(BN$2,Monitoring_eng!$A$1:$DB$79,Results!$C51,FALSE)=$M51,$R51,IF(HLOOKUP(BN$2,Monitoring_eng!$A$1:$DB$79,Results!$C51,FALSE)=$O51,$S51,"CHYBA")))))</f>
        <v>2</v>
      </c>
      <c r="BO51" s="68">
        <f>IF(ISBLANK(HLOOKUP(BO$2,Monitoring_eng!$A$1:$DB$79,Results!$C51,FALSE)),"",IF(HLOOKUP(BO$2,Monitoring_eng!$A$1:$DB$79,Results!$C51,FALSE)=$I51,$P51,IF(HLOOKUP(BO$2,Monitoring_eng!$A$1:$DB$79,Results!$C51,FALSE)=$K51,$Q51,IF(HLOOKUP(BO$2,Monitoring_eng!$A$1:$DB$79,Results!$C51,FALSE)=$M51,$R51,IF(HLOOKUP(BO$2,Monitoring_eng!$A$1:$DB$79,Results!$C51,FALSE)=$O51,$S51,"CHYBA")))))</f>
        <v>2</v>
      </c>
      <c r="BP51" s="68">
        <f>IF(ISBLANK(HLOOKUP(BP$2,Monitoring_eng!$A$1:$DB$79,Results!$C51,FALSE)),"",IF(HLOOKUP(BP$2,Monitoring_eng!$A$1:$DB$79,Results!$C51,FALSE)=$I51,$P51,IF(HLOOKUP(BP$2,Monitoring_eng!$A$1:$DB$79,Results!$C51,FALSE)=$K51,$Q51,IF(HLOOKUP(BP$2,Monitoring_eng!$A$1:$DB$79,Results!$C51,FALSE)=$M51,$R51,IF(HLOOKUP(BP$2,Monitoring_eng!$A$1:$DB$79,Results!$C51,FALSE)=$O51,$S51,"CHYBA")))))</f>
        <v>2</v>
      </c>
      <c r="BQ51" s="68">
        <f>IF(ISBLANK(HLOOKUP(BQ$2,Monitoring_eng!$A$1:$DB$79,Results!$C51,FALSE)),"",IF(HLOOKUP(BQ$2,Monitoring_eng!$A$1:$DB$79,Results!$C51,FALSE)=$I51,$P51,IF(HLOOKUP(BQ$2,Monitoring_eng!$A$1:$DB$79,Results!$C51,FALSE)=$K51,$Q51,IF(HLOOKUP(BQ$2,Monitoring_eng!$A$1:$DB$79,Results!$C51,FALSE)=$M51,$R51,IF(HLOOKUP(BQ$2,Monitoring_eng!$A$1:$DB$79,Results!$C51,FALSE)=$O51,$S51,"CHYBA")))))</f>
        <v>0</v>
      </c>
    </row>
    <row r="52" spans="1:69" x14ac:dyDescent="0.25">
      <c r="A52" s="45" t="s">
        <v>2477</v>
      </c>
      <c r="B52" s="45" t="s">
        <v>353</v>
      </c>
      <c r="C52" s="45">
        <v>51</v>
      </c>
      <c r="D52" s="55" t="s">
        <v>158</v>
      </c>
      <c r="E52" s="55" t="s">
        <v>181</v>
      </c>
      <c r="F52" s="56" t="s">
        <v>48</v>
      </c>
      <c r="G52" s="45">
        <v>1</v>
      </c>
      <c r="H52" s="45" t="s">
        <v>484</v>
      </c>
      <c r="I52" s="45" t="s">
        <v>1749</v>
      </c>
      <c r="J52" s="45" t="s">
        <v>485</v>
      </c>
      <c r="K52" s="67" t="s">
        <v>1750</v>
      </c>
      <c r="L52" s="45" t="s">
        <v>486</v>
      </c>
      <c r="M52" s="45" t="s">
        <v>1752</v>
      </c>
      <c r="N52" s="45" t="s">
        <v>2116</v>
      </c>
      <c r="O52" s="45" t="s">
        <v>2116</v>
      </c>
      <c r="P52" s="45">
        <f t="shared" si="0"/>
        <v>1</v>
      </c>
      <c r="Q52" s="45">
        <v>0</v>
      </c>
      <c r="R52" s="45">
        <f t="shared" si="1"/>
        <v>0.5</v>
      </c>
      <c r="S52" s="45" t="s">
        <v>2116</v>
      </c>
      <c r="T52" s="68">
        <f>IF(ISBLANK(HLOOKUP(T$2,Monitoring_eng!$A$1:$DB$79,Results!$C52,FALSE)),"",IF(HLOOKUP(T$2,Monitoring_eng!$A$1:$DB$79,Results!$C52,FALSE)=$I52,$P52,IF(HLOOKUP(T$2,Monitoring_eng!$A$1:$DB$79,Results!$C52,FALSE)=$K52,$Q52,IF(HLOOKUP(T$2,Monitoring_eng!$A$1:$DB$79,Results!$C52,FALSE)=$M52,$R52,IF(HLOOKUP(T$2,Monitoring_eng!$A$1:$DB$79,Results!$C52,FALSE)=$O52,$S52,"CHYBA")))))</f>
        <v>1</v>
      </c>
      <c r="U52" s="68">
        <f>IF(ISBLANK(HLOOKUP(U$2,Monitoring_eng!$A$1:$DB$79,Results!$C52,FALSE)),"",IF(HLOOKUP(U$2,Monitoring_eng!$A$1:$DB$79,Results!$C52,FALSE)=$I52,$P52,IF(HLOOKUP(U$2,Monitoring_eng!$A$1:$DB$79,Results!$C52,FALSE)=$K52,$Q52,IF(HLOOKUP(U$2,Monitoring_eng!$A$1:$DB$79,Results!$C52,FALSE)=$M52,$R52,IF(HLOOKUP(U$2,Monitoring_eng!$A$1:$DB$79,Results!$C52,FALSE)=$O52,$S52,"CHYBA")))))</f>
        <v>0</v>
      </c>
      <c r="V52" s="68">
        <f>IF(ISBLANK(HLOOKUP(V$2,Monitoring_eng!$A$1:$DB$79,Results!$C52,FALSE)),"",IF(HLOOKUP(V$2,Monitoring_eng!$A$1:$DB$79,Results!$C52,FALSE)=$I52,$P52,IF(HLOOKUP(V$2,Monitoring_eng!$A$1:$DB$79,Results!$C52,FALSE)=$K52,$Q52,IF(HLOOKUP(V$2,Monitoring_eng!$A$1:$DB$79,Results!$C52,FALSE)=$M52,$R52,IF(HLOOKUP(V$2,Monitoring_eng!$A$1:$DB$79,Results!$C52,FALSE)=$O52,$S52,"CHYBA")))))</f>
        <v>1</v>
      </c>
      <c r="W52" s="68">
        <f>IF(ISBLANK(HLOOKUP(W$2,Monitoring_eng!$A$1:$DB$79,Results!$C52,FALSE)),"",IF(HLOOKUP(W$2,Monitoring_eng!$A$1:$DB$79,Results!$C52,FALSE)=$I52,$P52,IF(HLOOKUP(W$2,Monitoring_eng!$A$1:$DB$79,Results!$C52,FALSE)=$K52,$Q52,IF(HLOOKUP(W$2,Monitoring_eng!$A$1:$DB$79,Results!$C52,FALSE)=$M52,$R52,IF(HLOOKUP(W$2,Monitoring_eng!$A$1:$DB$79,Results!$C52,FALSE)=$O52,$S52,"CHYBA")))))</f>
        <v>1</v>
      </c>
      <c r="X52" s="68">
        <f>IF(ISBLANK(HLOOKUP(X$2,Monitoring_eng!$A$1:$DB$79,Results!$C52,FALSE)),"",IF(HLOOKUP(X$2,Monitoring_eng!$A$1:$DB$79,Results!$C52,FALSE)=$I52,$P52,IF(HLOOKUP(X$2,Monitoring_eng!$A$1:$DB$79,Results!$C52,FALSE)=$K52,$Q52,IF(HLOOKUP(X$2,Monitoring_eng!$A$1:$DB$79,Results!$C52,FALSE)=$M52,$R52,IF(HLOOKUP(X$2,Monitoring_eng!$A$1:$DB$79,Results!$C52,FALSE)=$O52,$S52,"CHYBA")))))</f>
        <v>1</v>
      </c>
      <c r="Y52" s="68">
        <f>IF(ISBLANK(HLOOKUP(Y$2,Monitoring_eng!$A$1:$DB$79,Results!$C52,FALSE)),"",IF(HLOOKUP(Y$2,Monitoring_eng!$A$1:$DB$79,Results!$C52,FALSE)=$I52,$P52,IF(HLOOKUP(Y$2,Monitoring_eng!$A$1:$DB$79,Results!$C52,FALSE)=$K52,$Q52,IF(HLOOKUP(Y$2,Monitoring_eng!$A$1:$DB$79,Results!$C52,FALSE)=$M52,$R52,IF(HLOOKUP(Y$2,Monitoring_eng!$A$1:$DB$79,Results!$C52,FALSE)=$O52,$S52,"CHYBA")))))</f>
        <v>0.5</v>
      </c>
      <c r="Z52" s="68">
        <f>IF(ISBLANK(HLOOKUP(Z$2,Monitoring_eng!$A$1:$DB$79,Results!$C52,FALSE)),"",IF(HLOOKUP(Z$2,Monitoring_eng!$A$1:$DB$79,Results!$C52,FALSE)=$I52,$P52,IF(HLOOKUP(Z$2,Monitoring_eng!$A$1:$DB$79,Results!$C52,FALSE)=$K52,$Q52,IF(HLOOKUP(Z$2,Monitoring_eng!$A$1:$DB$79,Results!$C52,FALSE)=$M52,$R52,IF(HLOOKUP(Z$2,Monitoring_eng!$A$1:$DB$79,Results!$C52,FALSE)=$O52,$S52,"CHYBA")))))</f>
        <v>1</v>
      </c>
      <c r="AA52" s="68">
        <f>IF(ISBLANK(HLOOKUP(AA$2,Monitoring_eng!$A$1:$DB$79,Results!$C52,FALSE)),"",IF(HLOOKUP(AA$2,Monitoring_eng!$A$1:$DB$79,Results!$C52,FALSE)=$I52,$P52,IF(HLOOKUP(AA$2,Monitoring_eng!$A$1:$DB$79,Results!$C52,FALSE)=$K52,$Q52,IF(HLOOKUP(AA$2,Monitoring_eng!$A$1:$DB$79,Results!$C52,FALSE)=$M52,$R52,IF(HLOOKUP(AA$2,Monitoring_eng!$A$1:$DB$79,Results!$C52,FALSE)=$O52,$S52,"CHYBA")))))</f>
        <v>1</v>
      </c>
      <c r="AB52" s="68">
        <f>IF(ISBLANK(HLOOKUP(AB$2,Monitoring_eng!$A$1:$DB$79,Results!$C52,FALSE)),"",IF(HLOOKUP(AB$2,Monitoring_eng!$A$1:$DB$79,Results!$C52,FALSE)=$I52,$P52,IF(HLOOKUP(AB$2,Monitoring_eng!$A$1:$DB$79,Results!$C52,FALSE)=$K52,$Q52,IF(HLOOKUP(AB$2,Monitoring_eng!$A$1:$DB$79,Results!$C52,FALSE)=$M52,$R52,IF(HLOOKUP(AB$2,Monitoring_eng!$A$1:$DB$79,Results!$C52,FALSE)=$O52,$S52,"CHYBA")))))</f>
        <v>1</v>
      </c>
      <c r="AC52" s="68">
        <f>IF(ISBLANK(HLOOKUP(AC$2,Monitoring_eng!$A$1:$DB$79,Results!$C52,FALSE)),"",IF(HLOOKUP(AC$2,Monitoring_eng!$A$1:$DB$79,Results!$C52,FALSE)=$I52,$P52,IF(HLOOKUP(AC$2,Monitoring_eng!$A$1:$DB$79,Results!$C52,FALSE)=$K52,$Q52,IF(HLOOKUP(AC$2,Monitoring_eng!$A$1:$DB$79,Results!$C52,FALSE)=$M52,$R52,IF(HLOOKUP(AC$2,Monitoring_eng!$A$1:$DB$79,Results!$C52,FALSE)=$O52,$S52,"CHYBA")))))</f>
        <v>1</v>
      </c>
      <c r="AD52" s="68">
        <f>IF(ISBLANK(HLOOKUP(AD$2,Monitoring_eng!$A$1:$DB$79,Results!$C52,FALSE)),"",IF(HLOOKUP(AD$2,Monitoring_eng!$A$1:$DB$79,Results!$C52,FALSE)=$I52,$P52,IF(HLOOKUP(AD$2,Monitoring_eng!$A$1:$DB$79,Results!$C52,FALSE)=$K52,$Q52,IF(HLOOKUP(AD$2,Monitoring_eng!$A$1:$DB$79,Results!$C52,FALSE)=$M52,$R52,IF(HLOOKUP(AD$2,Monitoring_eng!$A$1:$DB$79,Results!$C52,FALSE)=$O52,$S52,"CHYBA")))))</f>
        <v>0</v>
      </c>
      <c r="AE52" s="68">
        <f>IF(ISBLANK(HLOOKUP(AE$2,Monitoring_eng!$A$1:$DB$79,Results!$C52,FALSE)),"",IF(HLOOKUP(AE$2,Monitoring_eng!$A$1:$DB$79,Results!$C52,FALSE)=$I52,$P52,IF(HLOOKUP(AE$2,Monitoring_eng!$A$1:$DB$79,Results!$C52,FALSE)=$K52,$Q52,IF(HLOOKUP(AE$2,Monitoring_eng!$A$1:$DB$79,Results!$C52,FALSE)=$M52,$R52,IF(HLOOKUP(AE$2,Monitoring_eng!$A$1:$DB$79,Results!$C52,FALSE)=$O52,$S52,"CHYBA")))))</f>
        <v>1</v>
      </c>
      <c r="AF52" s="68">
        <f>IF(ISBLANK(HLOOKUP(AF$2,Monitoring_eng!$A$1:$DB$79,Results!$C52,FALSE)),"",IF(HLOOKUP(AF$2,Monitoring_eng!$A$1:$DB$79,Results!$C52,FALSE)=$I52,$P52,IF(HLOOKUP(AF$2,Monitoring_eng!$A$1:$DB$79,Results!$C52,FALSE)=$K52,$Q52,IF(HLOOKUP(AF$2,Monitoring_eng!$A$1:$DB$79,Results!$C52,FALSE)=$M52,$R52,IF(HLOOKUP(AF$2,Monitoring_eng!$A$1:$DB$79,Results!$C52,FALSE)=$O52,$S52,"CHYBA")))))</f>
        <v>1</v>
      </c>
      <c r="AG52" s="68">
        <f>IF(ISBLANK(HLOOKUP(AG$2,Monitoring_eng!$A$1:$DB$79,Results!$C52,FALSE)),"",IF(HLOOKUP(AG$2,Monitoring_eng!$A$1:$DB$79,Results!$C52,FALSE)=$I52,$P52,IF(HLOOKUP(AG$2,Monitoring_eng!$A$1:$DB$79,Results!$C52,FALSE)=$K52,$Q52,IF(HLOOKUP(AG$2,Monitoring_eng!$A$1:$DB$79,Results!$C52,FALSE)=$M52,$R52,IF(HLOOKUP(AG$2,Monitoring_eng!$A$1:$DB$79,Results!$C52,FALSE)=$O52,$S52,"CHYBA")))))</f>
        <v>0</v>
      </c>
      <c r="AH52" s="68">
        <f>IF(ISBLANK(HLOOKUP(AH$2,Monitoring_eng!$A$1:$DB$79,Results!$C52,FALSE)),"",IF(HLOOKUP(AH$2,Monitoring_eng!$A$1:$DB$79,Results!$C52,FALSE)=$I52,$P52,IF(HLOOKUP(AH$2,Monitoring_eng!$A$1:$DB$79,Results!$C52,FALSE)=$K52,$Q52,IF(HLOOKUP(AH$2,Monitoring_eng!$A$1:$DB$79,Results!$C52,FALSE)=$M52,$R52,IF(HLOOKUP(AH$2,Monitoring_eng!$A$1:$DB$79,Results!$C52,FALSE)=$O52,$S52,"CHYBA")))))</f>
        <v>1</v>
      </c>
      <c r="AI52" s="68">
        <f>IF(ISBLANK(HLOOKUP(AI$2,Monitoring_eng!$A$1:$DB$79,Results!$C52,FALSE)),"",IF(HLOOKUP(AI$2,Monitoring_eng!$A$1:$DB$79,Results!$C52,FALSE)=$I52,$P52,IF(HLOOKUP(AI$2,Monitoring_eng!$A$1:$DB$79,Results!$C52,FALSE)=$K52,$Q52,IF(HLOOKUP(AI$2,Monitoring_eng!$A$1:$DB$79,Results!$C52,FALSE)=$M52,$R52,IF(HLOOKUP(AI$2,Monitoring_eng!$A$1:$DB$79,Results!$C52,FALSE)=$O52,$S52,"CHYBA")))))</f>
        <v>0</v>
      </c>
      <c r="AJ52" s="68">
        <f>IF(ISBLANK(HLOOKUP(AJ$2,Monitoring_eng!$A$1:$DB$79,Results!$C52,FALSE)),"",IF(HLOOKUP(AJ$2,Monitoring_eng!$A$1:$DB$79,Results!$C52,FALSE)=$I52,$P52,IF(HLOOKUP(AJ$2,Monitoring_eng!$A$1:$DB$79,Results!$C52,FALSE)=$K52,$Q52,IF(HLOOKUP(AJ$2,Monitoring_eng!$A$1:$DB$79,Results!$C52,FALSE)=$M52,$R52,IF(HLOOKUP(AJ$2,Monitoring_eng!$A$1:$DB$79,Results!$C52,FALSE)=$O52,$S52,"CHYBA")))))</f>
        <v>0</v>
      </c>
      <c r="AK52" s="68">
        <f>IF(ISBLANK(HLOOKUP(AK$2,Monitoring_eng!$A$1:$DB$79,Results!$C52,FALSE)),"",IF(HLOOKUP(AK$2,Monitoring_eng!$A$1:$DB$79,Results!$C52,FALSE)=$I52,$P52,IF(HLOOKUP(AK$2,Monitoring_eng!$A$1:$DB$79,Results!$C52,FALSE)=$K52,$Q52,IF(HLOOKUP(AK$2,Monitoring_eng!$A$1:$DB$79,Results!$C52,FALSE)=$M52,$R52,IF(HLOOKUP(AK$2,Monitoring_eng!$A$1:$DB$79,Results!$C52,FALSE)=$O52,$S52,"CHYBA")))))</f>
        <v>0</v>
      </c>
      <c r="AL52" s="68">
        <f>IF(ISBLANK(HLOOKUP(AL$2,Monitoring_eng!$A$1:$DB$79,Results!$C52,FALSE)),"",IF(HLOOKUP(AL$2,Monitoring_eng!$A$1:$DB$79,Results!$C52,FALSE)=$I52,$P52,IF(HLOOKUP(AL$2,Monitoring_eng!$A$1:$DB$79,Results!$C52,FALSE)=$K52,$Q52,IF(HLOOKUP(AL$2,Monitoring_eng!$A$1:$DB$79,Results!$C52,FALSE)=$M52,$R52,IF(HLOOKUP(AL$2,Monitoring_eng!$A$1:$DB$79,Results!$C52,FALSE)=$O52,$S52,"CHYBA")))))</f>
        <v>1</v>
      </c>
      <c r="AM52" s="68">
        <f>IF(ISBLANK(HLOOKUP(AM$2,Monitoring_eng!$A$1:$DB$79,Results!$C52,FALSE)),"",IF(HLOOKUP(AM$2,Monitoring_eng!$A$1:$DB$79,Results!$C52,FALSE)=$I52,$P52,IF(HLOOKUP(AM$2,Monitoring_eng!$A$1:$DB$79,Results!$C52,FALSE)=$K52,$Q52,IF(HLOOKUP(AM$2,Monitoring_eng!$A$1:$DB$79,Results!$C52,FALSE)=$M52,$R52,IF(HLOOKUP(AM$2,Monitoring_eng!$A$1:$DB$79,Results!$C52,FALSE)=$O52,$S52,"CHYBA")))))</f>
        <v>0</v>
      </c>
      <c r="AN52" s="68">
        <f>IF(ISBLANK(HLOOKUP(AN$2,Monitoring_eng!$A$1:$DB$79,Results!$C52,FALSE)),"",IF(HLOOKUP(AN$2,Monitoring_eng!$A$1:$DB$79,Results!$C52,FALSE)=$I52,$P52,IF(HLOOKUP(AN$2,Monitoring_eng!$A$1:$DB$79,Results!$C52,FALSE)=$K52,$Q52,IF(HLOOKUP(AN$2,Monitoring_eng!$A$1:$DB$79,Results!$C52,FALSE)=$M52,$R52,IF(HLOOKUP(AN$2,Monitoring_eng!$A$1:$DB$79,Results!$C52,FALSE)=$O52,$S52,"CHYBA")))))</f>
        <v>0</v>
      </c>
      <c r="AO52" s="68">
        <f>IF(ISBLANK(HLOOKUP(AO$2,Monitoring_eng!$A$1:$DB$79,Results!$C52,FALSE)),"",IF(HLOOKUP(AO$2,Monitoring_eng!$A$1:$DB$79,Results!$C52,FALSE)=$I52,$P52,IF(HLOOKUP(AO$2,Monitoring_eng!$A$1:$DB$79,Results!$C52,FALSE)=$K52,$Q52,IF(HLOOKUP(AO$2,Monitoring_eng!$A$1:$DB$79,Results!$C52,FALSE)=$M52,$R52,IF(HLOOKUP(AO$2,Monitoring_eng!$A$1:$DB$79,Results!$C52,FALSE)=$O52,$S52,"CHYBA")))))</f>
        <v>1</v>
      </c>
      <c r="AP52" s="68">
        <f>IF(ISBLANK(HLOOKUP(AP$2,Monitoring_eng!$A$1:$DB$79,Results!$C52,FALSE)),"",IF(HLOOKUP(AP$2,Monitoring_eng!$A$1:$DB$79,Results!$C52,FALSE)=$I52,$P52,IF(HLOOKUP(AP$2,Monitoring_eng!$A$1:$DB$79,Results!$C52,FALSE)=$K52,$Q52,IF(HLOOKUP(AP$2,Monitoring_eng!$A$1:$DB$79,Results!$C52,FALSE)=$M52,$R52,IF(HLOOKUP(AP$2,Monitoring_eng!$A$1:$DB$79,Results!$C52,FALSE)=$O52,$S52,"CHYBA")))))</f>
        <v>0</v>
      </c>
      <c r="AQ52" s="68">
        <f>IF(ISBLANK(HLOOKUP(AQ$2,Monitoring_eng!$A$1:$DB$79,Results!$C52,FALSE)),"",IF(HLOOKUP(AQ$2,Monitoring_eng!$A$1:$DB$79,Results!$C52,FALSE)=$I52,$P52,IF(HLOOKUP(AQ$2,Monitoring_eng!$A$1:$DB$79,Results!$C52,FALSE)=$K52,$Q52,IF(HLOOKUP(AQ$2,Monitoring_eng!$A$1:$DB$79,Results!$C52,FALSE)=$M52,$R52,IF(HLOOKUP(AQ$2,Monitoring_eng!$A$1:$DB$79,Results!$C52,FALSE)=$O52,$S52,"CHYBA")))))</f>
        <v>1</v>
      </c>
      <c r="AR52" s="68">
        <f>IF(ISBLANK(HLOOKUP(AR$2,Monitoring_eng!$A$1:$DB$79,Results!$C52,FALSE)),"",IF(HLOOKUP(AR$2,Monitoring_eng!$A$1:$DB$79,Results!$C52,FALSE)=$I52,$P52,IF(HLOOKUP(AR$2,Monitoring_eng!$A$1:$DB$79,Results!$C52,FALSE)=$K52,$Q52,IF(HLOOKUP(AR$2,Monitoring_eng!$A$1:$DB$79,Results!$C52,FALSE)=$M52,$R52,IF(HLOOKUP(AR$2,Monitoring_eng!$A$1:$DB$79,Results!$C52,FALSE)=$O52,$S52,"CHYBA")))))</f>
        <v>0</v>
      </c>
      <c r="AS52" s="68">
        <f>IF(ISBLANK(HLOOKUP(AS$2,Monitoring_eng!$A$1:$DB$79,Results!$C52,FALSE)),"",IF(HLOOKUP(AS$2,Monitoring_eng!$A$1:$DB$79,Results!$C52,FALSE)=$I52,$P52,IF(HLOOKUP(AS$2,Monitoring_eng!$A$1:$DB$79,Results!$C52,FALSE)=$K52,$Q52,IF(HLOOKUP(AS$2,Monitoring_eng!$A$1:$DB$79,Results!$C52,FALSE)=$M52,$R52,IF(HLOOKUP(AS$2,Monitoring_eng!$A$1:$DB$79,Results!$C52,FALSE)=$O52,$S52,"CHYBA")))))</f>
        <v>1</v>
      </c>
      <c r="AT52" s="68">
        <f>IF(ISBLANK(HLOOKUP(AT$2,Monitoring_eng!$A$1:$DB$79,Results!$C52,FALSE)),"",IF(HLOOKUP(AT$2,Monitoring_eng!$A$1:$DB$79,Results!$C52,FALSE)=$I52,$P52,IF(HLOOKUP(AT$2,Monitoring_eng!$A$1:$DB$79,Results!$C52,FALSE)=$K52,$Q52,IF(HLOOKUP(AT$2,Monitoring_eng!$A$1:$DB$79,Results!$C52,FALSE)=$M52,$R52,IF(HLOOKUP(AT$2,Monitoring_eng!$A$1:$DB$79,Results!$C52,FALSE)=$O52,$S52,"CHYBA")))))</f>
        <v>1</v>
      </c>
      <c r="AU52" s="68">
        <f>IF(ISBLANK(HLOOKUP(AU$2,Monitoring_eng!$A$1:$DB$79,Results!$C52,FALSE)),"",IF(HLOOKUP(AU$2,Monitoring_eng!$A$1:$DB$79,Results!$C52,FALSE)=$I52,$P52,IF(HLOOKUP(AU$2,Monitoring_eng!$A$1:$DB$79,Results!$C52,FALSE)=$K52,$Q52,IF(HLOOKUP(AU$2,Monitoring_eng!$A$1:$DB$79,Results!$C52,FALSE)=$M52,$R52,IF(HLOOKUP(AU$2,Monitoring_eng!$A$1:$DB$79,Results!$C52,FALSE)=$O52,$S52,"CHYBA")))))</f>
        <v>1</v>
      </c>
      <c r="AV52" s="68">
        <f>IF(ISBLANK(HLOOKUP(AV$2,Monitoring_eng!$A$1:$DB$79,Results!$C52,FALSE)),"",IF(HLOOKUP(AV$2,Monitoring_eng!$A$1:$DB$79,Results!$C52,FALSE)=$I52,$P52,IF(HLOOKUP(AV$2,Monitoring_eng!$A$1:$DB$79,Results!$C52,FALSE)=$K52,$Q52,IF(HLOOKUP(AV$2,Monitoring_eng!$A$1:$DB$79,Results!$C52,FALSE)=$M52,$R52,IF(HLOOKUP(AV$2,Monitoring_eng!$A$1:$DB$79,Results!$C52,FALSE)=$O52,$S52,"CHYBA")))))</f>
        <v>0</v>
      </c>
      <c r="AW52" s="68">
        <f>IF(ISBLANK(HLOOKUP(AW$2,Monitoring_eng!$A$1:$DB$79,Results!$C52,FALSE)),"",IF(HLOOKUP(AW$2,Monitoring_eng!$A$1:$DB$79,Results!$C52,FALSE)=$I52,$P52,IF(HLOOKUP(AW$2,Monitoring_eng!$A$1:$DB$79,Results!$C52,FALSE)=$K52,$Q52,IF(HLOOKUP(AW$2,Monitoring_eng!$A$1:$DB$79,Results!$C52,FALSE)=$M52,$R52,IF(HLOOKUP(AW$2,Monitoring_eng!$A$1:$DB$79,Results!$C52,FALSE)=$O52,$S52,"CHYBA")))))</f>
        <v>1</v>
      </c>
      <c r="AX52" s="68">
        <f>IF(ISBLANK(HLOOKUP(AX$2,Monitoring_eng!$A$1:$DB$79,Results!$C52,FALSE)),"",IF(HLOOKUP(AX$2,Monitoring_eng!$A$1:$DB$79,Results!$C52,FALSE)=$I52,$P52,IF(HLOOKUP(AX$2,Monitoring_eng!$A$1:$DB$79,Results!$C52,FALSE)=$K52,$Q52,IF(HLOOKUP(AX$2,Monitoring_eng!$A$1:$DB$79,Results!$C52,FALSE)=$M52,$R52,IF(HLOOKUP(AX$2,Monitoring_eng!$A$1:$DB$79,Results!$C52,FALSE)=$O52,$S52,"CHYBA")))))</f>
        <v>0</v>
      </c>
      <c r="AY52" s="68">
        <f>IF(ISBLANK(HLOOKUP(AY$2,Monitoring_eng!$A$1:$DB$79,Results!$C52,FALSE)),"",IF(HLOOKUP(AY$2,Monitoring_eng!$A$1:$DB$79,Results!$C52,FALSE)=$I52,$P52,IF(HLOOKUP(AY$2,Monitoring_eng!$A$1:$DB$79,Results!$C52,FALSE)=$K52,$Q52,IF(HLOOKUP(AY$2,Monitoring_eng!$A$1:$DB$79,Results!$C52,FALSE)=$M52,$R52,IF(HLOOKUP(AY$2,Monitoring_eng!$A$1:$DB$79,Results!$C52,FALSE)=$O52,$S52,"CHYBA")))))</f>
        <v>0</v>
      </c>
      <c r="AZ52" s="68">
        <f>IF(ISBLANK(HLOOKUP(AZ$2,Monitoring_eng!$A$1:$DB$79,Results!$C52,FALSE)),"",IF(HLOOKUP(AZ$2,Monitoring_eng!$A$1:$DB$79,Results!$C52,FALSE)=$I52,$P52,IF(HLOOKUP(AZ$2,Monitoring_eng!$A$1:$DB$79,Results!$C52,FALSE)=$K52,$Q52,IF(HLOOKUP(AZ$2,Monitoring_eng!$A$1:$DB$79,Results!$C52,FALSE)=$M52,$R52,IF(HLOOKUP(AZ$2,Monitoring_eng!$A$1:$DB$79,Results!$C52,FALSE)=$O52,$S52,"CHYBA")))))</f>
        <v>1</v>
      </c>
      <c r="BA52" s="68">
        <f>IF(ISBLANK(HLOOKUP(BA$2,Monitoring_eng!$A$1:$DB$79,Results!$C52,FALSE)),"",IF(HLOOKUP(BA$2,Monitoring_eng!$A$1:$DB$79,Results!$C52,FALSE)=$I52,$P52,IF(HLOOKUP(BA$2,Monitoring_eng!$A$1:$DB$79,Results!$C52,FALSE)=$K52,$Q52,IF(HLOOKUP(BA$2,Monitoring_eng!$A$1:$DB$79,Results!$C52,FALSE)=$M52,$R52,IF(HLOOKUP(BA$2,Monitoring_eng!$A$1:$DB$79,Results!$C52,FALSE)=$O52,$S52,"CHYBA")))))</f>
        <v>0</v>
      </c>
      <c r="BB52" s="68">
        <f>IF(ISBLANK(HLOOKUP(BB$2,Monitoring_eng!$A$1:$DB$79,Results!$C52,FALSE)),"",IF(HLOOKUP(BB$2,Monitoring_eng!$A$1:$DB$79,Results!$C52,FALSE)=$I52,$P52,IF(HLOOKUP(BB$2,Monitoring_eng!$A$1:$DB$79,Results!$C52,FALSE)=$K52,$Q52,IF(HLOOKUP(BB$2,Monitoring_eng!$A$1:$DB$79,Results!$C52,FALSE)=$M52,$R52,IF(HLOOKUP(BB$2,Monitoring_eng!$A$1:$DB$79,Results!$C52,FALSE)=$O52,$S52,"CHYBA")))))</f>
        <v>1</v>
      </c>
      <c r="BC52" s="68">
        <f>IF(ISBLANK(HLOOKUP(BC$2,Monitoring_eng!$A$1:$DB$79,Results!$C52,FALSE)),"",IF(HLOOKUP(BC$2,Monitoring_eng!$A$1:$DB$79,Results!$C52,FALSE)=$I52,$P52,IF(HLOOKUP(BC$2,Monitoring_eng!$A$1:$DB$79,Results!$C52,FALSE)=$K52,$Q52,IF(HLOOKUP(BC$2,Monitoring_eng!$A$1:$DB$79,Results!$C52,FALSE)=$M52,$R52,IF(HLOOKUP(BC$2,Monitoring_eng!$A$1:$DB$79,Results!$C52,FALSE)=$O52,$S52,"CHYBA")))))</f>
        <v>0</v>
      </c>
      <c r="BD52" s="68">
        <f>IF(ISBLANK(HLOOKUP(BD$2,Monitoring_eng!$A$1:$DB$79,Results!$C52,FALSE)),"",IF(HLOOKUP(BD$2,Monitoring_eng!$A$1:$DB$79,Results!$C52,FALSE)=$I52,$P52,IF(HLOOKUP(BD$2,Monitoring_eng!$A$1:$DB$79,Results!$C52,FALSE)=$K52,$Q52,IF(HLOOKUP(BD$2,Monitoring_eng!$A$1:$DB$79,Results!$C52,FALSE)=$M52,$R52,IF(HLOOKUP(BD$2,Monitoring_eng!$A$1:$DB$79,Results!$C52,FALSE)=$O52,$S52,"CHYBA")))))</f>
        <v>0</v>
      </c>
      <c r="BE52" s="68">
        <f>IF(ISBLANK(HLOOKUP(BE$2,Monitoring_eng!$A$1:$DB$79,Results!$C52,FALSE)),"",IF(HLOOKUP(BE$2,Monitoring_eng!$A$1:$DB$79,Results!$C52,FALSE)=$I52,$P52,IF(HLOOKUP(BE$2,Monitoring_eng!$A$1:$DB$79,Results!$C52,FALSE)=$K52,$Q52,IF(HLOOKUP(BE$2,Monitoring_eng!$A$1:$DB$79,Results!$C52,FALSE)=$M52,$R52,IF(HLOOKUP(BE$2,Monitoring_eng!$A$1:$DB$79,Results!$C52,FALSE)=$O52,$S52,"CHYBA")))))</f>
        <v>1</v>
      </c>
      <c r="BF52" s="68">
        <f>IF(ISBLANK(HLOOKUP(BF$2,Monitoring_eng!$A$1:$DB$79,Results!$C52,FALSE)),"",IF(HLOOKUP(BF$2,Monitoring_eng!$A$1:$DB$79,Results!$C52,FALSE)=$I52,$P52,IF(HLOOKUP(BF$2,Monitoring_eng!$A$1:$DB$79,Results!$C52,FALSE)=$K52,$Q52,IF(HLOOKUP(BF$2,Monitoring_eng!$A$1:$DB$79,Results!$C52,FALSE)=$M52,$R52,IF(HLOOKUP(BF$2,Monitoring_eng!$A$1:$DB$79,Results!$C52,FALSE)=$O52,$S52,"CHYBA")))))</f>
        <v>0</v>
      </c>
      <c r="BG52" s="68">
        <f>IF(ISBLANK(HLOOKUP(BG$2,Monitoring_eng!$A$1:$DB$79,Results!$C52,FALSE)),"",IF(HLOOKUP(BG$2,Monitoring_eng!$A$1:$DB$79,Results!$C52,FALSE)=$I52,$P52,IF(HLOOKUP(BG$2,Monitoring_eng!$A$1:$DB$79,Results!$C52,FALSE)=$K52,$Q52,IF(HLOOKUP(BG$2,Monitoring_eng!$A$1:$DB$79,Results!$C52,FALSE)=$M52,$R52,IF(HLOOKUP(BG$2,Monitoring_eng!$A$1:$DB$79,Results!$C52,FALSE)=$O52,$S52,"CHYBA")))))</f>
        <v>1</v>
      </c>
      <c r="BH52" s="68">
        <f>IF(ISBLANK(HLOOKUP(BH$2,Monitoring_eng!$A$1:$DB$79,Results!$C52,FALSE)),"",IF(HLOOKUP(BH$2,Monitoring_eng!$A$1:$DB$79,Results!$C52,FALSE)=$I52,$P52,IF(HLOOKUP(BH$2,Monitoring_eng!$A$1:$DB$79,Results!$C52,FALSE)=$K52,$Q52,IF(HLOOKUP(BH$2,Monitoring_eng!$A$1:$DB$79,Results!$C52,FALSE)=$M52,$R52,IF(HLOOKUP(BH$2,Monitoring_eng!$A$1:$DB$79,Results!$C52,FALSE)=$O52,$S52,"CHYBA")))))</f>
        <v>0.5</v>
      </c>
      <c r="BI52" s="68">
        <f>IF(ISBLANK(HLOOKUP(BI$2,Monitoring_eng!$A$1:$DB$79,Results!$C52,FALSE)),"",IF(HLOOKUP(BI$2,Monitoring_eng!$A$1:$DB$79,Results!$C52,FALSE)=$I52,$P52,IF(HLOOKUP(BI$2,Monitoring_eng!$A$1:$DB$79,Results!$C52,FALSE)=$K52,$Q52,IF(HLOOKUP(BI$2,Monitoring_eng!$A$1:$DB$79,Results!$C52,FALSE)=$M52,$R52,IF(HLOOKUP(BI$2,Monitoring_eng!$A$1:$DB$79,Results!$C52,FALSE)=$O52,$S52,"CHYBA")))))</f>
        <v>0</v>
      </c>
      <c r="BJ52" s="68">
        <f>IF(ISBLANK(HLOOKUP(BJ$2,Monitoring_eng!$A$1:$DB$79,Results!$C52,FALSE)),"",IF(HLOOKUP(BJ$2,Monitoring_eng!$A$1:$DB$79,Results!$C52,FALSE)=$I52,$P52,IF(HLOOKUP(BJ$2,Monitoring_eng!$A$1:$DB$79,Results!$C52,FALSE)=$K52,$Q52,IF(HLOOKUP(BJ$2,Monitoring_eng!$A$1:$DB$79,Results!$C52,FALSE)=$M52,$R52,IF(HLOOKUP(BJ$2,Monitoring_eng!$A$1:$DB$79,Results!$C52,FALSE)=$O52,$S52,"CHYBA")))))</f>
        <v>0</v>
      </c>
      <c r="BK52" s="68">
        <f>IF(ISBLANK(HLOOKUP(BK$2,Monitoring_eng!$A$1:$DB$79,Results!$C52,FALSE)),"",IF(HLOOKUP(BK$2,Monitoring_eng!$A$1:$DB$79,Results!$C52,FALSE)=$I52,$P52,IF(HLOOKUP(BK$2,Monitoring_eng!$A$1:$DB$79,Results!$C52,FALSE)=$K52,$Q52,IF(HLOOKUP(BK$2,Monitoring_eng!$A$1:$DB$79,Results!$C52,FALSE)=$M52,$R52,IF(HLOOKUP(BK$2,Monitoring_eng!$A$1:$DB$79,Results!$C52,FALSE)=$O52,$S52,"CHYBA")))))</f>
        <v>0</v>
      </c>
      <c r="BL52" s="68">
        <f>IF(ISBLANK(HLOOKUP(BL$2,Monitoring_eng!$A$1:$DB$79,Results!$C52,FALSE)),"",IF(HLOOKUP(BL$2,Monitoring_eng!$A$1:$DB$79,Results!$C52,FALSE)=$I52,$P52,IF(HLOOKUP(BL$2,Monitoring_eng!$A$1:$DB$79,Results!$C52,FALSE)=$K52,$Q52,IF(HLOOKUP(BL$2,Monitoring_eng!$A$1:$DB$79,Results!$C52,FALSE)=$M52,$R52,IF(HLOOKUP(BL$2,Monitoring_eng!$A$1:$DB$79,Results!$C52,FALSE)=$O52,$S52,"CHYBA")))))</f>
        <v>0</v>
      </c>
      <c r="BM52" s="68">
        <f>IF(ISBLANK(HLOOKUP(BM$2,Monitoring_eng!$A$1:$DB$79,Results!$C52,FALSE)),"",IF(HLOOKUP(BM$2,Monitoring_eng!$A$1:$DB$79,Results!$C52,FALSE)=$I52,$P52,IF(HLOOKUP(BM$2,Monitoring_eng!$A$1:$DB$79,Results!$C52,FALSE)=$K52,$Q52,IF(HLOOKUP(BM$2,Monitoring_eng!$A$1:$DB$79,Results!$C52,FALSE)=$M52,$R52,IF(HLOOKUP(BM$2,Monitoring_eng!$A$1:$DB$79,Results!$C52,FALSE)=$O52,$S52,"CHYBA")))))</f>
        <v>1</v>
      </c>
      <c r="BN52" s="68">
        <f>IF(ISBLANK(HLOOKUP(BN$2,Monitoring_eng!$A$1:$DB$79,Results!$C52,FALSE)),"",IF(HLOOKUP(BN$2,Monitoring_eng!$A$1:$DB$79,Results!$C52,FALSE)=$I52,$P52,IF(HLOOKUP(BN$2,Monitoring_eng!$A$1:$DB$79,Results!$C52,FALSE)=$K52,$Q52,IF(HLOOKUP(BN$2,Monitoring_eng!$A$1:$DB$79,Results!$C52,FALSE)=$M52,$R52,IF(HLOOKUP(BN$2,Monitoring_eng!$A$1:$DB$79,Results!$C52,FALSE)=$O52,$S52,"CHYBA")))))</f>
        <v>1</v>
      </c>
      <c r="BO52" s="68">
        <f>IF(ISBLANK(HLOOKUP(BO$2,Monitoring_eng!$A$1:$DB$79,Results!$C52,FALSE)),"",IF(HLOOKUP(BO$2,Monitoring_eng!$A$1:$DB$79,Results!$C52,FALSE)=$I52,$P52,IF(HLOOKUP(BO$2,Monitoring_eng!$A$1:$DB$79,Results!$C52,FALSE)=$K52,$Q52,IF(HLOOKUP(BO$2,Monitoring_eng!$A$1:$DB$79,Results!$C52,FALSE)=$M52,$R52,IF(HLOOKUP(BO$2,Monitoring_eng!$A$1:$DB$79,Results!$C52,FALSE)=$O52,$S52,"CHYBA")))))</f>
        <v>1</v>
      </c>
      <c r="BP52" s="68">
        <f>IF(ISBLANK(HLOOKUP(BP$2,Monitoring_eng!$A$1:$DB$79,Results!$C52,FALSE)),"",IF(HLOOKUP(BP$2,Monitoring_eng!$A$1:$DB$79,Results!$C52,FALSE)=$I52,$P52,IF(HLOOKUP(BP$2,Monitoring_eng!$A$1:$DB$79,Results!$C52,FALSE)=$K52,$Q52,IF(HLOOKUP(BP$2,Monitoring_eng!$A$1:$DB$79,Results!$C52,FALSE)=$M52,$R52,IF(HLOOKUP(BP$2,Monitoring_eng!$A$1:$DB$79,Results!$C52,FALSE)=$O52,$S52,"CHYBA")))))</f>
        <v>1</v>
      </c>
      <c r="BQ52" s="68">
        <f>IF(ISBLANK(HLOOKUP(BQ$2,Monitoring_eng!$A$1:$DB$79,Results!$C52,FALSE)),"",IF(HLOOKUP(BQ$2,Monitoring_eng!$A$1:$DB$79,Results!$C52,FALSE)=$I52,$P52,IF(HLOOKUP(BQ$2,Monitoring_eng!$A$1:$DB$79,Results!$C52,FALSE)=$K52,$Q52,IF(HLOOKUP(BQ$2,Monitoring_eng!$A$1:$DB$79,Results!$C52,FALSE)=$M52,$R52,IF(HLOOKUP(BQ$2,Monitoring_eng!$A$1:$DB$79,Results!$C52,FALSE)=$O52,$S52,"CHYBA")))))</f>
        <v>0</v>
      </c>
    </row>
    <row r="53" spans="1:69" x14ac:dyDescent="0.25">
      <c r="A53" s="45" t="s">
        <v>2478</v>
      </c>
      <c r="B53" s="45" t="s">
        <v>354</v>
      </c>
      <c r="C53" s="45">
        <v>52</v>
      </c>
      <c r="D53" s="55" t="s">
        <v>297</v>
      </c>
      <c r="E53" s="55" t="s">
        <v>296</v>
      </c>
      <c r="F53" s="56" t="s">
        <v>48</v>
      </c>
      <c r="G53" s="45">
        <v>3</v>
      </c>
      <c r="H53" s="45" t="s">
        <v>484</v>
      </c>
      <c r="I53" s="45" t="s">
        <v>1749</v>
      </c>
      <c r="J53" s="45" t="s">
        <v>485</v>
      </c>
      <c r="K53" s="67" t="s">
        <v>1750</v>
      </c>
      <c r="L53" s="45" t="s">
        <v>486</v>
      </c>
      <c r="M53" s="45" t="s">
        <v>1752</v>
      </c>
      <c r="N53" s="45" t="s">
        <v>2116</v>
      </c>
      <c r="O53" s="45" t="s">
        <v>2116</v>
      </c>
      <c r="P53" s="45">
        <f t="shared" si="0"/>
        <v>3</v>
      </c>
      <c r="Q53" s="45">
        <v>0</v>
      </c>
      <c r="R53" s="45">
        <f t="shared" si="1"/>
        <v>1.5</v>
      </c>
      <c r="S53" s="45" t="s">
        <v>2116</v>
      </c>
      <c r="T53" s="68">
        <f>IF(ISBLANK(HLOOKUP(T$2,Monitoring_eng!$A$1:$DB$79,Results!$C53,FALSE)),"",IF(HLOOKUP(T$2,Monitoring_eng!$A$1:$DB$79,Results!$C53,FALSE)=$I53,$P53,IF(HLOOKUP(T$2,Monitoring_eng!$A$1:$DB$79,Results!$C53,FALSE)=$K53,$Q53,IF(HLOOKUP(T$2,Monitoring_eng!$A$1:$DB$79,Results!$C53,FALSE)=$M53,$R53,IF(HLOOKUP(T$2,Monitoring_eng!$A$1:$DB$79,Results!$C53,FALSE)=$O53,$S53,"CHYBA")))))</f>
        <v>3</v>
      </c>
      <c r="U53" s="68">
        <f>IF(ISBLANK(HLOOKUP(U$2,Monitoring_eng!$A$1:$DB$79,Results!$C53,FALSE)),"",IF(HLOOKUP(U$2,Monitoring_eng!$A$1:$DB$79,Results!$C53,FALSE)=$I53,$P53,IF(HLOOKUP(U$2,Monitoring_eng!$A$1:$DB$79,Results!$C53,FALSE)=$K53,$Q53,IF(HLOOKUP(U$2,Monitoring_eng!$A$1:$DB$79,Results!$C53,FALSE)=$M53,$R53,IF(HLOOKUP(U$2,Monitoring_eng!$A$1:$DB$79,Results!$C53,FALSE)=$O53,$S53,"CHYBA")))))</f>
        <v>0</v>
      </c>
      <c r="V53" s="68">
        <f>IF(ISBLANK(HLOOKUP(V$2,Monitoring_eng!$A$1:$DB$79,Results!$C53,FALSE)),"",IF(HLOOKUP(V$2,Monitoring_eng!$A$1:$DB$79,Results!$C53,FALSE)=$I53,$P53,IF(HLOOKUP(V$2,Monitoring_eng!$A$1:$DB$79,Results!$C53,FALSE)=$K53,$Q53,IF(HLOOKUP(V$2,Monitoring_eng!$A$1:$DB$79,Results!$C53,FALSE)=$M53,$R53,IF(HLOOKUP(V$2,Monitoring_eng!$A$1:$DB$79,Results!$C53,FALSE)=$O53,$S53,"CHYBA")))))</f>
        <v>0</v>
      </c>
      <c r="W53" s="68">
        <f>IF(ISBLANK(HLOOKUP(W$2,Monitoring_eng!$A$1:$DB$79,Results!$C53,FALSE)),"",IF(HLOOKUP(W$2,Monitoring_eng!$A$1:$DB$79,Results!$C53,FALSE)=$I53,$P53,IF(HLOOKUP(W$2,Monitoring_eng!$A$1:$DB$79,Results!$C53,FALSE)=$K53,$Q53,IF(HLOOKUP(W$2,Monitoring_eng!$A$1:$DB$79,Results!$C53,FALSE)=$M53,$R53,IF(HLOOKUP(W$2,Monitoring_eng!$A$1:$DB$79,Results!$C53,FALSE)=$O53,$S53,"CHYBA")))))</f>
        <v>0</v>
      </c>
      <c r="X53" s="68">
        <f>IF(ISBLANK(HLOOKUP(X$2,Monitoring_eng!$A$1:$DB$79,Results!$C53,FALSE)),"",IF(HLOOKUP(X$2,Monitoring_eng!$A$1:$DB$79,Results!$C53,FALSE)=$I53,$P53,IF(HLOOKUP(X$2,Monitoring_eng!$A$1:$DB$79,Results!$C53,FALSE)=$K53,$Q53,IF(HLOOKUP(X$2,Monitoring_eng!$A$1:$DB$79,Results!$C53,FALSE)=$M53,$R53,IF(HLOOKUP(X$2,Monitoring_eng!$A$1:$DB$79,Results!$C53,FALSE)=$O53,$S53,"CHYBA")))))</f>
        <v>0</v>
      </c>
      <c r="Y53" s="68">
        <f>IF(ISBLANK(HLOOKUP(Y$2,Monitoring_eng!$A$1:$DB$79,Results!$C53,FALSE)),"",IF(HLOOKUP(Y$2,Monitoring_eng!$A$1:$DB$79,Results!$C53,FALSE)=$I53,$P53,IF(HLOOKUP(Y$2,Monitoring_eng!$A$1:$DB$79,Results!$C53,FALSE)=$K53,$Q53,IF(HLOOKUP(Y$2,Monitoring_eng!$A$1:$DB$79,Results!$C53,FALSE)=$M53,$R53,IF(HLOOKUP(Y$2,Monitoring_eng!$A$1:$DB$79,Results!$C53,FALSE)=$O53,$S53,"CHYBA")))))</f>
        <v>3</v>
      </c>
      <c r="Z53" s="68">
        <f>IF(ISBLANK(HLOOKUP(Z$2,Monitoring_eng!$A$1:$DB$79,Results!$C53,FALSE)),"",IF(HLOOKUP(Z$2,Monitoring_eng!$A$1:$DB$79,Results!$C53,FALSE)=$I53,$P53,IF(HLOOKUP(Z$2,Monitoring_eng!$A$1:$DB$79,Results!$C53,FALSE)=$K53,$Q53,IF(HLOOKUP(Z$2,Monitoring_eng!$A$1:$DB$79,Results!$C53,FALSE)=$M53,$R53,IF(HLOOKUP(Z$2,Monitoring_eng!$A$1:$DB$79,Results!$C53,FALSE)=$O53,$S53,"CHYBA")))))</f>
        <v>0</v>
      </c>
      <c r="AA53" s="68">
        <f>IF(ISBLANK(HLOOKUP(AA$2,Monitoring_eng!$A$1:$DB$79,Results!$C53,FALSE)),"",IF(HLOOKUP(AA$2,Monitoring_eng!$A$1:$DB$79,Results!$C53,FALSE)=$I53,$P53,IF(HLOOKUP(AA$2,Monitoring_eng!$A$1:$DB$79,Results!$C53,FALSE)=$K53,$Q53,IF(HLOOKUP(AA$2,Monitoring_eng!$A$1:$DB$79,Results!$C53,FALSE)=$M53,$R53,IF(HLOOKUP(AA$2,Monitoring_eng!$A$1:$DB$79,Results!$C53,FALSE)=$O53,$S53,"CHYBA")))))</f>
        <v>3</v>
      </c>
      <c r="AB53" s="68">
        <f>IF(ISBLANK(HLOOKUP(AB$2,Monitoring_eng!$A$1:$DB$79,Results!$C53,FALSE)),"",IF(HLOOKUP(AB$2,Monitoring_eng!$A$1:$DB$79,Results!$C53,FALSE)=$I53,$P53,IF(HLOOKUP(AB$2,Monitoring_eng!$A$1:$DB$79,Results!$C53,FALSE)=$K53,$Q53,IF(HLOOKUP(AB$2,Monitoring_eng!$A$1:$DB$79,Results!$C53,FALSE)=$M53,$R53,IF(HLOOKUP(AB$2,Monitoring_eng!$A$1:$DB$79,Results!$C53,FALSE)=$O53,$S53,"CHYBA")))))</f>
        <v>0</v>
      </c>
      <c r="AC53" s="68">
        <f>IF(ISBLANK(HLOOKUP(AC$2,Monitoring_eng!$A$1:$DB$79,Results!$C53,FALSE)),"",IF(HLOOKUP(AC$2,Monitoring_eng!$A$1:$DB$79,Results!$C53,FALSE)=$I53,$P53,IF(HLOOKUP(AC$2,Monitoring_eng!$A$1:$DB$79,Results!$C53,FALSE)=$K53,$Q53,IF(HLOOKUP(AC$2,Monitoring_eng!$A$1:$DB$79,Results!$C53,FALSE)=$M53,$R53,IF(HLOOKUP(AC$2,Monitoring_eng!$A$1:$DB$79,Results!$C53,FALSE)=$O53,$S53,"CHYBA")))))</f>
        <v>0</v>
      </c>
      <c r="AD53" s="68">
        <f>IF(ISBLANK(HLOOKUP(AD$2,Monitoring_eng!$A$1:$DB$79,Results!$C53,FALSE)),"",IF(HLOOKUP(AD$2,Monitoring_eng!$A$1:$DB$79,Results!$C53,FALSE)=$I53,$P53,IF(HLOOKUP(AD$2,Monitoring_eng!$A$1:$DB$79,Results!$C53,FALSE)=$K53,$Q53,IF(HLOOKUP(AD$2,Monitoring_eng!$A$1:$DB$79,Results!$C53,FALSE)=$M53,$R53,IF(HLOOKUP(AD$2,Monitoring_eng!$A$1:$DB$79,Results!$C53,FALSE)=$O53,$S53,"CHYBA")))))</f>
        <v>0</v>
      </c>
      <c r="AE53" s="68">
        <f>IF(ISBLANK(HLOOKUP(AE$2,Monitoring_eng!$A$1:$DB$79,Results!$C53,FALSE)),"",IF(HLOOKUP(AE$2,Monitoring_eng!$A$1:$DB$79,Results!$C53,FALSE)=$I53,$P53,IF(HLOOKUP(AE$2,Monitoring_eng!$A$1:$DB$79,Results!$C53,FALSE)=$K53,$Q53,IF(HLOOKUP(AE$2,Monitoring_eng!$A$1:$DB$79,Results!$C53,FALSE)=$M53,$R53,IF(HLOOKUP(AE$2,Monitoring_eng!$A$1:$DB$79,Results!$C53,FALSE)=$O53,$S53,"CHYBA")))))</f>
        <v>0</v>
      </c>
      <c r="AF53" s="68">
        <f>IF(ISBLANK(HLOOKUP(AF$2,Monitoring_eng!$A$1:$DB$79,Results!$C53,FALSE)),"",IF(HLOOKUP(AF$2,Monitoring_eng!$A$1:$DB$79,Results!$C53,FALSE)=$I53,$P53,IF(HLOOKUP(AF$2,Monitoring_eng!$A$1:$DB$79,Results!$C53,FALSE)=$K53,$Q53,IF(HLOOKUP(AF$2,Monitoring_eng!$A$1:$DB$79,Results!$C53,FALSE)=$M53,$R53,IF(HLOOKUP(AF$2,Monitoring_eng!$A$1:$DB$79,Results!$C53,FALSE)=$O53,$S53,"CHYBA")))))</f>
        <v>0</v>
      </c>
      <c r="AG53" s="68">
        <f>IF(ISBLANK(HLOOKUP(AG$2,Monitoring_eng!$A$1:$DB$79,Results!$C53,FALSE)),"",IF(HLOOKUP(AG$2,Monitoring_eng!$A$1:$DB$79,Results!$C53,FALSE)=$I53,$P53,IF(HLOOKUP(AG$2,Monitoring_eng!$A$1:$DB$79,Results!$C53,FALSE)=$K53,$Q53,IF(HLOOKUP(AG$2,Monitoring_eng!$A$1:$DB$79,Results!$C53,FALSE)=$M53,$R53,IF(HLOOKUP(AG$2,Monitoring_eng!$A$1:$DB$79,Results!$C53,FALSE)=$O53,$S53,"CHYBA")))))</f>
        <v>0</v>
      </c>
      <c r="AH53" s="68">
        <f>IF(ISBLANK(HLOOKUP(AH$2,Monitoring_eng!$A$1:$DB$79,Results!$C53,FALSE)),"",IF(HLOOKUP(AH$2,Monitoring_eng!$A$1:$DB$79,Results!$C53,FALSE)=$I53,$P53,IF(HLOOKUP(AH$2,Monitoring_eng!$A$1:$DB$79,Results!$C53,FALSE)=$K53,$Q53,IF(HLOOKUP(AH$2,Monitoring_eng!$A$1:$DB$79,Results!$C53,FALSE)=$M53,$R53,IF(HLOOKUP(AH$2,Monitoring_eng!$A$1:$DB$79,Results!$C53,FALSE)=$O53,$S53,"CHYBA")))))</f>
        <v>0</v>
      </c>
      <c r="AI53" s="68">
        <f>IF(ISBLANK(HLOOKUP(AI$2,Monitoring_eng!$A$1:$DB$79,Results!$C53,FALSE)),"",IF(HLOOKUP(AI$2,Monitoring_eng!$A$1:$DB$79,Results!$C53,FALSE)=$I53,$P53,IF(HLOOKUP(AI$2,Monitoring_eng!$A$1:$DB$79,Results!$C53,FALSE)=$K53,$Q53,IF(HLOOKUP(AI$2,Monitoring_eng!$A$1:$DB$79,Results!$C53,FALSE)=$M53,$R53,IF(HLOOKUP(AI$2,Monitoring_eng!$A$1:$DB$79,Results!$C53,FALSE)=$O53,$S53,"CHYBA")))))</f>
        <v>0</v>
      </c>
      <c r="AJ53" s="68">
        <f>IF(ISBLANK(HLOOKUP(AJ$2,Monitoring_eng!$A$1:$DB$79,Results!$C53,FALSE)),"",IF(HLOOKUP(AJ$2,Monitoring_eng!$A$1:$DB$79,Results!$C53,FALSE)=$I53,$P53,IF(HLOOKUP(AJ$2,Monitoring_eng!$A$1:$DB$79,Results!$C53,FALSE)=$K53,$Q53,IF(HLOOKUP(AJ$2,Monitoring_eng!$A$1:$DB$79,Results!$C53,FALSE)=$M53,$R53,IF(HLOOKUP(AJ$2,Monitoring_eng!$A$1:$DB$79,Results!$C53,FALSE)=$O53,$S53,"CHYBA")))))</f>
        <v>0</v>
      </c>
      <c r="AK53" s="68">
        <f>IF(ISBLANK(HLOOKUP(AK$2,Monitoring_eng!$A$1:$DB$79,Results!$C53,FALSE)),"",IF(HLOOKUP(AK$2,Monitoring_eng!$A$1:$DB$79,Results!$C53,FALSE)=$I53,$P53,IF(HLOOKUP(AK$2,Monitoring_eng!$A$1:$DB$79,Results!$C53,FALSE)=$K53,$Q53,IF(HLOOKUP(AK$2,Monitoring_eng!$A$1:$DB$79,Results!$C53,FALSE)=$M53,$R53,IF(HLOOKUP(AK$2,Monitoring_eng!$A$1:$DB$79,Results!$C53,FALSE)=$O53,$S53,"CHYBA")))))</f>
        <v>0</v>
      </c>
      <c r="AL53" s="68">
        <f>IF(ISBLANK(HLOOKUP(AL$2,Monitoring_eng!$A$1:$DB$79,Results!$C53,FALSE)),"",IF(HLOOKUP(AL$2,Monitoring_eng!$A$1:$DB$79,Results!$C53,FALSE)=$I53,$P53,IF(HLOOKUP(AL$2,Monitoring_eng!$A$1:$DB$79,Results!$C53,FALSE)=$K53,$Q53,IF(HLOOKUP(AL$2,Monitoring_eng!$A$1:$DB$79,Results!$C53,FALSE)=$M53,$R53,IF(HLOOKUP(AL$2,Monitoring_eng!$A$1:$DB$79,Results!$C53,FALSE)=$O53,$S53,"CHYBA")))))</f>
        <v>0</v>
      </c>
      <c r="AM53" s="68">
        <f>IF(ISBLANK(HLOOKUP(AM$2,Monitoring_eng!$A$1:$DB$79,Results!$C53,FALSE)),"",IF(HLOOKUP(AM$2,Monitoring_eng!$A$1:$DB$79,Results!$C53,FALSE)=$I53,$P53,IF(HLOOKUP(AM$2,Monitoring_eng!$A$1:$DB$79,Results!$C53,FALSE)=$K53,$Q53,IF(HLOOKUP(AM$2,Monitoring_eng!$A$1:$DB$79,Results!$C53,FALSE)=$M53,$R53,IF(HLOOKUP(AM$2,Monitoring_eng!$A$1:$DB$79,Results!$C53,FALSE)=$O53,$S53,"CHYBA")))))</f>
        <v>0</v>
      </c>
      <c r="AN53" s="68">
        <f>IF(ISBLANK(HLOOKUP(AN$2,Monitoring_eng!$A$1:$DB$79,Results!$C53,FALSE)),"",IF(HLOOKUP(AN$2,Monitoring_eng!$A$1:$DB$79,Results!$C53,FALSE)=$I53,$P53,IF(HLOOKUP(AN$2,Monitoring_eng!$A$1:$DB$79,Results!$C53,FALSE)=$K53,$Q53,IF(HLOOKUP(AN$2,Monitoring_eng!$A$1:$DB$79,Results!$C53,FALSE)=$M53,$R53,IF(HLOOKUP(AN$2,Monitoring_eng!$A$1:$DB$79,Results!$C53,FALSE)=$O53,$S53,"CHYBA")))))</f>
        <v>0</v>
      </c>
      <c r="AO53" s="68">
        <f>IF(ISBLANK(HLOOKUP(AO$2,Monitoring_eng!$A$1:$DB$79,Results!$C53,FALSE)),"",IF(HLOOKUP(AO$2,Monitoring_eng!$A$1:$DB$79,Results!$C53,FALSE)=$I53,$P53,IF(HLOOKUP(AO$2,Monitoring_eng!$A$1:$DB$79,Results!$C53,FALSE)=$K53,$Q53,IF(HLOOKUP(AO$2,Monitoring_eng!$A$1:$DB$79,Results!$C53,FALSE)=$M53,$R53,IF(HLOOKUP(AO$2,Monitoring_eng!$A$1:$DB$79,Results!$C53,FALSE)=$O53,$S53,"CHYBA")))))</f>
        <v>0</v>
      </c>
      <c r="AP53" s="68">
        <f>IF(ISBLANK(HLOOKUP(AP$2,Monitoring_eng!$A$1:$DB$79,Results!$C53,FALSE)),"",IF(HLOOKUP(AP$2,Monitoring_eng!$A$1:$DB$79,Results!$C53,FALSE)=$I53,$P53,IF(HLOOKUP(AP$2,Monitoring_eng!$A$1:$DB$79,Results!$C53,FALSE)=$K53,$Q53,IF(HLOOKUP(AP$2,Monitoring_eng!$A$1:$DB$79,Results!$C53,FALSE)=$M53,$R53,IF(HLOOKUP(AP$2,Monitoring_eng!$A$1:$DB$79,Results!$C53,FALSE)=$O53,$S53,"CHYBA")))))</f>
        <v>0</v>
      </c>
      <c r="AQ53" s="68">
        <f>IF(ISBLANK(HLOOKUP(AQ$2,Monitoring_eng!$A$1:$DB$79,Results!$C53,FALSE)),"",IF(HLOOKUP(AQ$2,Monitoring_eng!$A$1:$DB$79,Results!$C53,FALSE)=$I53,$P53,IF(HLOOKUP(AQ$2,Monitoring_eng!$A$1:$DB$79,Results!$C53,FALSE)=$K53,$Q53,IF(HLOOKUP(AQ$2,Monitoring_eng!$A$1:$DB$79,Results!$C53,FALSE)=$M53,$R53,IF(HLOOKUP(AQ$2,Monitoring_eng!$A$1:$DB$79,Results!$C53,FALSE)=$O53,$S53,"CHYBA")))))</f>
        <v>1.5</v>
      </c>
      <c r="AR53" s="68">
        <f>IF(ISBLANK(HLOOKUP(AR$2,Monitoring_eng!$A$1:$DB$79,Results!$C53,FALSE)),"",IF(HLOOKUP(AR$2,Monitoring_eng!$A$1:$DB$79,Results!$C53,FALSE)=$I53,$P53,IF(HLOOKUP(AR$2,Monitoring_eng!$A$1:$DB$79,Results!$C53,FALSE)=$K53,$Q53,IF(HLOOKUP(AR$2,Monitoring_eng!$A$1:$DB$79,Results!$C53,FALSE)=$M53,$R53,IF(HLOOKUP(AR$2,Monitoring_eng!$A$1:$DB$79,Results!$C53,FALSE)=$O53,$S53,"CHYBA")))))</f>
        <v>0</v>
      </c>
      <c r="AS53" s="68">
        <f>IF(ISBLANK(HLOOKUP(AS$2,Monitoring_eng!$A$1:$DB$79,Results!$C53,FALSE)),"",IF(HLOOKUP(AS$2,Monitoring_eng!$A$1:$DB$79,Results!$C53,FALSE)=$I53,$P53,IF(HLOOKUP(AS$2,Monitoring_eng!$A$1:$DB$79,Results!$C53,FALSE)=$K53,$Q53,IF(HLOOKUP(AS$2,Monitoring_eng!$A$1:$DB$79,Results!$C53,FALSE)=$M53,$R53,IF(HLOOKUP(AS$2,Monitoring_eng!$A$1:$DB$79,Results!$C53,FALSE)=$O53,$S53,"CHYBA")))))</f>
        <v>0</v>
      </c>
      <c r="AT53" s="68">
        <f>IF(ISBLANK(HLOOKUP(AT$2,Monitoring_eng!$A$1:$DB$79,Results!$C53,FALSE)),"",IF(HLOOKUP(AT$2,Monitoring_eng!$A$1:$DB$79,Results!$C53,FALSE)=$I53,$P53,IF(HLOOKUP(AT$2,Monitoring_eng!$A$1:$DB$79,Results!$C53,FALSE)=$K53,$Q53,IF(HLOOKUP(AT$2,Monitoring_eng!$A$1:$DB$79,Results!$C53,FALSE)=$M53,$R53,IF(HLOOKUP(AT$2,Monitoring_eng!$A$1:$DB$79,Results!$C53,FALSE)=$O53,$S53,"CHYBA")))))</f>
        <v>3</v>
      </c>
      <c r="AU53" s="68">
        <f>IF(ISBLANK(HLOOKUP(AU$2,Monitoring_eng!$A$1:$DB$79,Results!$C53,FALSE)),"",IF(HLOOKUP(AU$2,Monitoring_eng!$A$1:$DB$79,Results!$C53,FALSE)=$I53,$P53,IF(HLOOKUP(AU$2,Monitoring_eng!$A$1:$DB$79,Results!$C53,FALSE)=$K53,$Q53,IF(HLOOKUP(AU$2,Monitoring_eng!$A$1:$DB$79,Results!$C53,FALSE)=$M53,$R53,IF(HLOOKUP(AU$2,Monitoring_eng!$A$1:$DB$79,Results!$C53,FALSE)=$O53,$S53,"CHYBA")))))</f>
        <v>0</v>
      </c>
      <c r="AV53" s="68">
        <f>IF(ISBLANK(HLOOKUP(AV$2,Monitoring_eng!$A$1:$DB$79,Results!$C53,FALSE)),"",IF(HLOOKUP(AV$2,Monitoring_eng!$A$1:$DB$79,Results!$C53,FALSE)=$I53,$P53,IF(HLOOKUP(AV$2,Monitoring_eng!$A$1:$DB$79,Results!$C53,FALSE)=$K53,$Q53,IF(HLOOKUP(AV$2,Monitoring_eng!$A$1:$DB$79,Results!$C53,FALSE)=$M53,$R53,IF(HLOOKUP(AV$2,Monitoring_eng!$A$1:$DB$79,Results!$C53,FALSE)=$O53,$S53,"CHYBA")))))</f>
        <v>0</v>
      </c>
      <c r="AW53" s="68">
        <f>IF(ISBLANK(HLOOKUP(AW$2,Monitoring_eng!$A$1:$DB$79,Results!$C53,FALSE)),"",IF(HLOOKUP(AW$2,Monitoring_eng!$A$1:$DB$79,Results!$C53,FALSE)=$I53,$P53,IF(HLOOKUP(AW$2,Monitoring_eng!$A$1:$DB$79,Results!$C53,FALSE)=$K53,$Q53,IF(HLOOKUP(AW$2,Monitoring_eng!$A$1:$DB$79,Results!$C53,FALSE)=$M53,$R53,IF(HLOOKUP(AW$2,Monitoring_eng!$A$1:$DB$79,Results!$C53,FALSE)=$O53,$S53,"CHYBA")))))</f>
        <v>0</v>
      </c>
      <c r="AX53" s="68">
        <f>IF(ISBLANK(HLOOKUP(AX$2,Monitoring_eng!$A$1:$DB$79,Results!$C53,FALSE)),"",IF(HLOOKUP(AX$2,Monitoring_eng!$A$1:$DB$79,Results!$C53,FALSE)=$I53,$P53,IF(HLOOKUP(AX$2,Monitoring_eng!$A$1:$DB$79,Results!$C53,FALSE)=$K53,$Q53,IF(HLOOKUP(AX$2,Monitoring_eng!$A$1:$DB$79,Results!$C53,FALSE)=$M53,$R53,IF(HLOOKUP(AX$2,Monitoring_eng!$A$1:$DB$79,Results!$C53,FALSE)=$O53,$S53,"CHYBA")))))</f>
        <v>0</v>
      </c>
      <c r="AY53" s="68">
        <f>IF(ISBLANK(HLOOKUP(AY$2,Monitoring_eng!$A$1:$DB$79,Results!$C53,FALSE)),"",IF(HLOOKUP(AY$2,Monitoring_eng!$A$1:$DB$79,Results!$C53,FALSE)=$I53,$P53,IF(HLOOKUP(AY$2,Monitoring_eng!$A$1:$DB$79,Results!$C53,FALSE)=$K53,$Q53,IF(HLOOKUP(AY$2,Monitoring_eng!$A$1:$DB$79,Results!$C53,FALSE)=$M53,$R53,IF(HLOOKUP(AY$2,Monitoring_eng!$A$1:$DB$79,Results!$C53,FALSE)=$O53,$S53,"CHYBA")))))</f>
        <v>0</v>
      </c>
      <c r="AZ53" s="68">
        <f>IF(ISBLANK(HLOOKUP(AZ$2,Monitoring_eng!$A$1:$DB$79,Results!$C53,FALSE)),"",IF(HLOOKUP(AZ$2,Monitoring_eng!$A$1:$DB$79,Results!$C53,FALSE)=$I53,$P53,IF(HLOOKUP(AZ$2,Monitoring_eng!$A$1:$DB$79,Results!$C53,FALSE)=$K53,$Q53,IF(HLOOKUP(AZ$2,Monitoring_eng!$A$1:$DB$79,Results!$C53,FALSE)=$M53,$R53,IF(HLOOKUP(AZ$2,Monitoring_eng!$A$1:$DB$79,Results!$C53,FALSE)=$O53,$S53,"CHYBA")))))</f>
        <v>0</v>
      </c>
      <c r="BA53" s="68">
        <f>IF(ISBLANK(HLOOKUP(BA$2,Monitoring_eng!$A$1:$DB$79,Results!$C53,FALSE)),"",IF(HLOOKUP(BA$2,Monitoring_eng!$A$1:$DB$79,Results!$C53,FALSE)=$I53,$P53,IF(HLOOKUP(BA$2,Monitoring_eng!$A$1:$DB$79,Results!$C53,FALSE)=$K53,$Q53,IF(HLOOKUP(BA$2,Monitoring_eng!$A$1:$DB$79,Results!$C53,FALSE)=$M53,$R53,IF(HLOOKUP(BA$2,Monitoring_eng!$A$1:$DB$79,Results!$C53,FALSE)=$O53,$S53,"CHYBA")))))</f>
        <v>0</v>
      </c>
      <c r="BB53" s="68">
        <f>IF(ISBLANK(HLOOKUP(BB$2,Monitoring_eng!$A$1:$DB$79,Results!$C53,FALSE)),"",IF(HLOOKUP(BB$2,Monitoring_eng!$A$1:$DB$79,Results!$C53,FALSE)=$I53,$P53,IF(HLOOKUP(BB$2,Monitoring_eng!$A$1:$DB$79,Results!$C53,FALSE)=$K53,$Q53,IF(HLOOKUP(BB$2,Monitoring_eng!$A$1:$DB$79,Results!$C53,FALSE)=$M53,$R53,IF(HLOOKUP(BB$2,Monitoring_eng!$A$1:$DB$79,Results!$C53,FALSE)=$O53,$S53,"CHYBA")))))</f>
        <v>0</v>
      </c>
      <c r="BC53" s="68">
        <f>IF(ISBLANK(HLOOKUP(BC$2,Monitoring_eng!$A$1:$DB$79,Results!$C53,FALSE)),"",IF(HLOOKUP(BC$2,Monitoring_eng!$A$1:$DB$79,Results!$C53,FALSE)=$I53,$P53,IF(HLOOKUP(BC$2,Monitoring_eng!$A$1:$DB$79,Results!$C53,FALSE)=$K53,$Q53,IF(HLOOKUP(BC$2,Monitoring_eng!$A$1:$DB$79,Results!$C53,FALSE)=$M53,$R53,IF(HLOOKUP(BC$2,Monitoring_eng!$A$1:$DB$79,Results!$C53,FALSE)=$O53,$S53,"CHYBA")))))</f>
        <v>0</v>
      </c>
      <c r="BD53" s="68">
        <f>IF(ISBLANK(HLOOKUP(BD$2,Monitoring_eng!$A$1:$DB$79,Results!$C53,FALSE)),"",IF(HLOOKUP(BD$2,Monitoring_eng!$A$1:$DB$79,Results!$C53,FALSE)=$I53,$P53,IF(HLOOKUP(BD$2,Monitoring_eng!$A$1:$DB$79,Results!$C53,FALSE)=$K53,$Q53,IF(HLOOKUP(BD$2,Monitoring_eng!$A$1:$DB$79,Results!$C53,FALSE)=$M53,$R53,IF(HLOOKUP(BD$2,Monitoring_eng!$A$1:$DB$79,Results!$C53,FALSE)=$O53,$S53,"CHYBA")))))</f>
        <v>0</v>
      </c>
      <c r="BE53" s="68">
        <f>IF(ISBLANK(HLOOKUP(BE$2,Monitoring_eng!$A$1:$DB$79,Results!$C53,FALSE)),"",IF(HLOOKUP(BE$2,Monitoring_eng!$A$1:$DB$79,Results!$C53,FALSE)=$I53,$P53,IF(HLOOKUP(BE$2,Monitoring_eng!$A$1:$DB$79,Results!$C53,FALSE)=$K53,$Q53,IF(HLOOKUP(BE$2,Monitoring_eng!$A$1:$DB$79,Results!$C53,FALSE)=$M53,$R53,IF(HLOOKUP(BE$2,Monitoring_eng!$A$1:$DB$79,Results!$C53,FALSE)=$O53,$S53,"CHYBA")))))</f>
        <v>0</v>
      </c>
      <c r="BF53" s="68">
        <f>IF(ISBLANK(HLOOKUP(BF$2,Monitoring_eng!$A$1:$DB$79,Results!$C53,FALSE)),"",IF(HLOOKUP(BF$2,Monitoring_eng!$A$1:$DB$79,Results!$C53,FALSE)=$I53,$P53,IF(HLOOKUP(BF$2,Monitoring_eng!$A$1:$DB$79,Results!$C53,FALSE)=$K53,$Q53,IF(HLOOKUP(BF$2,Monitoring_eng!$A$1:$DB$79,Results!$C53,FALSE)=$M53,$R53,IF(HLOOKUP(BF$2,Monitoring_eng!$A$1:$DB$79,Results!$C53,FALSE)=$O53,$S53,"CHYBA")))))</f>
        <v>0</v>
      </c>
      <c r="BG53" s="68">
        <f>IF(ISBLANK(HLOOKUP(BG$2,Monitoring_eng!$A$1:$DB$79,Results!$C53,FALSE)),"",IF(HLOOKUP(BG$2,Monitoring_eng!$A$1:$DB$79,Results!$C53,FALSE)=$I53,$P53,IF(HLOOKUP(BG$2,Monitoring_eng!$A$1:$DB$79,Results!$C53,FALSE)=$K53,$Q53,IF(HLOOKUP(BG$2,Monitoring_eng!$A$1:$DB$79,Results!$C53,FALSE)=$M53,$R53,IF(HLOOKUP(BG$2,Monitoring_eng!$A$1:$DB$79,Results!$C53,FALSE)=$O53,$S53,"CHYBA")))))</f>
        <v>3</v>
      </c>
      <c r="BH53" s="68">
        <f>IF(ISBLANK(HLOOKUP(BH$2,Monitoring_eng!$A$1:$DB$79,Results!$C53,FALSE)),"",IF(HLOOKUP(BH$2,Monitoring_eng!$A$1:$DB$79,Results!$C53,FALSE)=$I53,$P53,IF(HLOOKUP(BH$2,Monitoring_eng!$A$1:$DB$79,Results!$C53,FALSE)=$K53,$Q53,IF(HLOOKUP(BH$2,Monitoring_eng!$A$1:$DB$79,Results!$C53,FALSE)=$M53,$R53,IF(HLOOKUP(BH$2,Monitoring_eng!$A$1:$DB$79,Results!$C53,FALSE)=$O53,$S53,"CHYBA")))))</f>
        <v>3</v>
      </c>
      <c r="BI53" s="68">
        <f>IF(ISBLANK(HLOOKUP(BI$2,Monitoring_eng!$A$1:$DB$79,Results!$C53,FALSE)),"",IF(HLOOKUP(BI$2,Monitoring_eng!$A$1:$DB$79,Results!$C53,FALSE)=$I53,$P53,IF(HLOOKUP(BI$2,Monitoring_eng!$A$1:$DB$79,Results!$C53,FALSE)=$K53,$Q53,IF(HLOOKUP(BI$2,Monitoring_eng!$A$1:$DB$79,Results!$C53,FALSE)=$M53,$R53,IF(HLOOKUP(BI$2,Monitoring_eng!$A$1:$DB$79,Results!$C53,FALSE)=$O53,$S53,"CHYBA")))))</f>
        <v>0</v>
      </c>
      <c r="BJ53" s="68">
        <f>IF(ISBLANK(HLOOKUP(BJ$2,Monitoring_eng!$A$1:$DB$79,Results!$C53,FALSE)),"",IF(HLOOKUP(BJ$2,Monitoring_eng!$A$1:$DB$79,Results!$C53,FALSE)=$I53,$P53,IF(HLOOKUP(BJ$2,Monitoring_eng!$A$1:$DB$79,Results!$C53,FALSE)=$K53,$Q53,IF(HLOOKUP(BJ$2,Monitoring_eng!$A$1:$DB$79,Results!$C53,FALSE)=$M53,$R53,IF(HLOOKUP(BJ$2,Monitoring_eng!$A$1:$DB$79,Results!$C53,FALSE)=$O53,$S53,"CHYBA")))))</f>
        <v>0</v>
      </c>
      <c r="BK53" s="68">
        <f>IF(ISBLANK(HLOOKUP(BK$2,Monitoring_eng!$A$1:$DB$79,Results!$C53,FALSE)),"",IF(HLOOKUP(BK$2,Monitoring_eng!$A$1:$DB$79,Results!$C53,FALSE)=$I53,$P53,IF(HLOOKUP(BK$2,Monitoring_eng!$A$1:$DB$79,Results!$C53,FALSE)=$K53,$Q53,IF(HLOOKUP(BK$2,Monitoring_eng!$A$1:$DB$79,Results!$C53,FALSE)=$M53,$R53,IF(HLOOKUP(BK$2,Monitoring_eng!$A$1:$DB$79,Results!$C53,FALSE)=$O53,$S53,"CHYBA")))))</f>
        <v>0</v>
      </c>
      <c r="BL53" s="68">
        <f>IF(ISBLANK(HLOOKUP(BL$2,Monitoring_eng!$A$1:$DB$79,Results!$C53,FALSE)),"",IF(HLOOKUP(BL$2,Monitoring_eng!$A$1:$DB$79,Results!$C53,FALSE)=$I53,$P53,IF(HLOOKUP(BL$2,Monitoring_eng!$A$1:$DB$79,Results!$C53,FALSE)=$K53,$Q53,IF(HLOOKUP(BL$2,Monitoring_eng!$A$1:$DB$79,Results!$C53,FALSE)=$M53,$R53,IF(HLOOKUP(BL$2,Monitoring_eng!$A$1:$DB$79,Results!$C53,FALSE)=$O53,$S53,"CHYBA")))))</f>
        <v>0</v>
      </c>
      <c r="BM53" s="68">
        <f>IF(ISBLANK(HLOOKUP(BM$2,Monitoring_eng!$A$1:$DB$79,Results!$C53,FALSE)),"",IF(HLOOKUP(BM$2,Monitoring_eng!$A$1:$DB$79,Results!$C53,FALSE)=$I53,$P53,IF(HLOOKUP(BM$2,Monitoring_eng!$A$1:$DB$79,Results!$C53,FALSE)=$K53,$Q53,IF(HLOOKUP(BM$2,Monitoring_eng!$A$1:$DB$79,Results!$C53,FALSE)=$M53,$R53,IF(HLOOKUP(BM$2,Monitoring_eng!$A$1:$DB$79,Results!$C53,FALSE)=$O53,$S53,"CHYBA")))))</f>
        <v>3</v>
      </c>
      <c r="BN53" s="68">
        <f>IF(ISBLANK(HLOOKUP(BN$2,Monitoring_eng!$A$1:$DB$79,Results!$C53,FALSE)),"",IF(HLOOKUP(BN$2,Monitoring_eng!$A$1:$DB$79,Results!$C53,FALSE)=$I53,$P53,IF(HLOOKUP(BN$2,Monitoring_eng!$A$1:$DB$79,Results!$C53,FALSE)=$K53,$Q53,IF(HLOOKUP(BN$2,Monitoring_eng!$A$1:$DB$79,Results!$C53,FALSE)=$M53,$R53,IF(HLOOKUP(BN$2,Monitoring_eng!$A$1:$DB$79,Results!$C53,FALSE)=$O53,$S53,"CHYBA")))))</f>
        <v>0</v>
      </c>
      <c r="BO53" s="68">
        <f>IF(ISBLANK(HLOOKUP(BO$2,Monitoring_eng!$A$1:$DB$79,Results!$C53,FALSE)),"",IF(HLOOKUP(BO$2,Monitoring_eng!$A$1:$DB$79,Results!$C53,FALSE)=$I53,$P53,IF(HLOOKUP(BO$2,Monitoring_eng!$A$1:$DB$79,Results!$C53,FALSE)=$K53,$Q53,IF(HLOOKUP(BO$2,Monitoring_eng!$A$1:$DB$79,Results!$C53,FALSE)=$M53,$R53,IF(HLOOKUP(BO$2,Monitoring_eng!$A$1:$DB$79,Results!$C53,FALSE)=$O53,$S53,"CHYBA")))))</f>
        <v>3</v>
      </c>
      <c r="BP53" s="68">
        <f>IF(ISBLANK(HLOOKUP(BP$2,Monitoring_eng!$A$1:$DB$79,Results!$C53,FALSE)),"",IF(HLOOKUP(BP$2,Monitoring_eng!$A$1:$DB$79,Results!$C53,FALSE)=$I53,$P53,IF(HLOOKUP(BP$2,Monitoring_eng!$A$1:$DB$79,Results!$C53,FALSE)=$K53,$Q53,IF(HLOOKUP(BP$2,Monitoring_eng!$A$1:$DB$79,Results!$C53,FALSE)=$M53,$R53,IF(HLOOKUP(BP$2,Monitoring_eng!$A$1:$DB$79,Results!$C53,FALSE)=$O53,$S53,"CHYBA")))))</f>
        <v>0</v>
      </c>
      <c r="BQ53" s="68">
        <f>IF(ISBLANK(HLOOKUP(BQ$2,Monitoring_eng!$A$1:$DB$79,Results!$C53,FALSE)),"",IF(HLOOKUP(BQ$2,Monitoring_eng!$A$1:$DB$79,Results!$C53,FALSE)=$I53,$P53,IF(HLOOKUP(BQ$2,Monitoring_eng!$A$1:$DB$79,Results!$C53,FALSE)=$K53,$Q53,IF(HLOOKUP(BQ$2,Monitoring_eng!$A$1:$DB$79,Results!$C53,FALSE)=$M53,$R53,IF(HLOOKUP(BQ$2,Monitoring_eng!$A$1:$DB$79,Results!$C53,FALSE)=$O53,$S53,"CHYBA")))))</f>
        <v>0</v>
      </c>
    </row>
    <row r="54" spans="1:69" x14ac:dyDescent="0.25">
      <c r="A54" s="45" t="s">
        <v>2479</v>
      </c>
      <c r="B54" s="45" t="s">
        <v>355</v>
      </c>
      <c r="C54" s="45">
        <v>53</v>
      </c>
      <c r="D54" s="55" t="s">
        <v>159</v>
      </c>
      <c r="E54" s="55" t="s">
        <v>638</v>
      </c>
      <c r="F54" s="56" t="s">
        <v>48</v>
      </c>
      <c r="G54" s="45">
        <v>2</v>
      </c>
      <c r="H54" s="45" t="s">
        <v>484</v>
      </c>
      <c r="I54" s="45" t="s">
        <v>1749</v>
      </c>
      <c r="J54" s="45" t="s">
        <v>485</v>
      </c>
      <c r="K54" s="67" t="s">
        <v>1750</v>
      </c>
      <c r="L54" s="45" t="s">
        <v>486</v>
      </c>
      <c r="M54" s="45" t="s">
        <v>1752</v>
      </c>
      <c r="N54" s="45" t="s">
        <v>2116</v>
      </c>
      <c r="O54" s="45" t="s">
        <v>2116</v>
      </c>
      <c r="P54" s="45">
        <f t="shared" si="0"/>
        <v>2</v>
      </c>
      <c r="Q54" s="45">
        <v>0</v>
      </c>
      <c r="R54" s="45">
        <f t="shared" si="1"/>
        <v>1</v>
      </c>
      <c r="S54" s="45" t="s">
        <v>2116</v>
      </c>
      <c r="T54" s="68">
        <f>IF(ISBLANK(HLOOKUP(T$2,Monitoring_eng!$A$1:$DB$79,Results!$C54,FALSE)),"",IF(HLOOKUP(T$2,Monitoring_eng!$A$1:$DB$79,Results!$C54,FALSE)=$I54,$P54,IF(HLOOKUP(T$2,Monitoring_eng!$A$1:$DB$79,Results!$C54,FALSE)=$K54,$Q54,IF(HLOOKUP(T$2,Monitoring_eng!$A$1:$DB$79,Results!$C54,FALSE)=$M54,$R54,IF(HLOOKUP(T$2,Monitoring_eng!$A$1:$DB$79,Results!$C54,FALSE)=$O54,$S54,"CHYBA")))))</f>
        <v>0</v>
      </c>
      <c r="U54" s="68">
        <f>IF(ISBLANK(HLOOKUP(U$2,Monitoring_eng!$A$1:$DB$79,Results!$C54,FALSE)),"",IF(HLOOKUP(U$2,Monitoring_eng!$A$1:$DB$79,Results!$C54,FALSE)=$I54,$P54,IF(HLOOKUP(U$2,Monitoring_eng!$A$1:$DB$79,Results!$C54,FALSE)=$K54,$Q54,IF(HLOOKUP(U$2,Monitoring_eng!$A$1:$DB$79,Results!$C54,FALSE)=$M54,$R54,IF(HLOOKUP(U$2,Monitoring_eng!$A$1:$DB$79,Results!$C54,FALSE)=$O54,$S54,"CHYBA")))))</f>
        <v>0</v>
      </c>
      <c r="V54" s="68">
        <f>IF(ISBLANK(HLOOKUP(V$2,Monitoring_eng!$A$1:$DB$79,Results!$C54,FALSE)),"",IF(HLOOKUP(V$2,Monitoring_eng!$A$1:$DB$79,Results!$C54,FALSE)=$I54,$P54,IF(HLOOKUP(V$2,Monitoring_eng!$A$1:$DB$79,Results!$C54,FALSE)=$K54,$Q54,IF(HLOOKUP(V$2,Monitoring_eng!$A$1:$DB$79,Results!$C54,FALSE)=$M54,$R54,IF(HLOOKUP(V$2,Monitoring_eng!$A$1:$DB$79,Results!$C54,FALSE)=$O54,$S54,"CHYBA")))))</f>
        <v>0</v>
      </c>
      <c r="W54" s="68">
        <f>IF(ISBLANK(HLOOKUP(W$2,Monitoring_eng!$A$1:$DB$79,Results!$C54,FALSE)),"",IF(HLOOKUP(W$2,Monitoring_eng!$A$1:$DB$79,Results!$C54,FALSE)=$I54,$P54,IF(HLOOKUP(W$2,Monitoring_eng!$A$1:$DB$79,Results!$C54,FALSE)=$K54,$Q54,IF(HLOOKUP(W$2,Monitoring_eng!$A$1:$DB$79,Results!$C54,FALSE)=$M54,$R54,IF(HLOOKUP(W$2,Monitoring_eng!$A$1:$DB$79,Results!$C54,FALSE)=$O54,$S54,"CHYBA")))))</f>
        <v>0</v>
      </c>
      <c r="X54" s="68">
        <f>IF(ISBLANK(HLOOKUP(X$2,Monitoring_eng!$A$1:$DB$79,Results!$C54,FALSE)),"",IF(HLOOKUP(X$2,Monitoring_eng!$A$1:$DB$79,Results!$C54,FALSE)=$I54,$P54,IF(HLOOKUP(X$2,Monitoring_eng!$A$1:$DB$79,Results!$C54,FALSE)=$K54,$Q54,IF(HLOOKUP(X$2,Monitoring_eng!$A$1:$DB$79,Results!$C54,FALSE)=$M54,$R54,IF(HLOOKUP(X$2,Monitoring_eng!$A$1:$DB$79,Results!$C54,FALSE)=$O54,$S54,"CHYBA")))))</f>
        <v>0</v>
      </c>
      <c r="Y54" s="68">
        <f>IF(ISBLANK(HLOOKUP(Y$2,Monitoring_eng!$A$1:$DB$79,Results!$C54,FALSE)),"",IF(HLOOKUP(Y$2,Monitoring_eng!$A$1:$DB$79,Results!$C54,FALSE)=$I54,$P54,IF(HLOOKUP(Y$2,Monitoring_eng!$A$1:$DB$79,Results!$C54,FALSE)=$K54,$Q54,IF(HLOOKUP(Y$2,Monitoring_eng!$A$1:$DB$79,Results!$C54,FALSE)=$M54,$R54,IF(HLOOKUP(Y$2,Monitoring_eng!$A$1:$DB$79,Results!$C54,FALSE)=$O54,$S54,"CHYBA")))))</f>
        <v>2</v>
      </c>
      <c r="Z54" s="68">
        <f>IF(ISBLANK(HLOOKUP(Z$2,Monitoring_eng!$A$1:$DB$79,Results!$C54,FALSE)),"",IF(HLOOKUP(Z$2,Monitoring_eng!$A$1:$DB$79,Results!$C54,FALSE)=$I54,$P54,IF(HLOOKUP(Z$2,Monitoring_eng!$A$1:$DB$79,Results!$C54,FALSE)=$K54,$Q54,IF(HLOOKUP(Z$2,Monitoring_eng!$A$1:$DB$79,Results!$C54,FALSE)=$M54,$R54,IF(HLOOKUP(Z$2,Monitoring_eng!$A$1:$DB$79,Results!$C54,FALSE)=$O54,$S54,"CHYBA")))))</f>
        <v>0</v>
      </c>
      <c r="AA54" s="68">
        <f>IF(ISBLANK(HLOOKUP(AA$2,Monitoring_eng!$A$1:$DB$79,Results!$C54,FALSE)),"",IF(HLOOKUP(AA$2,Monitoring_eng!$A$1:$DB$79,Results!$C54,FALSE)=$I54,$P54,IF(HLOOKUP(AA$2,Monitoring_eng!$A$1:$DB$79,Results!$C54,FALSE)=$K54,$Q54,IF(HLOOKUP(AA$2,Monitoring_eng!$A$1:$DB$79,Results!$C54,FALSE)=$M54,$R54,IF(HLOOKUP(AA$2,Monitoring_eng!$A$1:$DB$79,Results!$C54,FALSE)=$O54,$S54,"CHYBA")))))</f>
        <v>0</v>
      </c>
      <c r="AB54" s="68">
        <f>IF(ISBLANK(HLOOKUP(AB$2,Monitoring_eng!$A$1:$DB$79,Results!$C54,FALSE)),"",IF(HLOOKUP(AB$2,Monitoring_eng!$A$1:$DB$79,Results!$C54,FALSE)=$I54,$P54,IF(HLOOKUP(AB$2,Monitoring_eng!$A$1:$DB$79,Results!$C54,FALSE)=$K54,$Q54,IF(HLOOKUP(AB$2,Monitoring_eng!$A$1:$DB$79,Results!$C54,FALSE)=$M54,$R54,IF(HLOOKUP(AB$2,Monitoring_eng!$A$1:$DB$79,Results!$C54,FALSE)=$O54,$S54,"CHYBA")))))</f>
        <v>0</v>
      </c>
      <c r="AC54" s="68">
        <f>IF(ISBLANK(HLOOKUP(AC$2,Monitoring_eng!$A$1:$DB$79,Results!$C54,FALSE)),"",IF(HLOOKUP(AC$2,Monitoring_eng!$A$1:$DB$79,Results!$C54,FALSE)=$I54,$P54,IF(HLOOKUP(AC$2,Monitoring_eng!$A$1:$DB$79,Results!$C54,FALSE)=$K54,$Q54,IF(HLOOKUP(AC$2,Monitoring_eng!$A$1:$DB$79,Results!$C54,FALSE)=$M54,$R54,IF(HLOOKUP(AC$2,Monitoring_eng!$A$1:$DB$79,Results!$C54,FALSE)=$O54,$S54,"CHYBA")))))</f>
        <v>0</v>
      </c>
      <c r="AD54" s="68">
        <f>IF(ISBLANK(HLOOKUP(AD$2,Monitoring_eng!$A$1:$DB$79,Results!$C54,FALSE)),"",IF(HLOOKUP(AD$2,Monitoring_eng!$A$1:$DB$79,Results!$C54,FALSE)=$I54,$P54,IF(HLOOKUP(AD$2,Monitoring_eng!$A$1:$DB$79,Results!$C54,FALSE)=$K54,$Q54,IF(HLOOKUP(AD$2,Monitoring_eng!$A$1:$DB$79,Results!$C54,FALSE)=$M54,$R54,IF(HLOOKUP(AD$2,Monitoring_eng!$A$1:$DB$79,Results!$C54,FALSE)=$O54,$S54,"CHYBA")))))</f>
        <v>0</v>
      </c>
      <c r="AE54" s="68">
        <f>IF(ISBLANK(HLOOKUP(AE$2,Monitoring_eng!$A$1:$DB$79,Results!$C54,FALSE)),"",IF(HLOOKUP(AE$2,Monitoring_eng!$A$1:$DB$79,Results!$C54,FALSE)=$I54,$P54,IF(HLOOKUP(AE$2,Monitoring_eng!$A$1:$DB$79,Results!$C54,FALSE)=$K54,$Q54,IF(HLOOKUP(AE$2,Monitoring_eng!$A$1:$DB$79,Results!$C54,FALSE)=$M54,$R54,IF(HLOOKUP(AE$2,Monitoring_eng!$A$1:$DB$79,Results!$C54,FALSE)=$O54,$S54,"CHYBA")))))</f>
        <v>0</v>
      </c>
      <c r="AF54" s="68">
        <f>IF(ISBLANK(HLOOKUP(AF$2,Monitoring_eng!$A$1:$DB$79,Results!$C54,FALSE)),"",IF(HLOOKUP(AF$2,Monitoring_eng!$A$1:$DB$79,Results!$C54,FALSE)=$I54,$P54,IF(HLOOKUP(AF$2,Monitoring_eng!$A$1:$DB$79,Results!$C54,FALSE)=$K54,$Q54,IF(HLOOKUP(AF$2,Monitoring_eng!$A$1:$DB$79,Results!$C54,FALSE)=$M54,$R54,IF(HLOOKUP(AF$2,Monitoring_eng!$A$1:$DB$79,Results!$C54,FALSE)=$O54,$S54,"CHYBA")))))</f>
        <v>2</v>
      </c>
      <c r="AG54" s="68">
        <f>IF(ISBLANK(HLOOKUP(AG$2,Monitoring_eng!$A$1:$DB$79,Results!$C54,FALSE)),"",IF(HLOOKUP(AG$2,Monitoring_eng!$A$1:$DB$79,Results!$C54,FALSE)=$I54,$P54,IF(HLOOKUP(AG$2,Monitoring_eng!$A$1:$DB$79,Results!$C54,FALSE)=$K54,$Q54,IF(HLOOKUP(AG$2,Monitoring_eng!$A$1:$DB$79,Results!$C54,FALSE)=$M54,$R54,IF(HLOOKUP(AG$2,Monitoring_eng!$A$1:$DB$79,Results!$C54,FALSE)=$O54,$S54,"CHYBA")))))</f>
        <v>0</v>
      </c>
      <c r="AH54" s="68">
        <f>IF(ISBLANK(HLOOKUP(AH$2,Monitoring_eng!$A$1:$DB$79,Results!$C54,FALSE)),"",IF(HLOOKUP(AH$2,Monitoring_eng!$A$1:$DB$79,Results!$C54,FALSE)=$I54,$P54,IF(HLOOKUP(AH$2,Monitoring_eng!$A$1:$DB$79,Results!$C54,FALSE)=$K54,$Q54,IF(HLOOKUP(AH$2,Monitoring_eng!$A$1:$DB$79,Results!$C54,FALSE)=$M54,$R54,IF(HLOOKUP(AH$2,Monitoring_eng!$A$1:$DB$79,Results!$C54,FALSE)=$O54,$S54,"CHYBA")))))</f>
        <v>0</v>
      </c>
      <c r="AI54" s="68">
        <f>IF(ISBLANK(HLOOKUP(AI$2,Monitoring_eng!$A$1:$DB$79,Results!$C54,FALSE)),"",IF(HLOOKUP(AI$2,Monitoring_eng!$A$1:$DB$79,Results!$C54,FALSE)=$I54,$P54,IF(HLOOKUP(AI$2,Monitoring_eng!$A$1:$DB$79,Results!$C54,FALSE)=$K54,$Q54,IF(HLOOKUP(AI$2,Monitoring_eng!$A$1:$DB$79,Results!$C54,FALSE)=$M54,$R54,IF(HLOOKUP(AI$2,Monitoring_eng!$A$1:$DB$79,Results!$C54,FALSE)=$O54,$S54,"CHYBA")))))</f>
        <v>0</v>
      </c>
      <c r="AJ54" s="68">
        <f>IF(ISBLANK(HLOOKUP(AJ$2,Monitoring_eng!$A$1:$DB$79,Results!$C54,FALSE)),"",IF(HLOOKUP(AJ$2,Monitoring_eng!$A$1:$DB$79,Results!$C54,FALSE)=$I54,$P54,IF(HLOOKUP(AJ$2,Monitoring_eng!$A$1:$DB$79,Results!$C54,FALSE)=$K54,$Q54,IF(HLOOKUP(AJ$2,Monitoring_eng!$A$1:$DB$79,Results!$C54,FALSE)=$M54,$R54,IF(HLOOKUP(AJ$2,Monitoring_eng!$A$1:$DB$79,Results!$C54,FALSE)=$O54,$S54,"CHYBA")))))</f>
        <v>0</v>
      </c>
      <c r="AK54" s="68">
        <f>IF(ISBLANK(HLOOKUP(AK$2,Monitoring_eng!$A$1:$DB$79,Results!$C54,FALSE)),"",IF(HLOOKUP(AK$2,Monitoring_eng!$A$1:$DB$79,Results!$C54,FALSE)=$I54,$P54,IF(HLOOKUP(AK$2,Monitoring_eng!$A$1:$DB$79,Results!$C54,FALSE)=$K54,$Q54,IF(HLOOKUP(AK$2,Monitoring_eng!$A$1:$DB$79,Results!$C54,FALSE)=$M54,$R54,IF(HLOOKUP(AK$2,Monitoring_eng!$A$1:$DB$79,Results!$C54,FALSE)=$O54,$S54,"CHYBA")))))</f>
        <v>0</v>
      </c>
      <c r="AL54" s="68">
        <f>IF(ISBLANK(HLOOKUP(AL$2,Monitoring_eng!$A$1:$DB$79,Results!$C54,FALSE)),"",IF(HLOOKUP(AL$2,Monitoring_eng!$A$1:$DB$79,Results!$C54,FALSE)=$I54,$P54,IF(HLOOKUP(AL$2,Monitoring_eng!$A$1:$DB$79,Results!$C54,FALSE)=$K54,$Q54,IF(HLOOKUP(AL$2,Monitoring_eng!$A$1:$DB$79,Results!$C54,FALSE)=$M54,$R54,IF(HLOOKUP(AL$2,Monitoring_eng!$A$1:$DB$79,Results!$C54,FALSE)=$O54,$S54,"CHYBA")))))</f>
        <v>0</v>
      </c>
      <c r="AM54" s="68">
        <f>IF(ISBLANK(HLOOKUP(AM$2,Monitoring_eng!$A$1:$DB$79,Results!$C54,FALSE)),"",IF(HLOOKUP(AM$2,Monitoring_eng!$A$1:$DB$79,Results!$C54,FALSE)=$I54,$P54,IF(HLOOKUP(AM$2,Monitoring_eng!$A$1:$DB$79,Results!$C54,FALSE)=$K54,$Q54,IF(HLOOKUP(AM$2,Monitoring_eng!$A$1:$DB$79,Results!$C54,FALSE)=$M54,$R54,IF(HLOOKUP(AM$2,Monitoring_eng!$A$1:$DB$79,Results!$C54,FALSE)=$O54,$S54,"CHYBA")))))</f>
        <v>0</v>
      </c>
      <c r="AN54" s="68">
        <f>IF(ISBLANK(HLOOKUP(AN$2,Monitoring_eng!$A$1:$DB$79,Results!$C54,FALSE)),"",IF(HLOOKUP(AN$2,Monitoring_eng!$A$1:$DB$79,Results!$C54,FALSE)=$I54,$P54,IF(HLOOKUP(AN$2,Monitoring_eng!$A$1:$DB$79,Results!$C54,FALSE)=$K54,$Q54,IF(HLOOKUP(AN$2,Monitoring_eng!$A$1:$DB$79,Results!$C54,FALSE)=$M54,$R54,IF(HLOOKUP(AN$2,Monitoring_eng!$A$1:$DB$79,Results!$C54,FALSE)=$O54,$S54,"CHYBA")))))</f>
        <v>0</v>
      </c>
      <c r="AO54" s="68">
        <f>IF(ISBLANK(HLOOKUP(AO$2,Monitoring_eng!$A$1:$DB$79,Results!$C54,FALSE)),"",IF(HLOOKUP(AO$2,Monitoring_eng!$A$1:$DB$79,Results!$C54,FALSE)=$I54,$P54,IF(HLOOKUP(AO$2,Monitoring_eng!$A$1:$DB$79,Results!$C54,FALSE)=$K54,$Q54,IF(HLOOKUP(AO$2,Monitoring_eng!$A$1:$DB$79,Results!$C54,FALSE)=$M54,$R54,IF(HLOOKUP(AO$2,Monitoring_eng!$A$1:$DB$79,Results!$C54,FALSE)=$O54,$S54,"CHYBA")))))</f>
        <v>0</v>
      </c>
      <c r="AP54" s="68">
        <f>IF(ISBLANK(HLOOKUP(AP$2,Monitoring_eng!$A$1:$DB$79,Results!$C54,FALSE)),"",IF(HLOOKUP(AP$2,Monitoring_eng!$A$1:$DB$79,Results!$C54,FALSE)=$I54,$P54,IF(HLOOKUP(AP$2,Monitoring_eng!$A$1:$DB$79,Results!$C54,FALSE)=$K54,$Q54,IF(HLOOKUP(AP$2,Monitoring_eng!$A$1:$DB$79,Results!$C54,FALSE)=$M54,$R54,IF(HLOOKUP(AP$2,Monitoring_eng!$A$1:$DB$79,Results!$C54,FALSE)=$O54,$S54,"CHYBA")))))</f>
        <v>0</v>
      </c>
      <c r="AQ54" s="68">
        <f>IF(ISBLANK(HLOOKUP(AQ$2,Monitoring_eng!$A$1:$DB$79,Results!$C54,FALSE)),"",IF(HLOOKUP(AQ$2,Monitoring_eng!$A$1:$DB$79,Results!$C54,FALSE)=$I54,$P54,IF(HLOOKUP(AQ$2,Monitoring_eng!$A$1:$DB$79,Results!$C54,FALSE)=$K54,$Q54,IF(HLOOKUP(AQ$2,Monitoring_eng!$A$1:$DB$79,Results!$C54,FALSE)=$M54,$R54,IF(HLOOKUP(AQ$2,Monitoring_eng!$A$1:$DB$79,Results!$C54,FALSE)=$O54,$S54,"CHYBA")))))</f>
        <v>2</v>
      </c>
      <c r="AR54" s="68">
        <f>IF(ISBLANK(HLOOKUP(AR$2,Monitoring_eng!$A$1:$DB$79,Results!$C54,FALSE)),"",IF(HLOOKUP(AR$2,Monitoring_eng!$A$1:$DB$79,Results!$C54,FALSE)=$I54,$P54,IF(HLOOKUP(AR$2,Monitoring_eng!$A$1:$DB$79,Results!$C54,FALSE)=$K54,$Q54,IF(HLOOKUP(AR$2,Monitoring_eng!$A$1:$DB$79,Results!$C54,FALSE)=$M54,$R54,IF(HLOOKUP(AR$2,Monitoring_eng!$A$1:$DB$79,Results!$C54,FALSE)=$O54,$S54,"CHYBA")))))</f>
        <v>0</v>
      </c>
      <c r="AS54" s="68">
        <f>IF(ISBLANK(HLOOKUP(AS$2,Monitoring_eng!$A$1:$DB$79,Results!$C54,FALSE)),"",IF(HLOOKUP(AS$2,Monitoring_eng!$A$1:$DB$79,Results!$C54,FALSE)=$I54,$P54,IF(HLOOKUP(AS$2,Monitoring_eng!$A$1:$DB$79,Results!$C54,FALSE)=$K54,$Q54,IF(HLOOKUP(AS$2,Monitoring_eng!$A$1:$DB$79,Results!$C54,FALSE)=$M54,$R54,IF(HLOOKUP(AS$2,Monitoring_eng!$A$1:$DB$79,Results!$C54,FALSE)=$O54,$S54,"CHYBA")))))</f>
        <v>0</v>
      </c>
      <c r="AT54" s="68">
        <f>IF(ISBLANK(HLOOKUP(AT$2,Monitoring_eng!$A$1:$DB$79,Results!$C54,FALSE)),"",IF(HLOOKUP(AT$2,Monitoring_eng!$A$1:$DB$79,Results!$C54,FALSE)=$I54,$P54,IF(HLOOKUP(AT$2,Monitoring_eng!$A$1:$DB$79,Results!$C54,FALSE)=$K54,$Q54,IF(HLOOKUP(AT$2,Monitoring_eng!$A$1:$DB$79,Results!$C54,FALSE)=$M54,$R54,IF(HLOOKUP(AT$2,Monitoring_eng!$A$1:$DB$79,Results!$C54,FALSE)=$O54,$S54,"CHYBA")))))</f>
        <v>0</v>
      </c>
      <c r="AU54" s="68">
        <f>IF(ISBLANK(HLOOKUP(AU$2,Monitoring_eng!$A$1:$DB$79,Results!$C54,FALSE)),"",IF(HLOOKUP(AU$2,Monitoring_eng!$A$1:$DB$79,Results!$C54,FALSE)=$I54,$P54,IF(HLOOKUP(AU$2,Monitoring_eng!$A$1:$DB$79,Results!$C54,FALSE)=$K54,$Q54,IF(HLOOKUP(AU$2,Monitoring_eng!$A$1:$DB$79,Results!$C54,FALSE)=$M54,$R54,IF(HLOOKUP(AU$2,Monitoring_eng!$A$1:$DB$79,Results!$C54,FALSE)=$O54,$S54,"CHYBA")))))</f>
        <v>0</v>
      </c>
      <c r="AV54" s="68">
        <f>IF(ISBLANK(HLOOKUP(AV$2,Monitoring_eng!$A$1:$DB$79,Results!$C54,FALSE)),"",IF(HLOOKUP(AV$2,Monitoring_eng!$A$1:$DB$79,Results!$C54,FALSE)=$I54,$P54,IF(HLOOKUP(AV$2,Monitoring_eng!$A$1:$DB$79,Results!$C54,FALSE)=$K54,$Q54,IF(HLOOKUP(AV$2,Monitoring_eng!$A$1:$DB$79,Results!$C54,FALSE)=$M54,$R54,IF(HLOOKUP(AV$2,Monitoring_eng!$A$1:$DB$79,Results!$C54,FALSE)=$O54,$S54,"CHYBA")))))</f>
        <v>0</v>
      </c>
      <c r="AW54" s="68">
        <f>IF(ISBLANK(HLOOKUP(AW$2,Monitoring_eng!$A$1:$DB$79,Results!$C54,FALSE)),"",IF(HLOOKUP(AW$2,Monitoring_eng!$A$1:$DB$79,Results!$C54,FALSE)=$I54,$P54,IF(HLOOKUP(AW$2,Monitoring_eng!$A$1:$DB$79,Results!$C54,FALSE)=$K54,$Q54,IF(HLOOKUP(AW$2,Monitoring_eng!$A$1:$DB$79,Results!$C54,FALSE)=$M54,$R54,IF(HLOOKUP(AW$2,Monitoring_eng!$A$1:$DB$79,Results!$C54,FALSE)=$O54,$S54,"CHYBA")))))</f>
        <v>0</v>
      </c>
      <c r="AX54" s="68">
        <f>IF(ISBLANK(HLOOKUP(AX$2,Monitoring_eng!$A$1:$DB$79,Results!$C54,FALSE)),"",IF(HLOOKUP(AX$2,Monitoring_eng!$A$1:$DB$79,Results!$C54,FALSE)=$I54,$P54,IF(HLOOKUP(AX$2,Monitoring_eng!$A$1:$DB$79,Results!$C54,FALSE)=$K54,$Q54,IF(HLOOKUP(AX$2,Monitoring_eng!$A$1:$DB$79,Results!$C54,FALSE)=$M54,$R54,IF(HLOOKUP(AX$2,Monitoring_eng!$A$1:$DB$79,Results!$C54,FALSE)=$O54,$S54,"CHYBA")))))</f>
        <v>0</v>
      </c>
      <c r="AY54" s="68">
        <f>IF(ISBLANK(HLOOKUP(AY$2,Monitoring_eng!$A$1:$DB$79,Results!$C54,FALSE)),"",IF(HLOOKUP(AY$2,Monitoring_eng!$A$1:$DB$79,Results!$C54,FALSE)=$I54,$P54,IF(HLOOKUP(AY$2,Monitoring_eng!$A$1:$DB$79,Results!$C54,FALSE)=$K54,$Q54,IF(HLOOKUP(AY$2,Monitoring_eng!$A$1:$DB$79,Results!$C54,FALSE)=$M54,$R54,IF(HLOOKUP(AY$2,Monitoring_eng!$A$1:$DB$79,Results!$C54,FALSE)=$O54,$S54,"CHYBA")))))</f>
        <v>0</v>
      </c>
      <c r="AZ54" s="68">
        <f>IF(ISBLANK(HLOOKUP(AZ$2,Monitoring_eng!$A$1:$DB$79,Results!$C54,FALSE)),"",IF(HLOOKUP(AZ$2,Monitoring_eng!$A$1:$DB$79,Results!$C54,FALSE)=$I54,$P54,IF(HLOOKUP(AZ$2,Monitoring_eng!$A$1:$DB$79,Results!$C54,FALSE)=$K54,$Q54,IF(HLOOKUP(AZ$2,Monitoring_eng!$A$1:$DB$79,Results!$C54,FALSE)=$M54,$R54,IF(HLOOKUP(AZ$2,Monitoring_eng!$A$1:$DB$79,Results!$C54,FALSE)=$O54,$S54,"CHYBA")))))</f>
        <v>0</v>
      </c>
      <c r="BA54" s="68">
        <f>IF(ISBLANK(HLOOKUP(BA$2,Monitoring_eng!$A$1:$DB$79,Results!$C54,FALSE)),"",IF(HLOOKUP(BA$2,Monitoring_eng!$A$1:$DB$79,Results!$C54,FALSE)=$I54,$P54,IF(HLOOKUP(BA$2,Monitoring_eng!$A$1:$DB$79,Results!$C54,FALSE)=$K54,$Q54,IF(HLOOKUP(BA$2,Monitoring_eng!$A$1:$DB$79,Results!$C54,FALSE)=$M54,$R54,IF(HLOOKUP(BA$2,Monitoring_eng!$A$1:$DB$79,Results!$C54,FALSE)=$O54,$S54,"CHYBA")))))</f>
        <v>1</v>
      </c>
      <c r="BB54" s="68">
        <f>IF(ISBLANK(HLOOKUP(BB$2,Monitoring_eng!$A$1:$DB$79,Results!$C54,FALSE)),"",IF(HLOOKUP(BB$2,Monitoring_eng!$A$1:$DB$79,Results!$C54,FALSE)=$I54,$P54,IF(HLOOKUP(BB$2,Monitoring_eng!$A$1:$DB$79,Results!$C54,FALSE)=$K54,$Q54,IF(HLOOKUP(BB$2,Monitoring_eng!$A$1:$DB$79,Results!$C54,FALSE)=$M54,$R54,IF(HLOOKUP(BB$2,Monitoring_eng!$A$1:$DB$79,Results!$C54,FALSE)=$O54,$S54,"CHYBA")))))</f>
        <v>0</v>
      </c>
      <c r="BC54" s="68">
        <f>IF(ISBLANK(HLOOKUP(BC$2,Monitoring_eng!$A$1:$DB$79,Results!$C54,FALSE)),"",IF(HLOOKUP(BC$2,Monitoring_eng!$A$1:$DB$79,Results!$C54,FALSE)=$I54,$P54,IF(HLOOKUP(BC$2,Monitoring_eng!$A$1:$DB$79,Results!$C54,FALSE)=$K54,$Q54,IF(HLOOKUP(BC$2,Monitoring_eng!$A$1:$DB$79,Results!$C54,FALSE)=$M54,$R54,IF(HLOOKUP(BC$2,Monitoring_eng!$A$1:$DB$79,Results!$C54,FALSE)=$O54,$S54,"CHYBA")))))</f>
        <v>0</v>
      </c>
      <c r="BD54" s="68">
        <f>IF(ISBLANK(HLOOKUP(BD$2,Monitoring_eng!$A$1:$DB$79,Results!$C54,FALSE)),"",IF(HLOOKUP(BD$2,Monitoring_eng!$A$1:$DB$79,Results!$C54,FALSE)=$I54,$P54,IF(HLOOKUP(BD$2,Monitoring_eng!$A$1:$DB$79,Results!$C54,FALSE)=$K54,$Q54,IF(HLOOKUP(BD$2,Monitoring_eng!$A$1:$DB$79,Results!$C54,FALSE)=$M54,$R54,IF(HLOOKUP(BD$2,Monitoring_eng!$A$1:$DB$79,Results!$C54,FALSE)=$O54,$S54,"CHYBA")))))</f>
        <v>0</v>
      </c>
      <c r="BE54" s="68">
        <f>IF(ISBLANK(HLOOKUP(BE$2,Monitoring_eng!$A$1:$DB$79,Results!$C54,FALSE)),"",IF(HLOOKUP(BE$2,Monitoring_eng!$A$1:$DB$79,Results!$C54,FALSE)=$I54,$P54,IF(HLOOKUP(BE$2,Monitoring_eng!$A$1:$DB$79,Results!$C54,FALSE)=$K54,$Q54,IF(HLOOKUP(BE$2,Monitoring_eng!$A$1:$DB$79,Results!$C54,FALSE)=$M54,$R54,IF(HLOOKUP(BE$2,Monitoring_eng!$A$1:$DB$79,Results!$C54,FALSE)=$O54,$S54,"CHYBA")))))</f>
        <v>0</v>
      </c>
      <c r="BF54" s="68">
        <f>IF(ISBLANK(HLOOKUP(BF$2,Monitoring_eng!$A$1:$DB$79,Results!$C54,FALSE)),"",IF(HLOOKUP(BF$2,Monitoring_eng!$A$1:$DB$79,Results!$C54,FALSE)=$I54,$P54,IF(HLOOKUP(BF$2,Monitoring_eng!$A$1:$DB$79,Results!$C54,FALSE)=$K54,$Q54,IF(HLOOKUP(BF$2,Monitoring_eng!$A$1:$DB$79,Results!$C54,FALSE)=$M54,$R54,IF(HLOOKUP(BF$2,Monitoring_eng!$A$1:$DB$79,Results!$C54,FALSE)=$O54,$S54,"CHYBA")))))</f>
        <v>0</v>
      </c>
      <c r="BG54" s="68">
        <f>IF(ISBLANK(HLOOKUP(BG$2,Monitoring_eng!$A$1:$DB$79,Results!$C54,FALSE)),"",IF(HLOOKUP(BG$2,Monitoring_eng!$A$1:$DB$79,Results!$C54,FALSE)=$I54,$P54,IF(HLOOKUP(BG$2,Monitoring_eng!$A$1:$DB$79,Results!$C54,FALSE)=$K54,$Q54,IF(HLOOKUP(BG$2,Monitoring_eng!$A$1:$DB$79,Results!$C54,FALSE)=$M54,$R54,IF(HLOOKUP(BG$2,Monitoring_eng!$A$1:$DB$79,Results!$C54,FALSE)=$O54,$S54,"CHYBA")))))</f>
        <v>2</v>
      </c>
      <c r="BH54" s="68">
        <f>IF(ISBLANK(HLOOKUP(BH$2,Monitoring_eng!$A$1:$DB$79,Results!$C54,FALSE)),"",IF(HLOOKUP(BH$2,Monitoring_eng!$A$1:$DB$79,Results!$C54,FALSE)=$I54,$P54,IF(HLOOKUP(BH$2,Monitoring_eng!$A$1:$DB$79,Results!$C54,FALSE)=$K54,$Q54,IF(HLOOKUP(BH$2,Monitoring_eng!$A$1:$DB$79,Results!$C54,FALSE)=$M54,$R54,IF(HLOOKUP(BH$2,Monitoring_eng!$A$1:$DB$79,Results!$C54,FALSE)=$O54,$S54,"CHYBA")))))</f>
        <v>0</v>
      </c>
      <c r="BI54" s="68">
        <f>IF(ISBLANK(HLOOKUP(BI$2,Monitoring_eng!$A$1:$DB$79,Results!$C54,FALSE)),"",IF(HLOOKUP(BI$2,Monitoring_eng!$A$1:$DB$79,Results!$C54,FALSE)=$I54,$P54,IF(HLOOKUP(BI$2,Monitoring_eng!$A$1:$DB$79,Results!$C54,FALSE)=$K54,$Q54,IF(HLOOKUP(BI$2,Monitoring_eng!$A$1:$DB$79,Results!$C54,FALSE)=$M54,$R54,IF(HLOOKUP(BI$2,Monitoring_eng!$A$1:$DB$79,Results!$C54,FALSE)=$O54,$S54,"CHYBA")))))</f>
        <v>0</v>
      </c>
      <c r="BJ54" s="68">
        <f>IF(ISBLANK(HLOOKUP(BJ$2,Monitoring_eng!$A$1:$DB$79,Results!$C54,FALSE)),"",IF(HLOOKUP(BJ$2,Monitoring_eng!$A$1:$DB$79,Results!$C54,FALSE)=$I54,$P54,IF(HLOOKUP(BJ$2,Monitoring_eng!$A$1:$DB$79,Results!$C54,FALSE)=$K54,$Q54,IF(HLOOKUP(BJ$2,Monitoring_eng!$A$1:$DB$79,Results!$C54,FALSE)=$M54,$R54,IF(HLOOKUP(BJ$2,Monitoring_eng!$A$1:$DB$79,Results!$C54,FALSE)=$O54,$S54,"CHYBA")))))</f>
        <v>0</v>
      </c>
      <c r="BK54" s="68">
        <f>IF(ISBLANK(HLOOKUP(BK$2,Monitoring_eng!$A$1:$DB$79,Results!$C54,FALSE)),"",IF(HLOOKUP(BK$2,Monitoring_eng!$A$1:$DB$79,Results!$C54,FALSE)=$I54,$P54,IF(HLOOKUP(BK$2,Monitoring_eng!$A$1:$DB$79,Results!$C54,FALSE)=$K54,$Q54,IF(HLOOKUP(BK$2,Monitoring_eng!$A$1:$DB$79,Results!$C54,FALSE)=$M54,$R54,IF(HLOOKUP(BK$2,Monitoring_eng!$A$1:$DB$79,Results!$C54,FALSE)=$O54,$S54,"CHYBA")))))</f>
        <v>0</v>
      </c>
      <c r="BL54" s="68">
        <f>IF(ISBLANK(HLOOKUP(BL$2,Monitoring_eng!$A$1:$DB$79,Results!$C54,FALSE)),"",IF(HLOOKUP(BL$2,Monitoring_eng!$A$1:$DB$79,Results!$C54,FALSE)=$I54,$P54,IF(HLOOKUP(BL$2,Monitoring_eng!$A$1:$DB$79,Results!$C54,FALSE)=$K54,$Q54,IF(HLOOKUP(BL$2,Monitoring_eng!$A$1:$DB$79,Results!$C54,FALSE)=$M54,$R54,IF(HLOOKUP(BL$2,Monitoring_eng!$A$1:$DB$79,Results!$C54,FALSE)=$O54,$S54,"CHYBA")))))</f>
        <v>2</v>
      </c>
      <c r="BM54" s="68">
        <f>IF(ISBLANK(HLOOKUP(BM$2,Monitoring_eng!$A$1:$DB$79,Results!$C54,FALSE)),"",IF(HLOOKUP(BM$2,Monitoring_eng!$A$1:$DB$79,Results!$C54,FALSE)=$I54,$P54,IF(HLOOKUP(BM$2,Monitoring_eng!$A$1:$DB$79,Results!$C54,FALSE)=$K54,$Q54,IF(HLOOKUP(BM$2,Monitoring_eng!$A$1:$DB$79,Results!$C54,FALSE)=$M54,$R54,IF(HLOOKUP(BM$2,Monitoring_eng!$A$1:$DB$79,Results!$C54,FALSE)=$O54,$S54,"CHYBA")))))</f>
        <v>2</v>
      </c>
      <c r="BN54" s="68">
        <f>IF(ISBLANK(HLOOKUP(BN$2,Monitoring_eng!$A$1:$DB$79,Results!$C54,FALSE)),"",IF(HLOOKUP(BN$2,Monitoring_eng!$A$1:$DB$79,Results!$C54,FALSE)=$I54,$P54,IF(HLOOKUP(BN$2,Monitoring_eng!$A$1:$DB$79,Results!$C54,FALSE)=$K54,$Q54,IF(HLOOKUP(BN$2,Monitoring_eng!$A$1:$DB$79,Results!$C54,FALSE)=$M54,$R54,IF(HLOOKUP(BN$2,Monitoring_eng!$A$1:$DB$79,Results!$C54,FALSE)=$O54,$S54,"CHYBA")))))</f>
        <v>0</v>
      </c>
      <c r="BO54" s="68">
        <f>IF(ISBLANK(HLOOKUP(BO$2,Monitoring_eng!$A$1:$DB$79,Results!$C54,FALSE)),"",IF(HLOOKUP(BO$2,Monitoring_eng!$A$1:$DB$79,Results!$C54,FALSE)=$I54,$P54,IF(HLOOKUP(BO$2,Monitoring_eng!$A$1:$DB$79,Results!$C54,FALSE)=$K54,$Q54,IF(HLOOKUP(BO$2,Monitoring_eng!$A$1:$DB$79,Results!$C54,FALSE)=$M54,$R54,IF(HLOOKUP(BO$2,Monitoring_eng!$A$1:$DB$79,Results!$C54,FALSE)=$O54,$S54,"CHYBA")))))</f>
        <v>2</v>
      </c>
      <c r="BP54" s="68">
        <f>IF(ISBLANK(HLOOKUP(BP$2,Monitoring_eng!$A$1:$DB$79,Results!$C54,FALSE)),"",IF(HLOOKUP(BP$2,Monitoring_eng!$A$1:$DB$79,Results!$C54,FALSE)=$I54,$P54,IF(HLOOKUP(BP$2,Monitoring_eng!$A$1:$DB$79,Results!$C54,FALSE)=$K54,$Q54,IF(HLOOKUP(BP$2,Monitoring_eng!$A$1:$DB$79,Results!$C54,FALSE)=$M54,$R54,IF(HLOOKUP(BP$2,Monitoring_eng!$A$1:$DB$79,Results!$C54,FALSE)=$O54,$S54,"CHYBA")))))</f>
        <v>0</v>
      </c>
      <c r="BQ54" s="68">
        <f>IF(ISBLANK(HLOOKUP(BQ$2,Monitoring_eng!$A$1:$DB$79,Results!$C54,FALSE)),"",IF(HLOOKUP(BQ$2,Monitoring_eng!$A$1:$DB$79,Results!$C54,FALSE)=$I54,$P54,IF(HLOOKUP(BQ$2,Monitoring_eng!$A$1:$DB$79,Results!$C54,FALSE)=$K54,$Q54,IF(HLOOKUP(BQ$2,Monitoring_eng!$A$1:$DB$79,Results!$C54,FALSE)=$M54,$R54,IF(HLOOKUP(BQ$2,Monitoring_eng!$A$1:$DB$79,Results!$C54,FALSE)=$O54,$S54,"CHYBA")))))</f>
        <v>0</v>
      </c>
    </row>
    <row r="55" spans="1:69" x14ac:dyDescent="0.25">
      <c r="A55" s="45" t="s">
        <v>2480</v>
      </c>
      <c r="B55" s="45" t="s">
        <v>356</v>
      </c>
      <c r="C55" s="45">
        <v>54</v>
      </c>
      <c r="D55" s="55" t="s">
        <v>160</v>
      </c>
      <c r="E55" s="55" t="s">
        <v>184</v>
      </c>
      <c r="F55" s="56" t="s">
        <v>48</v>
      </c>
      <c r="G55" s="45">
        <v>1</v>
      </c>
      <c r="H55" s="45" t="s">
        <v>484</v>
      </c>
      <c r="I55" s="45" t="s">
        <v>1749</v>
      </c>
      <c r="J55" s="45" t="s">
        <v>485</v>
      </c>
      <c r="K55" s="67" t="s">
        <v>1750</v>
      </c>
      <c r="L55" s="45" t="s">
        <v>486</v>
      </c>
      <c r="M55" s="45" t="s">
        <v>1752</v>
      </c>
      <c r="N55" s="45" t="s">
        <v>2116</v>
      </c>
      <c r="O55" s="45" t="s">
        <v>2116</v>
      </c>
      <c r="P55" s="45">
        <f t="shared" si="0"/>
        <v>1</v>
      </c>
      <c r="Q55" s="45">
        <v>0</v>
      </c>
      <c r="R55" s="45">
        <f t="shared" si="1"/>
        <v>0.5</v>
      </c>
      <c r="S55" s="45" t="s">
        <v>2116</v>
      </c>
      <c r="T55" s="68">
        <f>IF(ISBLANK(HLOOKUP(T$2,Monitoring_eng!$A$1:$DB$79,Results!$C55,FALSE)),"",IF(HLOOKUP(T$2,Monitoring_eng!$A$1:$DB$79,Results!$C55,FALSE)=$I55,$P55,IF(HLOOKUP(T$2,Monitoring_eng!$A$1:$DB$79,Results!$C55,FALSE)=$K55,$Q55,IF(HLOOKUP(T$2,Monitoring_eng!$A$1:$DB$79,Results!$C55,FALSE)=$M55,$R55,IF(HLOOKUP(T$2,Monitoring_eng!$A$1:$DB$79,Results!$C55,FALSE)=$O55,$S55,"CHYBA")))))</f>
        <v>0</v>
      </c>
      <c r="U55" s="68">
        <f>IF(ISBLANK(HLOOKUP(U$2,Monitoring_eng!$A$1:$DB$79,Results!$C55,FALSE)),"",IF(HLOOKUP(U$2,Monitoring_eng!$A$1:$DB$79,Results!$C55,FALSE)=$I55,$P55,IF(HLOOKUP(U$2,Monitoring_eng!$A$1:$DB$79,Results!$C55,FALSE)=$K55,$Q55,IF(HLOOKUP(U$2,Monitoring_eng!$A$1:$DB$79,Results!$C55,FALSE)=$M55,$R55,IF(HLOOKUP(U$2,Monitoring_eng!$A$1:$DB$79,Results!$C55,FALSE)=$O55,$S55,"CHYBA")))))</f>
        <v>0</v>
      </c>
      <c r="V55" s="68">
        <f>IF(ISBLANK(HLOOKUP(V$2,Monitoring_eng!$A$1:$DB$79,Results!$C55,FALSE)),"",IF(HLOOKUP(V$2,Monitoring_eng!$A$1:$DB$79,Results!$C55,FALSE)=$I55,$P55,IF(HLOOKUP(V$2,Monitoring_eng!$A$1:$DB$79,Results!$C55,FALSE)=$K55,$Q55,IF(HLOOKUP(V$2,Monitoring_eng!$A$1:$DB$79,Results!$C55,FALSE)=$M55,$R55,IF(HLOOKUP(V$2,Monitoring_eng!$A$1:$DB$79,Results!$C55,FALSE)=$O55,$S55,"CHYBA")))))</f>
        <v>0</v>
      </c>
      <c r="W55" s="68">
        <f>IF(ISBLANK(HLOOKUP(W$2,Monitoring_eng!$A$1:$DB$79,Results!$C55,FALSE)),"",IF(HLOOKUP(W$2,Monitoring_eng!$A$1:$DB$79,Results!$C55,FALSE)=$I55,$P55,IF(HLOOKUP(W$2,Monitoring_eng!$A$1:$DB$79,Results!$C55,FALSE)=$K55,$Q55,IF(HLOOKUP(W$2,Monitoring_eng!$A$1:$DB$79,Results!$C55,FALSE)=$M55,$R55,IF(HLOOKUP(W$2,Monitoring_eng!$A$1:$DB$79,Results!$C55,FALSE)=$O55,$S55,"CHYBA")))))</f>
        <v>0</v>
      </c>
      <c r="X55" s="68">
        <f>IF(ISBLANK(HLOOKUP(X$2,Monitoring_eng!$A$1:$DB$79,Results!$C55,FALSE)),"",IF(HLOOKUP(X$2,Monitoring_eng!$A$1:$DB$79,Results!$C55,FALSE)=$I55,$P55,IF(HLOOKUP(X$2,Monitoring_eng!$A$1:$DB$79,Results!$C55,FALSE)=$K55,$Q55,IF(HLOOKUP(X$2,Monitoring_eng!$A$1:$DB$79,Results!$C55,FALSE)=$M55,$R55,IF(HLOOKUP(X$2,Monitoring_eng!$A$1:$DB$79,Results!$C55,FALSE)=$O55,$S55,"CHYBA")))))</f>
        <v>0</v>
      </c>
      <c r="Y55" s="68">
        <f>IF(ISBLANK(HLOOKUP(Y$2,Monitoring_eng!$A$1:$DB$79,Results!$C55,FALSE)),"",IF(HLOOKUP(Y$2,Monitoring_eng!$A$1:$DB$79,Results!$C55,FALSE)=$I55,$P55,IF(HLOOKUP(Y$2,Monitoring_eng!$A$1:$DB$79,Results!$C55,FALSE)=$K55,$Q55,IF(HLOOKUP(Y$2,Monitoring_eng!$A$1:$DB$79,Results!$C55,FALSE)=$M55,$R55,IF(HLOOKUP(Y$2,Monitoring_eng!$A$1:$DB$79,Results!$C55,FALSE)=$O55,$S55,"CHYBA")))))</f>
        <v>0</v>
      </c>
      <c r="Z55" s="68">
        <f>IF(ISBLANK(HLOOKUP(Z$2,Monitoring_eng!$A$1:$DB$79,Results!$C55,FALSE)),"",IF(HLOOKUP(Z$2,Monitoring_eng!$A$1:$DB$79,Results!$C55,FALSE)=$I55,$P55,IF(HLOOKUP(Z$2,Monitoring_eng!$A$1:$DB$79,Results!$C55,FALSE)=$K55,$Q55,IF(HLOOKUP(Z$2,Monitoring_eng!$A$1:$DB$79,Results!$C55,FALSE)=$M55,$R55,IF(HLOOKUP(Z$2,Monitoring_eng!$A$1:$DB$79,Results!$C55,FALSE)=$O55,$S55,"CHYBA")))))</f>
        <v>0</v>
      </c>
      <c r="AA55" s="68">
        <f>IF(ISBLANK(HLOOKUP(AA$2,Monitoring_eng!$A$1:$DB$79,Results!$C55,FALSE)),"",IF(HLOOKUP(AA$2,Monitoring_eng!$A$1:$DB$79,Results!$C55,FALSE)=$I55,$P55,IF(HLOOKUP(AA$2,Monitoring_eng!$A$1:$DB$79,Results!$C55,FALSE)=$K55,$Q55,IF(HLOOKUP(AA$2,Monitoring_eng!$A$1:$DB$79,Results!$C55,FALSE)=$M55,$R55,IF(HLOOKUP(AA$2,Monitoring_eng!$A$1:$DB$79,Results!$C55,FALSE)=$O55,$S55,"CHYBA")))))</f>
        <v>0</v>
      </c>
      <c r="AB55" s="68">
        <f>IF(ISBLANK(HLOOKUP(AB$2,Monitoring_eng!$A$1:$DB$79,Results!$C55,FALSE)),"",IF(HLOOKUP(AB$2,Monitoring_eng!$A$1:$DB$79,Results!$C55,FALSE)=$I55,$P55,IF(HLOOKUP(AB$2,Monitoring_eng!$A$1:$DB$79,Results!$C55,FALSE)=$K55,$Q55,IF(HLOOKUP(AB$2,Monitoring_eng!$A$1:$DB$79,Results!$C55,FALSE)=$M55,$R55,IF(HLOOKUP(AB$2,Monitoring_eng!$A$1:$DB$79,Results!$C55,FALSE)=$O55,$S55,"CHYBA")))))</f>
        <v>0</v>
      </c>
      <c r="AC55" s="68">
        <f>IF(ISBLANK(HLOOKUP(AC$2,Monitoring_eng!$A$1:$DB$79,Results!$C55,FALSE)),"",IF(HLOOKUP(AC$2,Monitoring_eng!$A$1:$DB$79,Results!$C55,FALSE)=$I55,$P55,IF(HLOOKUP(AC$2,Monitoring_eng!$A$1:$DB$79,Results!$C55,FALSE)=$K55,$Q55,IF(HLOOKUP(AC$2,Monitoring_eng!$A$1:$DB$79,Results!$C55,FALSE)=$M55,$R55,IF(HLOOKUP(AC$2,Monitoring_eng!$A$1:$DB$79,Results!$C55,FALSE)=$O55,$S55,"CHYBA")))))</f>
        <v>0</v>
      </c>
      <c r="AD55" s="68">
        <f>IF(ISBLANK(HLOOKUP(AD$2,Monitoring_eng!$A$1:$DB$79,Results!$C55,FALSE)),"",IF(HLOOKUP(AD$2,Monitoring_eng!$A$1:$DB$79,Results!$C55,FALSE)=$I55,$P55,IF(HLOOKUP(AD$2,Monitoring_eng!$A$1:$DB$79,Results!$C55,FALSE)=$K55,$Q55,IF(HLOOKUP(AD$2,Monitoring_eng!$A$1:$DB$79,Results!$C55,FALSE)=$M55,$R55,IF(HLOOKUP(AD$2,Monitoring_eng!$A$1:$DB$79,Results!$C55,FALSE)=$O55,$S55,"CHYBA")))))</f>
        <v>0</v>
      </c>
      <c r="AE55" s="68">
        <f>IF(ISBLANK(HLOOKUP(AE$2,Monitoring_eng!$A$1:$DB$79,Results!$C55,FALSE)),"",IF(HLOOKUP(AE$2,Monitoring_eng!$A$1:$DB$79,Results!$C55,FALSE)=$I55,$P55,IF(HLOOKUP(AE$2,Monitoring_eng!$A$1:$DB$79,Results!$C55,FALSE)=$K55,$Q55,IF(HLOOKUP(AE$2,Monitoring_eng!$A$1:$DB$79,Results!$C55,FALSE)=$M55,$R55,IF(HLOOKUP(AE$2,Monitoring_eng!$A$1:$DB$79,Results!$C55,FALSE)=$O55,$S55,"CHYBA")))))</f>
        <v>0</v>
      </c>
      <c r="AF55" s="68">
        <f>IF(ISBLANK(HLOOKUP(AF$2,Monitoring_eng!$A$1:$DB$79,Results!$C55,FALSE)),"",IF(HLOOKUP(AF$2,Monitoring_eng!$A$1:$DB$79,Results!$C55,FALSE)=$I55,$P55,IF(HLOOKUP(AF$2,Monitoring_eng!$A$1:$DB$79,Results!$C55,FALSE)=$K55,$Q55,IF(HLOOKUP(AF$2,Monitoring_eng!$A$1:$DB$79,Results!$C55,FALSE)=$M55,$R55,IF(HLOOKUP(AF$2,Monitoring_eng!$A$1:$DB$79,Results!$C55,FALSE)=$O55,$S55,"CHYBA")))))</f>
        <v>0</v>
      </c>
      <c r="AG55" s="68">
        <f>IF(ISBLANK(HLOOKUP(AG$2,Monitoring_eng!$A$1:$DB$79,Results!$C55,FALSE)),"",IF(HLOOKUP(AG$2,Monitoring_eng!$A$1:$DB$79,Results!$C55,FALSE)=$I55,$P55,IF(HLOOKUP(AG$2,Monitoring_eng!$A$1:$DB$79,Results!$C55,FALSE)=$K55,$Q55,IF(HLOOKUP(AG$2,Monitoring_eng!$A$1:$DB$79,Results!$C55,FALSE)=$M55,$R55,IF(HLOOKUP(AG$2,Monitoring_eng!$A$1:$DB$79,Results!$C55,FALSE)=$O55,$S55,"CHYBA")))))</f>
        <v>0</v>
      </c>
      <c r="AH55" s="68">
        <f>IF(ISBLANK(HLOOKUP(AH$2,Monitoring_eng!$A$1:$DB$79,Results!$C55,FALSE)),"",IF(HLOOKUP(AH$2,Monitoring_eng!$A$1:$DB$79,Results!$C55,FALSE)=$I55,$P55,IF(HLOOKUP(AH$2,Monitoring_eng!$A$1:$DB$79,Results!$C55,FALSE)=$K55,$Q55,IF(HLOOKUP(AH$2,Monitoring_eng!$A$1:$DB$79,Results!$C55,FALSE)=$M55,$R55,IF(HLOOKUP(AH$2,Monitoring_eng!$A$1:$DB$79,Results!$C55,FALSE)=$O55,$S55,"CHYBA")))))</f>
        <v>1</v>
      </c>
      <c r="AI55" s="68">
        <f>IF(ISBLANK(HLOOKUP(AI$2,Monitoring_eng!$A$1:$DB$79,Results!$C55,FALSE)),"",IF(HLOOKUP(AI$2,Monitoring_eng!$A$1:$DB$79,Results!$C55,FALSE)=$I55,$P55,IF(HLOOKUP(AI$2,Monitoring_eng!$A$1:$DB$79,Results!$C55,FALSE)=$K55,$Q55,IF(HLOOKUP(AI$2,Monitoring_eng!$A$1:$DB$79,Results!$C55,FALSE)=$M55,$R55,IF(HLOOKUP(AI$2,Monitoring_eng!$A$1:$DB$79,Results!$C55,FALSE)=$O55,$S55,"CHYBA")))))</f>
        <v>0</v>
      </c>
      <c r="AJ55" s="68">
        <f>IF(ISBLANK(HLOOKUP(AJ$2,Monitoring_eng!$A$1:$DB$79,Results!$C55,FALSE)),"",IF(HLOOKUP(AJ$2,Monitoring_eng!$A$1:$DB$79,Results!$C55,FALSE)=$I55,$P55,IF(HLOOKUP(AJ$2,Monitoring_eng!$A$1:$DB$79,Results!$C55,FALSE)=$K55,$Q55,IF(HLOOKUP(AJ$2,Monitoring_eng!$A$1:$DB$79,Results!$C55,FALSE)=$M55,$R55,IF(HLOOKUP(AJ$2,Monitoring_eng!$A$1:$DB$79,Results!$C55,FALSE)=$O55,$S55,"CHYBA")))))</f>
        <v>0</v>
      </c>
      <c r="AK55" s="68">
        <f>IF(ISBLANK(HLOOKUP(AK$2,Monitoring_eng!$A$1:$DB$79,Results!$C55,FALSE)),"",IF(HLOOKUP(AK$2,Monitoring_eng!$A$1:$DB$79,Results!$C55,FALSE)=$I55,$P55,IF(HLOOKUP(AK$2,Monitoring_eng!$A$1:$DB$79,Results!$C55,FALSE)=$K55,$Q55,IF(HLOOKUP(AK$2,Monitoring_eng!$A$1:$DB$79,Results!$C55,FALSE)=$M55,$R55,IF(HLOOKUP(AK$2,Monitoring_eng!$A$1:$DB$79,Results!$C55,FALSE)=$O55,$S55,"CHYBA")))))</f>
        <v>0</v>
      </c>
      <c r="AL55" s="68">
        <f>IF(ISBLANK(HLOOKUP(AL$2,Monitoring_eng!$A$1:$DB$79,Results!$C55,FALSE)),"",IF(HLOOKUP(AL$2,Monitoring_eng!$A$1:$DB$79,Results!$C55,FALSE)=$I55,$P55,IF(HLOOKUP(AL$2,Monitoring_eng!$A$1:$DB$79,Results!$C55,FALSE)=$K55,$Q55,IF(HLOOKUP(AL$2,Monitoring_eng!$A$1:$DB$79,Results!$C55,FALSE)=$M55,$R55,IF(HLOOKUP(AL$2,Monitoring_eng!$A$1:$DB$79,Results!$C55,FALSE)=$O55,$S55,"CHYBA")))))</f>
        <v>0</v>
      </c>
      <c r="AM55" s="68">
        <f>IF(ISBLANK(HLOOKUP(AM$2,Monitoring_eng!$A$1:$DB$79,Results!$C55,FALSE)),"",IF(HLOOKUP(AM$2,Monitoring_eng!$A$1:$DB$79,Results!$C55,FALSE)=$I55,$P55,IF(HLOOKUP(AM$2,Monitoring_eng!$A$1:$DB$79,Results!$C55,FALSE)=$K55,$Q55,IF(HLOOKUP(AM$2,Monitoring_eng!$A$1:$DB$79,Results!$C55,FALSE)=$M55,$R55,IF(HLOOKUP(AM$2,Monitoring_eng!$A$1:$DB$79,Results!$C55,FALSE)=$O55,$S55,"CHYBA")))))</f>
        <v>0</v>
      </c>
      <c r="AN55" s="68">
        <f>IF(ISBLANK(HLOOKUP(AN$2,Monitoring_eng!$A$1:$DB$79,Results!$C55,FALSE)),"",IF(HLOOKUP(AN$2,Monitoring_eng!$A$1:$DB$79,Results!$C55,FALSE)=$I55,$P55,IF(HLOOKUP(AN$2,Monitoring_eng!$A$1:$DB$79,Results!$C55,FALSE)=$K55,$Q55,IF(HLOOKUP(AN$2,Monitoring_eng!$A$1:$DB$79,Results!$C55,FALSE)=$M55,$R55,IF(HLOOKUP(AN$2,Monitoring_eng!$A$1:$DB$79,Results!$C55,FALSE)=$O55,$S55,"CHYBA")))))</f>
        <v>0</v>
      </c>
      <c r="AO55" s="68">
        <f>IF(ISBLANK(HLOOKUP(AO$2,Monitoring_eng!$A$1:$DB$79,Results!$C55,FALSE)),"",IF(HLOOKUP(AO$2,Monitoring_eng!$A$1:$DB$79,Results!$C55,FALSE)=$I55,$P55,IF(HLOOKUP(AO$2,Monitoring_eng!$A$1:$DB$79,Results!$C55,FALSE)=$K55,$Q55,IF(HLOOKUP(AO$2,Monitoring_eng!$A$1:$DB$79,Results!$C55,FALSE)=$M55,$R55,IF(HLOOKUP(AO$2,Monitoring_eng!$A$1:$DB$79,Results!$C55,FALSE)=$O55,$S55,"CHYBA")))))</f>
        <v>0</v>
      </c>
      <c r="AP55" s="68">
        <f>IF(ISBLANK(HLOOKUP(AP$2,Monitoring_eng!$A$1:$DB$79,Results!$C55,FALSE)),"",IF(HLOOKUP(AP$2,Monitoring_eng!$A$1:$DB$79,Results!$C55,FALSE)=$I55,$P55,IF(HLOOKUP(AP$2,Monitoring_eng!$A$1:$DB$79,Results!$C55,FALSE)=$K55,$Q55,IF(HLOOKUP(AP$2,Monitoring_eng!$A$1:$DB$79,Results!$C55,FALSE)=$M55,$R55,IF(HLOOKUP(AP$2,Monitoring_eng!$A$1:$DB$79,Results!$C55,FALSE)=$O55,$S55,"CHYBA")))))</f>
        <v>0</v>
      </c>
      <c r="AQ55" s="68">
        <f>IF(ISBLANK(HLOOKUP(AQ$2,Monitoring_eng!$A$1:$DB$79,Results!$C55,FALSE)),"",IF(HLOOKUP(AQ$2,Monitoring_eng!$A$1:$DB$79,Results!$C55,FALSE)=$I55,$P55,IF(HLOOKUP(AQ$2,Monitoring_eng!$A$1:$DB$79,Results!$C55,FALSE)=$K55,$Q55,IF(HLOOKUP(AQ$2,Monitoring_eng!$A$1:$DB$79,Results!$C55,FALSE)=$M55,$R55,IF(HLOOKUP(AQ$2,Monitoring_eng!$A$1:$DB$79,Results!$C55,FALSE)=$O55,$S55,"CHYBA")))))</f>
        <v>0</v>
      </c>
      <c r="AR55" s="68">
        <f>IF(ISBLANK(HLOOKUP(AR$2,Monitoring_eng!$A$1:$DB$79,Results!$C55,FALSE)),"",IF(HLOOKUP(AR$2,Monitoring_eng!$A$1:$DB$79,Results!$C55,FALSE)=$I55,$P55,IF(HLOOKUP(AR$2,Monitoring_eng!$A$1:$DB$79,Results!$C55,FALSE)=$K55,$Q55,IF(HLOOKUP(AR$2,Monitoring_eng!$A$1:$DB$79,Results!$C55,FALSE)=$M55,$R55,IF(HLOOKUP(AR$2,Monitoring_eng!$A$1:$DB$79,Results!$C55,FALSE)=$O55,$S55,"CHYBA")))))</f>
        <v>0</v>
      </c>
      <c r="AS55" s="68">
        <f>IF(ISBLANK(HLOOKUP(AS$2,Monitoring_eng!$A$1:$DB$79,Results!$C55,FALSE)),"",IF(HLOOKUP(AS$2,Monitoring_eng!$A$1:$DB$79,Results!$C55,FALSE)=$I55,$P55,IF(HLOOKUP(AS$2,Monitoring_eng!$A$1:$DB$79,Results!$C55,FALSE)=$K55,$Q55,IF(HLOOKUP(AS$2,Monitoring_eng!$A$1:$DB$79,Results!$C55,FALSE)=$M55,$R55,IF(HLOOKUP(AS$2,Monitoring_eng!$A$1:$DB$79,Results!$C55,FALSE)=$O55,$S55,"CHYBA")))))</f>
        <v>1</v>
      </c>
      <c r="AT55" s="68">
        <f>IF(ISBLANK(HLOOKUP(AT$2,Monitoring_eng!$A$1:$DB$79,Results!$C55,FALSE)),"",IF(HLOOKUP(AT$2,Monitoring_eng!$A$1:$DB$79,Results!$C55,FALSE)=$I55,$P55,IF(HLOOKUP(AT$2,Monitoring_eng!$A$1:$DB$79,Results!$C55,FALSE)=$K55,$Q55,IF(HLOOKUP(AT$2,Monitoring_eng!$A$1:$DB$79,Results!$C55,FALSE)=$M55,$R55,IF(HLOOKUP(AT$2,Monitoring_eng!$A$1:$DB$79,Results!$C55,FALSE)=$O55,$S55,"CHYBA")))))</f>
        <v>0</v>
      </c>
      <c r="AU55" s="68">
        <f>IF(ISBLANK(HLOOKUP(AU$2,Monitoring_eng!$A$1:$DB$79,Results!$C55,FALSE)),"",IF(HLOOKUP(AU$2,Monitoring_eng!$A$1:$DB$79,Results!$C55,FALSE)=$I55,$P55,IF(HLOOKUP(AU$2,Monitoring_eng!$A$1:$DB$79,Results!$C55,FALSE)=$K55,$Q55,IF(HLOOKUP(AU$2,Monitoring_eng!$A$1:$DB$79,Results!$C55,FALSE)=$M55,$R55,IF(HLOOKUP(AU$2,Monitoring_eng!$A$1:$DB$79,Results!$C55,FALSE)=$O55,$S55,"CHYBA")))))</f>
        <v>0</v>
      </c>
      <c r="AV55" s="68">
        <f>IF(ISBLANK(HLOOKUP(AV$2,Monitoring_eng!$A$1:$DB$79,Results!$C55,FALSE)),"",IF(HLOOKUP(AV$2,Monitoring_eng!$A$1:$DB$79,Results!$C55,FALSE)=$I55,$P55,IF(HLOOKUP(AV$2,Monitoring_eng!$A$1:$DB$79,Results!$C55,FALSE)=$K55,$Q55,IF(HLOOKUP(AV$2,Monitoring_eng!$A$1:$DB$79,Results!$C55,FALSE)=$M55,$R55,IF(HLOOKUP(AV$2,Monitoring_eng!$A$1:$DB$79,Results!$C55,FALSE)=$O55,$S55,"CHYBA")))))</f>
        <v>0</v>
      </c>
      <c r="AW55" s="68">
        <f>IF(ISBLANK(HLOOKUP(AW$2,Monitoring_eng!$A$1:$DB$79,Results!$C55,FALSE)),"",IF(HLOOKUP(AW$2,Monitoring_eng!$A$1:$DB$79,Results!$C55,FALSE)=$I55,$P55,IF(HLOOKUP(AW$2,Monitoring_eng!$A$1:$DB$79,Results!$C55,FALSE)=$K55,$Q55,IF(HLOOKUP(AW$2,Monitoring_eng!$A$1:$DB$79,Results!$C55,FALSE)=$M55,$R55,IF(HLOOKUP(AW$2,Monitoring_eng!$A$1:$DB$79,Results!$C55,FALSE)=$O55,$S55,"CHYBA")))))</f>
        <v>0</v>
      </c>
      <c r="AX55" s="68">
        <f>IF(ISBLANK(HLOOKUP(AX$2,Monitoring_eng!$A$1:$DB$79,Results!$C55,FALSE)),"",IF(HLOOKUP(AX$2,Monitoring_eng!$A$1:$DB$79,Results!$C55,FALSE)=$I55,$P55,IF(HLOOKUP(AX$2,Monitoring_eng!$A$1:$DB$79,Results!$C55,FALSE)=$K55,$Q55,IF(HLOOKUP(AX$2,Monitoring_eng!$A$1:$DB$79,Results!$C55,FALSE)=$M55,$R55,IF(HLOOKUP(AX$2,Monitoring_eng!$A$1:$DB$79,Results!$C55,FALSE)=$O55,$S55,"CHYBA")))))</f>
        <v>0</v>
      </c>
      <c r="AY55" s="68">
        <f>IF(ISBLANK(HLOOKUP(AY$2,Monitoring_eng!$A$1:$DB$79,Results!$C55,FALSE)),"",IF(HLOOKUP(AY$2,Monitoring_eng!$A$1:$DB$79,Results!$C55,FALSE)=$I55,$P55,IF(HLOOKUP(AY$2,Monitoring_eng!$A$1:$DB$79,Results!$C55,FALSE)=$K55,$Q55,IF(HLOOKUP(AY$2,Monitoring_eng!$A$1:$DB$79,Results!$C55,FALSE)=$M55,$R55,IF(HLOOKUP(AY$2,Monitoring_eng!$A$1:$DB$79,Results!$C55,FALSE)=$O55,$S55,"CHYBA")))))</f>
        <v>0</v>
      </c>
      <c r="AZ55" s="68">
        <f>IF(ISBLANK(HLOOKUP(AZ$2,Monitoring_eng!$A$1:$DB$79,Results!$C55,FALSE)),"",IF(HLOOKUP(AZ$2,Monitoring_eng!$A$1:$DB$79,Results!$C55,FALSE)=$I55,$P55,IF(HLOOKUP(AZ$2,Monitoring_eng!$A$1:$DB$79,Results!$C55,FALSE)=$K55,$Q55,IF(HLOOKUP(AZ$2,Monitoring_eng!$A$1:$DB$79,Results!$C55,FALSE)=$M55,$R55,IF(HLOOKUP(AZ$2,Monitoring_eng!$A$1:$DB$79,Results!$C55,FALSE)=$O55,$S55,"CHYBA")))))</f>
        <v>0</v>
      </c>
      <c r="BA55" s="68">
        <f>IF(ISBLANK(HLOOKUP(BA$2,Monitoring_eng!$A$1:$DB$79,Results!$C55,FALSE)),"",IF(HLOOKUP(BA$2,Monitoring_eng!$A$1:$DB$79,Results!$C55,FALSE)=$I55,$P55,IF(HLOOKUP(BA$2,Monitoring_eng!$A$1:$DB$79,Results!$C55,FALSE)=$K55,$Q55,IF(HLOOKUP(BA$2,Monitoring_eng!$A$1:$DB$79,Results!$C55,FALSE)=$M55,$R55,IF(HLOOKUP(BA$2,Monitoring_eng!$A$1:$DB$79,Results!$C55,FALSE)=$O55,$S55,"CHYBA")))))</f>
        <v>0</v>
      </c>
      <c r="BB55" s="68">
        <f>IF(ISBLANK(HLOOKUP(BB$2,Monitoring_eng!$A$1:$DB$79,Results!$C55,FALSE)),"",IF(HLOOKUP(BB$2,Monitoring_eng!$A$1:$DB$79,Results!$C55,FALSE)=$I55,$P55,IF(HLOOKUP(BB$2,Monitoring_eng!$A$1:$DB$79,Results!$C55,FALSE)=$K55,$Q55,IF(HLOOKUP(BB$2,Monitoring_eng!$A$1:$DB$79,Results!$C55,FALSE)=$M55,$R55,IF(HLOOKUP(BB$2,Monitoring_eng!$A$1:$DB$79,Results!$C55,FALSE)=$O55,$S55,"CHYBA")))))</f>
        <v>0</v>
      </c>
      <c r="BC55" s="68">
        <f>IF(ISBLANK(HLOOKUP(BC$2,Monitoring_eng!$A$1:$DB$79,Results!$C55,FALSE)),"",IF(HLOOKUP(BC$2,Monitoring_eng!$A$1:$DB$79,Results!$C55,FALSE)=$I55,$P55,IF(HLOOKUP(BC$2,Monitoring_eng!$A$1:$DB$79,Results!$C55,FALSE)=$K55,$Q55,IF(HLOOKUP(BC$2,Monitoring_eng!$A$1:$DB$79,Results!$C55,FALSE)=$M55,$R55,IF(HLOOKUP(BC$2,Monitoring_eng!$A$1:$DB$79,Results!$C55,FALSE)=$O55,$S55,"CHYBA")))))</f>
        <v>0</v>
      </c>
      <c r="BD55" s="68">
        <f>IF(ISBLANK(HLOOKUP(BD$2,Monitoring_eng!$A$1:$DB$79,Results!$C55,FALSE)),"",IF(HLOOKUP(BD$2,Monitoring_eng!$A$1:$DB$79,Results!$C55,FALSE)=$I55,$P55,IF(HLOOKUP(BD$2,Monitoring_eng!$A$1:$DB$79,Results!$C55,FALSE)=$K55,$Q55,IF(HLOOKUP(BD$2,Monitoring_eng!$A$1:$DB$79,Results!$C55,FALSE)=$M55,$R55,IF(HLOOKUP(BD$2,Monitoring_eng!$A$1:$DB$79,Results!$C55,FALSE)=$O55,$S55,"CHYBA")))))</f>
        <v>0</v>
      </c>
      <c r="BE55" s="68">
        <f>IF(ISBLANK(HLOOKUP(BE$2,Monitoring_eng!$A$1:$DB$79,Results!$C55,FALSE)),"",IF(HLOOKUP(BE$2,Monitoring_eng!$A$1:$DB$79,Results!$C55,FALSE)=$I55,$P55,IF(HLOOKUP(BE$2,Monitoring_eng!$A$1:$DB$79,Results!$C55,FALSE)=$K55,$Q55,IF(HLOOKUP(BE$2,Monitoring_eng!$A$1:$DB$79,Results!$C55,FALSE)=$M55,$R55,IF(HLOOKUP(BE$2,Monitoring_eng!$A$1:$DB$79,Results!$C55,FALSE)=$O55,$S55,"CHYBA")))))</f>
        <v>0</v>
      </c>
      <c r="BF55" s="68">
        <f>IF(ISBLANK(HLOOKUP(BF$2,Monitoring_eng!$A$1:$DB$79,Results!$C55,FALSE)),"",IF(HLOOKUP(BF$2,Monitoring_eng!$A$1:$DB$79,Results!$C55,FALSE)=$I55,$P55,IF(HLOOKUP(BF$2,Monitoring_eng!$A$1:$DB$79,Results!$C55,FALSE)=$K55,$Q55,IF(HLOOKUP(BF$2,Monitoring_eng!$A$1:$DB$79,Results!$C55,FALSE)=$M55,$R55,IF(HLOOKUP(BF$2,Monitoring_eng!$A$1:$DB$79,Results!$C55,FALSE)=$O55,$S55,"CHYBA")))))</f>
        <v>0</v>
      </c>
      <c r="BG55" s="68">
        <f>IF(ISBLANK(HLOOKUP(BG$2,Monitoring_eng!$A$1:$DB$79,Results!$C55,FALSE)),"",IF(HLOOKUP(BG$2,Monitoring_eng!$A$1:$DB$79,Results!$C55,FALSE)=$I55,$P55,IF(HLOOKUP(BG$2,Monitoring_eng!$A$1:$DB$79,Results!$C55,FALSE)=$K55,$Q55,IF(HLOOKUP(BG$2,Monitoring_eng!$A$1:$DB$79,Results!$C55,FALSE)=$M55,$R55,IF(HLOOKUP(BG$2,Monitoring_eng!$A$1:$DB$79,Results!$C55,FALSE)=$O55,$S55,"CHYBA")))))</f>
        <v>0</v>
      </c>
      <c r="BH55" s="68">
        <f>IF(ISBLANK(HLOOKUP(BH$2,Monitoring_eng!$A$1:$DB$79,Results!$C55,FALSE)),"",IF(HLOOKUP(BH$2,Monitoring_eng!$A$1:$DB$79,Results!$C55,FALSE)=$I55,$P55,IF(HLOOKUP(BH$2,Monitoring_eng!$A$1:$DB$79,Results!$C55,FALSE)=$K55,$Q55,IF(HLOOKUP(BH$2,Monitoring_eng!$A$1:$DB$79,Results!$C55,FALSE)=$M55,$R55,IF(HLOOKUP(BH$2,Monitoring_eng!$A$1:$DB$79,Results!$C55,FALSE)=$O55,$S55,"CHYBA")))))</f>
        <v>0</v>
      </c>
      <c r="BI55" s="68">
        <f>IF(ISBLANK(HLOOKUP(BI$2,Monitoring_eng!$A$1:$DB$79,Results!$C55,FALSE)),"",IF(HLOOKUP(BI$2,Monitoring_eng!$A$1:$DB$79,Results!$C55,FALSE)=$I55,$P55,IF(HLOOKUP(BI$2,Monitoring_eng!$A$1:$DB$79,Results!$C55,FALSE)=$K55,$Q55,IF(HLOOKUP(BI$2,Monitoring_eng!$A$1:$DB$79,Results!$C55,FALSE)=$M55,$R55,IF(HLOOKUP(BI$2,Monitoring_eng!$A$1:$DB$79,Results!$C55,FALSE)=$O55,$S55,"CHYBA")))))</f>
        <v>0</v>
      </c>
      <c r="BJ55" s="68">
        <f>IF(ISBLANK(HLOOKUP(BJ$2,Monitoring_eng!$A$1:$DB$79,Results!$C55,FALSE)),"",IF(HLOOKUP(BJ$2,Monitoring_eng!$A$1:$DB$79,Results!$C55,FALSE)=$I55,$P55,IF(HLOOKUP(BJ$2,Monitoring_eng!$A$1:$DB$79,Results!$C55,FALSE)=$K55,$Q55,IF(HLOOKUP(BJ$2,Monitoring_eng!$A$1:$DB$79,Results!$C55,FALSE)=$M55,$R55,IF(HLOOKUP(BJ$2,Monitoring_eng!$A$1:$DB$79,Results!$C55,FALSE)=$O55,$S55,"CHYBA")))))</f>
        <v>0</v>
      </c>
      <c r="BK55" s="68">
        <f>IF(ISBLANK(HLOOKUP(BK$2,Monitoring_eng!$A$1:$DB$79,Results!$C55,FALSE)),"",IF(HLOOKUP(BK$2,Monitoring_eng!$A$1:$DB$79,Results!$C55,FALSE)=$I55,$P55,IF(HLOOKUP(BK$2,Monitoring_eng!$A$1:$DB$79,Results!$C55,FALSE)=$K55,$Q55,IF(HLOOKUP(BK$2,Monitoring_eng!$A$1:$DB$79,Results!$C55,FALSE)=$M55,$R55,IF(HLOOKUP(BK$2,Monitoring_eng!$A$1:$DB$79,Results!$C55,FALSE)=$O55,$S55,"CHYBA")))))</f>
        <v>0</v>
      </c>
      <c r="BL55" s="68">
        <f>IF(ISBLANK(HLOOKUP(BL$2,Monitoring_eng!$A$1:$DB$79,Results!$C55,FALSE)),"",IF(HLOOKUP(BL$2,Monitoring_eng!$A$1:$DB$79,Results!$C55,FALSE)=$I55,$P55,IF(HLOOKUP(BL$2,Monitoring_eng!$A$1:$DB$79,Results!$C55,FALSE)=$K55,$Q55,IF(HLOOKUP(BL$2,Monitoring_eng!$A$1:$DB$79,Results!$C55,FALSE)=$M55,$R55,IF(HLOOKUP(BL$2,Monitoring_eng!$A$1:$DB$79,Results!$C55,FALSE)=$O55,$S55,"CHYBA")))))</f>
        <v>0</v>
      </c>
      <c r="BM55" s="68">
        <f>IF(ISBLANK(HLOOKUP(BM$2,Monitoring_eng!$A$1:$DB$79,Results!$C55,FALSE)),"",IF(HLOOKUP(BM$2,Monitoring_eng!$A$1:$DB$79,Results!$C55,FALSE)=$I55,$P55,IF(HLOOKUP(BM$2,Monitoring_eng!$A$1:$DB$79,Results!$C55,FALSE)=$K55,$Q55,IF(HLOOKUP(BM$2,Monitoring_eng!$A$1:$DB$79,Results!$C55,FALSE)=$M55,$R55,IF(HLOOKUP(BM$2,Monitoring_eng!$A$1:$DB$79,Results!$C55,FALSE)=$O55,$S55,"CHYBA")))))</f>
        <v>0</v>
      </c>
      <c r="BN55" s="68">
        <f>IF(ISBLANK(HLOOKUP(BN$2,Monitoring_eng!$A$1:$DB$79,Results!$C55,FALSE)),"",IF(HLOOKUP(BN$2,Monitoring_eng!$A$1:$DB$79,Results!$C55,FALSE)=$I55,$P55,IF(HLOOKUP(BN$2,Monitoring_eng!$A$1:$DB$79,Results!$C55,FALSE)=$K55,$Q55,IF(HLOOKUP(BN$2,Monitoring_eng!$A$1:$DB$79,Results!$C55,FALSE)=$M55,$R55,IF(HLOOKUP(BN$2,Monitoring_eng!$A$1:$DB$79,Results!$C55,FALSE)=$O55,$S55,"CHYBA")))))</f>
        <v>1</v>
      </c>
      <c r="BO55" s="68">
        <f>IF(ISBLANK(HLOOKUP(BO$2,Monitoring_eng!$A$1:$DB$79,Results!$C55,FALSE)),"",IF(HLOOKUP(BO$2,Monitoring_eng!$A$1:$DB$79,Results!$C55,FALSE)=$I55,$P55,IF(HLOOKUP(BO$2,Monitoring_eng!$A$1:$DB$79,Results!$C55,FALSE)=$K55,$Q55,IF(HLOOKUP(BO$2,Monitoring_eng!$A$1:$DB$79,Results!$C55,FALSE)=$M55,$R55,IF(HLOOKUP(BO$2,Monitoring_eng!$A$1:$DB$79,Results!$C55,FALSE)=$O55,$S55,"CHYBA")))))</f>
        <v>0</v>
      </c>
      <c r="BP55" s="68">
        <f>IF(ISBLANK(HLOOKUP(BP$2,Monitoring_eng!$A$1:$DB$79,Results!$C55,FALSE)),"",IF(HLOOKUP(BP$2,Monitoring_eng!$A$1:$DB$79,Results!$C55,FALSE)=$I55,$P55,IF(HLOOKUP(BP$2,Monitoring_eng!$A$1:$DB$79,Results!$C55,FALSE)=$K55,$Q55,IF(HLOOKUP(BP$2,Monitoring_eng!$A$1:$DB$79,Results!$C55,FALSE)=$M55,$R55,IF(HLOOKUP(BP$2,Monitoring_eng!$A$1:$DB$79,Results!$C55,FALSE)=$O55,$S55,"CHYBA")))))</f>
        <v>0</v>
      </c>
      <c r="BQ55" s="68">
        <f>IF(ISBLANK(HLOOKUP(BQ$2,Monitoring_eng!$A$1:$DB$79,Results!$C55,FALSE)),"",IF(HLOOKUP(BQ$2,Monitoring_eng!$A$1:$DB$79,Results!$C55,FALSE)=$I55,$P55,IF(HLOOKUP(BQ$2,Monitoring_eng!$A$1:$DB$79,Results!$C55,FALSE)=$K55,$Q55,IF(HLOOKUP(BQ$2,Monitoring_eng!$A$1:$DB$79,Results!$C55,FALSE)=$M55,$R55,IF(HLOOKUP(BQ$2,Monitoring_eng!$A$1:$DB$79,Results!$C55,FALSE)=$O55,$S55,"CHYBA")))))</f>
        <v>0</v>
      </c>
    </row>
    <row r="56" spans="1:69" x14ac:dyDescent="0.25">
      <c r="A56" s="45" t="s">
        <v>2481</v>
      </c>
      <c r="B56" s="45" t="s">
        <v>357</v>
      </c>
      <c r="C56" s="45">
        <v>55</v>
      </c>
      <c r="D56" s="57" t="s">
        <v>174</v>
      </c>
      <c r="E56" s="57" t="s">
        <v>185</v>
      </c>
      <c r="F56" s="58" t="s">
        <v>54</v>
      </c>
      <c r="G56" s="45">
        <v>4</v>
      </c>
      <c r="H56" s="45" t="s">
        <v>484</v>
      </c>
      <c r="I56" s="45" t="s">
        <v>1749</v>
      </c>
      <c r="J56" s="45" t="s">
        <v>485</v>
      </c>
      <c r="K56" s="67" t="s">
        <v>1750</v>
      </c>
      <c r="L56" s="45" t="s">
        <v>486</v>
      </c>
      <c r="M56" s="45" t="s">
        <v>1752</v>
      </c>
      <c r="N56" s="45" t="s">
        <v>2116</v>
      </c>
      <c r="O56" s="45" t="s">
        <v>2116</v>
      </c>
      <c r="P56" s="45">
        <f t="shared" si="0"/>
        <v>4</v>
      </c>
      <c r="Q56" s="45">
        <v>0</v>
      </c>
      <c r="R56" s="45">
        <f t="shared" si="1"/>
        <v>2</v>
      </c>
      <c r="S56" s="45" t="s">
        <v>2116</v>
      </c>
      <c r="T56" s="68">
        <f>IF(ISBLANK(HLOOKUP(T$2,Monitoring_eng!$A$1:$DB$79,Results!$C56,FALSE)),"",IF(HLOOKUP(T$2,Monitoring_eng!$A$1:$DB$79,Results!$C56,FALSE)=$I56,$P56,IF(HLOOKUP(T$2,Monitoring_eng!$A$1:$DB$79,Results!$C56,FALSE)=$K56,$Q56,IF(HLOOKUP(T$2,Monitoring_eng!$A$1:$DB$79,Results!$C56,FALSE)=$M56,$R56,IF(HLOOKUP(T$2,Monitoring_eng!$A$1:$DB$79,Results!$C56,FALSE)=$O56,$S56,"CHYBA")))))</f>
        <v>0</v>
      </c>
      <c r="U56" s="68">
        <f>IF(ISBLANK(HLOOKUP(U$2,Monitoring_eng!$A$1:$DB$79,Results!$C56,FALSE)),"",IF(HLOOKUP(U$2,Monitoring_eng!$A$1:$DB$79,Results!$C56,FALSE)=$I56,$P56,IF(HLOOKUP(U$2,Monitoring_eng!$A$1:$DB$79,Results!$C56,FALSE)=$K56,$Q56,IF(HLOOKUP(U$2,Monitoring_eng!$A$1:$DB$79,Results!$C56,FALSE)=$M56,$R56,IF(HLOOKUP(U$2,Monitoring_eng!$A$1:$DB$79,Results!$C56,FALSE)=$O56,$S56,"CHYBA")))))</f>
        <v>2</v>
      </c>
      <c r="V56" s="68">
        <f>IF(ISBLANK(HLOOKUP(V$2,Monitoring_eng!$A$1:$DB$79,Results!$C56,FALSE)),"",IF(HLOOKUP(V$2,Monitoring_eng!$A$1:$DB$79,Results!$C56,FALSE)=$I56,$P56,IF(HLOOKUP(V$2,Monitoring_eng!$A$1:$DB$79,Results!$C56,FALSE)=$K56,$Q56,IF(HLOOKUP(V$2,Monitoring_eng!$A$1:$DB$79,Results!$C56,FALSE)=$M56,$R56,IF(HLOOKUP(V$2,Monitoring_eng!$A$1:$DB$79,Results!$C56,FALSE)=$O56,$S56,"CHYBA")))))</f>
        <v>4</v>
      </c>
      <c r="W56" s="68">
        <f>IF(ISBLANK(HLOOKUP(W$2,Monitoring_eng!$A$1:$DB$79,Results!$C56,FALSE)),"",IF(HLOOKUP(W$2,Monitoring_eng!$A$1:$DB$79,Results!$C56,FALSE)=$I56,$P56,IF(HLOOKUP(W$2,Monitoring_eng!$A$1:$DB$79,Results!$C56,FALSE)=$K56,$Q56,IF(HLOOKUP(W$2,Monitoring_eng!$A$1:$DB$79,Results!$C56,FALSE)=$M56,$R56,IF(HLOOKUP(W$2,Monitoring_eng!$A$1:$DB$79,Results!$C56,FALSE)=$O56,$S56,"CHYBA")))))</f>
        <v>0</v>
      </c>
      <c r="X56" s="68">
        <f>IF(ISBLANK(HLOOKUP(X$2,Monitoring_eng!$A$1:$DB$79,Results!$C56,FALSE)),"",IF(HLOOKUP(X$2,Monitoring_eng!$A$1:$DB$79,Results!$C56,FALSE)=$I56,$P56,IF(HLOOKUP(X$2,Monitoring_eng!$A$1:$DB$79,Results!$C56,FALSE)=$K56,$Q56,IF(HLOOKUP(X$2,Monitoring_eng!$A$1:$DB$79,Results!$C56,FALSE)=$M56,$R56,IF(HLOOKUP(X$2,Monitoring_eng!$A$1:$DB$79,Results!$C56,FALSE)=$O56,$S56,"CHYBA")))))</f>
        <v>0</v>
      </c>
      <c r="Y56" s="68">
        <f>IF(ISBLANK(HLOOKUP(Y$2,Monitoring_eng!$A$1:$DB$79,Results!$C56,FALSE)),"",IF(HLOOKUP(Y$2,Monitoring_eng!$A$1:$DB$79,Results!$C56,FALSE)=$I56,$P56,IF(HLOOKUP(Y$2,Monitoring_eng!$A$1:$DB$79,Results!$C56,FALSE)=$K56,$Q56,IF(HLOOKUP(Y$2,Monitoring_eng!$A$1:$DB$79,Results!$C56,FALSE)=$M56,$R56,IF(HLOOKUP(Y$2,Monitoring_eng!$A$1:$DB$79,Results!$C56,FALSE)=$O56,$S56,"CHYBA")))))</f>
        <v>2</v>
      </c>
      <c r="Z56" s="68">
        <f>IF(ISBLANK(HLOOKUP(Z$2,Monitoring_eng!$A$1:$DB$79,Results!$C56,FALSE)),"",IF(HLOOKUP(Z$2,Monitoring_eng!$A$1:$DB$79,Results!$C56,FALSE)=$I56,$P56,IF(HLOOKUP(Z$2,Monitoring_eng!$A$1:$DB$79,Results!$C56,FALSE)=$K56,$Q56,IF(HLOOKUP(Z$2,Monitoring_eng!$A$1:$DB$79,Results!$C56,FALSE)=$M56,$R56,IF(HLOOKUP(Z$2,Monitoring_eng!$A$1:$DB$79,Results!$C56,FALSE)=$O56,$S56,"CHYBA")))))</f>
        <v>0</v>
      </c>
      <c r="AA56" s="68">
        <f>IF(ISBLANK(HLOOKUP(AA$2,Monitoring_eng!$A$1:$DB$79,Results!$C56,FALSE)),"",IF(HLOOKUP(AA$2,Monitoring_eng!$A$1:$DB$79,Results!$C56,FALSE)=$I56,$P56,IF(HLOOKUP(AA$2,Monitoring_eng!$A$1:$DB$79,Results!$C56,FALSE)=$K56,$Q56,IF(HLOOKUP(AA$2,Monitoring_eng!$A$1:$DB$79,Results!$C56,FALSE)=$M56,$R56,IF(HLOOKUP(AA$2,Monitoring_eng!$A$1:$DB$79,Results!$C56,FALSE)=$O56,$S56,"CHYBA")))))</f>
        <v>4</v>
      </c>
      <c r="AB56" s="68">
        <f>IF(ISBLANK(HLOOKUP(AB$2,Monitoring_eng!$A$1:$DB$79,Results!$C56,FALSE)),"",IF(HLOOKUP(AB$2,Monitoring_eng!$A$1:$DB$79,Results!$C56,FALSE)=$I56,$P56,IF(HLOOKUP(AB$2,Monitoring_eng!$A$1:$DB$79,Results!$C56,FALSE)=$K56,$Q56,IF(HLOOKUP(AB$2,Monitoring_eng!$A$1:$DB$79,Results!$C56,FALSE)=$M56,$R56,IF(HLOOKUP(AB$2,Monitoring_eng!$A$1:$DB$79,Results!$C56,FALSE)=$O56,$S56,"CHYBA")))))</f>
        <v>4</v>
      </c>
      <c r="AC56" s="68">
        <f>IF(ISBLANK(HLOOKUP(AC$2,Monitoring_eng!$A$1:$DB$79,Results!$C56,FALSE)),"",IF(HLOOKUP(AC$2,Monitoring_eng!$A$1:$DB$79,Results!$C56,FALSE)=$I56,$P56,IF(HLOOKUP(AC$2,Monitoring_eng!$A$1:$DB$79,Results!$C56,FALSE)=$K56,$Q56,IF(HLOOKUP(AC$2,Monitoring_eng!$A$1:$DB$79,Results!$C56,FALSE)=$M56,$R56,IF(HLOOKUP(AC$2,Monitoring_eng!$A$1:$DB$79,Results!$C56,FALSE)=$O56,$S56,"CHYBA")))))</f>
        <v>0</v>
      </c>
      <c r="AD56" s="68">
        <f>IF(ISBLANK(HLOOKUP(AD$2,Monitoring_eng!$A$1:$DB$79,Results!$C56,FALSE)),"",IF(HLOOKUP(AD$2,Monitoring_eng!$A$1:$DB$79,Results!$C56,FALSE)=$I56,$P56,IF(HLOOKUP(AD$2,Monitoring_eng!$A$1:$DB$79,Results!$C56,FALSE)=$K56,$Q56,IF(HLOOKUP(AD$2,Monitoring_eng!$A$1:$DB$79,Results!$C56,FALSE)=$M56,$R56,IF(HLOOKUP(AD$2,Monitoring_eng!$A$1:$DB$79,Results!$C56,FALSE)=$O56,$S56,"CHYBA")))))</f>
        <v>0</v>
      </c>
      <c r="AE56" s="68">
        <f>IF(ISBLANK(HLOOKUP(AE$2,Monitoring_eng!$A$1:$DB$79,Results!$C56,FALSE)),"",IF(HLOOKUP(AE$2,Monitoring_eng!$A$1:$DB$79,Results!$C56,FALSE)=$I56,$P56,IF(HLOOKUP(AE$2,Monitoring_eng!$A$1:$DB$79,Results!$C56,FALSE)=$K56,$Q56,IF(HLOOKUP(AE$2,Monitoring_eng!$A$1:$DB$79,Results!$C56,FALSE)=$M56,$R56,IF(HLOOKUP(AE$2,Monitoring_eng!$A$1:$DB$79,Results!$C56,FALSE)=$O56,$S56,"CHYBA")))))</f>
        <v>0</v>
      </c>
      <c r="AF56" s="68">
        <f>IF(ISBLANK(HLOOKUP(AF$2,Monitoring_eng!$A$1:$DB$79,Results!$C56,FALSE)),"",IF(HLOOKUP(AF$2,Monitoring_eng!$A$1:$DB$79,Results!$C56,FALSE)=$I56,$P56,IF(HLOOKUP(AF$2,Monitoring_eng!$A$1:$DB$79,Results!$C56,FALSE)=$K56,$Q56,IF(HLOOKUP(AF$2,Monitoring_eng!$A$1:$DB$79,Results!$C56,FALSE)=$M56,$R56,IF(HLOOKUP(AF$2,Monitoring_eng!$A$1:$DB$79,Results!$C56,FALSE)=$O56,$S56,"CHYBA")))))</f>
        <v>4</v>
      </c>
      <c r="AG56" s="68">
        <f>IF(ISBLANK(HLOOKUP(AG$2,Monitoring_eng!$A$1:$DB$79,Results!$C56,FALSE)),"",IF(HLOOKUP(AG$2,Monitoring_eng!$A$1:$DB$79,Results!$C56,FALSE)=$I56,$P56,IF(HLOOKUP(AG$2,Monitoring_eng!$A$1:$DB$79,Results!$C56,FALSE)=$K56,$Q56,IF(HLOOKUP(AG$2,Monitoring_eng!$A$1:$DB$79,Results!$C56,FALSE)=$M56,$R56,IF(HLOOKUP(AG$2,Monitoring_eng!$A$1:$DB$79,Results!$C56,FALSE)=$O56,$S56,"CHYBA")))))</f>
        <v>4</v>
      </c>
      <c r="AH56" s="68">
        <f>IF(ISBLANK(HLOOKUP(AH$2,Monitoring_eng!$A$1:$DB$79,Results!$C56,FALSE)),"",IF(HLOOKUP(AH$2,Monitoring_eng!$A$1:$DB$79,Results!$C56,FALSE)=$I56,$P56,IF(HLOOKUP(AH$2,Monitoring_eng!$A$1:$DB$79,Results!$C56,FALSE)=$K56,$Q56,IF(HLOOKUP(AH$2,Monitoring_eng!$A$1:$DB$79,Results!$C56,FALSE)=$M56,$R56,IF(HLOOKUP(AH$2,Monitoring_eng!$A$1:$DB$79,Results!$C56,FALSE)=$O56,$S56,"CHYBA")))))</f>
        <v>0</v>
      </c>
      <c r="AI56" s="68">
        <f>IF(ISBLANK(HLOOKUP(AI$2,Monitoring_eng!$A$1:$DB$79,Results!$C56,FALSE)),"",IF(HLOOKUP(AI$2,Monitoring_eng!$A$1:$DB$79,Results!$C56,FALSE)=$I56,$P56,IF(HLOOKUP(AI$2,Monitoring_eng!$A$1:$DB$79,Results!$C56,FALSE)=$K56,$Q56,IF(HLOOKUP(AI$2,Monitoring_eng!$A$1:$DB$79,Results!$C56,FALSE)=$M56,$R56,IF(HLOOKUP(AI$2,Monitoring_eng!$A$1:$DB$79,Results!$C56,FALSE)=$O56,$S56,"CHYBA")))))</f>
        <v>4</v>
      </c>
      <c r="AJ56" s="68">
        <f>IF(ISBLANK(HLOOKUP(AJ$2,Monitoring_eng!$A$1:$DB$79,Results!$C56,FALSE)),"",IF(HLOOKUP(AJ$2,Monitoring_eng!$A$1:$DB$79,Results!$C56,FALSE)=$I56,$P56,IF(HLOOKUP(AJ$2,Monitoring_eng!$A$1:$DB$79,Results!$C56,FALSE)=$K56,$Q56,IF(HLOOKUP(AJ$2,Monitoring_eng!$A$1:$DB$79,Results!$C56,FALSE)=$M56,$R56,IF(HLOOKUP(AJ$2,Monitoring_eng!$A$1:$DB$79,Results!$C56,FALSE)=$O56,$S56,"CHYBA")))))</f>
        <v>2</v>
      </c>
      <c r="AK56" s="68">
        <f>IF(ISBLANK(HLOOKUP(AK$2,Monitoring_eng!$A$1:$DB$79,Results!$C56,FALSE)),"",IF(HLOOKUP(AK$2,Monitoring_eng!$A$1:$DB$79,Results!$C56,FALSE)=$I56,$P56,IF(HLOOKUP(AK$2,Monitoring_eng!$A$1:$DB$79,Results!$C56,FALSE)=$K56,$Q56,IF(HLOOKUP(AK$2,Monitoring_eng!$A$1:$DB$79,Results!$C56,FALSE)=$M56,$R56,IF(HLOOKUP(AK$2,Monitoring_eng!$A$1:$DB$79,Results!$C56,FALSE)=$O56,$S56,"CHYBA")))))</f>
        <v>0</v>
      </c>
      <c r="AL56" s="68">
        <f>IF(ISBLANK(HLOOKUP(AL$2,Monitoring_eng!$A$1:$DB$79,Results!$C56,FALSE)),"",IF(HLOOKUP(AL$2,Monitoring_eng!$A$1:$DB$79,Results!$C56,FALSE)=$I56,$P56,IF(HLOOKUP(AL$2,Monitoring_eng!$A$1:$DB$79,Results!$C56,FALSE)=$K56,$Q56,IF(HLOOKUP(AL$2,Monitoring_eng!$A$1:$DB$79,Results!$C56,FALSE)=$M56,$R56,IF(HLOOKUP(AL$2,Monitoring_eng!$A$1:$DB$79,Results!$C56,FALSE)=$O56,$S56,"CHYBA")))))</f>
        <v>4</v>
      </c>
      <c r="AM56" s="68">
        <f>IF(ISBLANK(HLOOKUP(AM$2,Monitoring_eng!$A$1:$DB$79,Results!$C56,FALSE)),"",IF(HLOOKUP(AM$2,Monitoring_eng!$A$1:$DB$79,Results!$C56,FALSE)=$I56,$P56,IF(HLOOKUP(AM$2,Monitoring_eng!$A$1:$DB$79,Results!$C56,FALSE)=$K56,$Q56,IF(HLOOKUP(AM$2,Monitoring_eng!$A$1:$DB$79,Results!$C56,FALSE)=$M56,$R56,IF(HLOOKUP(AM$2,Monitoring_eng!$A$1:$DB$79,Results!$C56,FALSE)=$O56,$S56,"CHYBA")))))</f>
        <v>0</v>
      </c>
      <c r="AN56" s="68">
        <f>IF(ISBLANK(HLOOKUP(AN$2,Monitoring_eng!$A$1:$DB$79,Results!$C56,FALSE)),"",IF(HLOOKUP(AN$2,Monitoring_eng!$A$1:$DB$79,Results!$C56,FALSE)=$I56,$P56,IF(HLOOKUP(AN$2,Monitoring_eng!$A$1:$DB$79,Results!$C56,FALSE)=$K56,$Q56,IF(HLOOKUP(AN$2,Monitoring_eng!$A$1:$DB$79,Results!$C56,FALSE)=$M56,$R56,IF(HLOOKUP(AN$2,Monitoring_eng!$A$1:$DB$79,Results!$C56,FALSE)=$O56,$S56,"CHYBA")))))</f>
        <v>2</v>
      </c>
      <c r="AO56" s="68">
        <f>IF(ISBLANK(HLOOKUP(AO$2,Monitoring_eng!$A$1:$DB$79,Results!$C56,FALSE)),"",IF(HLOOKUP(AO$2,Monitoring_eng!$A$1:$DB$79,Results!$C56,FALSE)=$I56,$P56,IF(HLOOKUP(AO$2,Monitoring_eng!$A$1:$DB$79,Results!$C56,FALSE)=$K56,$Q56,IF(HLOOKUP(AO$2,Monitoring_eng!$A$1:$DB$79,Results!$C56,FALSE)=$M56,$R56,IF(HLOOKUP(AO$2,Monitoring_eng!$A$1:$DB$79,Results!$C56,FALSE)=$O56,$S56,"CHYBA")))))</f>
        <v>0</v>
      </c>
      <c r="AP56" s="68">
        <f>IF(ISBLANK(HLOOKUP(AP$2,Monitoring_eng!$A$1:$DB$79,Results!$C56,FALSE)),"",IF(HLOOKUP(AP$2,Monitoring_eng!$A$1:$DB$79,Results!$C56,FALSE)=$I56,$P56,IF(HLOOKUP(AP$2,Monitoring_eng!$A$1:$DB$79,Results!$C56,FALSE)=$K56,$Q56,IF(HLOOKUP(AP$2,Monitoring_eng!$A$1:$DB$79,Results!$C56,FALSE)=$M56,$R56,IF(HLOOKUP(AP$2,Monitoring_eng!$A$1:$DB$79,Results!$C56,FALSE)=$O56,$S56,"CHYBA")))))</f>
        <v>0</v>
      </c>
      <c r="AQ56" s="68">
        <f>IF(ISBLANK(HLOOKUP(AQ$2,Monitoring_eng!$A$1:$DB$79,Results!$C56,FALSE)),"",IF(HLOOKUP(AQ$2,Monitoring_eng!$A$1:$DB$79,Results!$C56,FALSE)=$I56,$P56,IF(HLOOKUP(AQ$2,Monitoring_eng!$A$1:$DB$79,Results!$C56,FALSE)=$K56,$Q56,IF(HLOOKUP(AQ$2,Monitoring_eng!$A$1:$DB$79,Results!$C56,FALSE)=$M56,$R56,IF(HLOOKUP(AQ$2,Monitoring_eng!$A$1:$DB$79,Results!$C56,FALSE)=$O56,$S56,"CHYBA")))))</f>
        <v>2</v>
      </c>
      <c r="AR56" s="68">
        <f>IF(ISBLANK(HLOOKUP(AR$2,Monitoring_eng!$A$1:$DB$79,Results!$C56,FALSE)),"",IF(HLOOKUP(AR$2,Monitoring_eng!$A$1:$DB$79,Results!$C56,FALSE)=$I56,$P56,IF(HLOOKUP(AR$2,Monitoring_eng!$A$1:$DB$79,Results!$C56,FALSE)=$K56,$Q56,IF(HLOOKUP(AR$2,Monitoring_eng!$A$1:$DB$79,Results!$C56,FALSE)=$M56,$R56,IF(HLOOKUP(AR$2,Monitoring_eng!$A$1:$DB$79,Results!$C56,FALSE)=$O56,$S56,"CHYBA")))))</f>
        <v>4</v>
      </c>
      <c r="AS56" s="68">
        <f>IF(ISBLANK(HLOOKUP(AS$2,Monitoring_eng!$A$1:$DB$79,Results!$C56,FALSE)),"",IF(HLOOKUP(AS$2,Monitoring_eng!$A$1:$DB$79,Results!$C56,FALSE)=$I56,$P56,IF(HLOOKUP(AS$2,Monitoring_eng!$A$1:$DB$79,Results!$C56,FALSE)=$K56,$Q56,IF(HLOOKUP(AS$2,Monitoring_eng!$A$1:$DB$79,Results!$C56,FALSE)=$M56,$R56,IF(HLOOKUP(AS$2,Monitoring_eng!$A$1:$DB$79,Results!$C56,FALSE)=$O56,$S56,"CHYBA")))))</f>
        <v>2</v>
      </c>
      <c r="AT56" s="68">
        <f>IF(ISBLANK(HLOOKUP(AT$2,Monitoring_eng!$A$1:$DB$79,Results!$C56,FALSE)),"",IF(HLOOKUP(AT$2,Monitoring_eng!$A$1:$DB$79,Results!$C56,FALSE)=$I56,$P56,IF(HLOOKUP(AT$2,Monitoring_eng!$A$1:$DB$79,Results!$C56,FALSE)=$K56,$Q56,IF(HLOOKUP(AT$2,Monitoring_eng!$A$1:$DB$79,Results!$C56,FALSE)=$M56,$R56,IF(HLOOKUP(AT$2,Monitoring_eng!$A$1:$DB$79,Results!$C56,FALSE)=$O56,$S56,"CHYBA")))))</f>
        <v>2</v>
      </c>
      <c r="AU56" s="68">
        <f>IF(ISBLANK(HLOOKUP(AU$2,Monitoring_eng!$A$1:$DB$79,Results!$C56,FALSE)),"",IF(HLOOKUP(AU$2,Monitoring_eng!$A$1:$DB$79,Results!$C56,FALSE)=$I56,$P56,IF(HLOOKUP(AU$2,Monitoring_eng!$A$1:$DB$79,Results!$C56,FALSE)=$K56,$Q56,IF(HLOOKUP(AU$2,Monitoring_eng!$A$1:$DB$79,Results!$C56,FALSE)=$M56,$R56,IF(HLOOKUP(AU$2,Monitoring_eng!$A$1:$DB$79,Results!$C56,FALSE)=$O56,$S56,"CHYBA")))))</f>
        <v>0</v>
      </c>
      <c r="AV56" s="68">
        <f>IF(ISBLANK(HLOOKUP(AV$2,Monitoring_eng!$A$1:$DB$79,Results!$C56,FALSE)),"",IF(HLOOKUP(AV$2,Monitoring_eng!$A$1:$DB$79,Results!$C56,FALSE)=$I56,$P56,IF(HLOOKUP(AV$2,Monitoring_eng!$A$1:$DB$79,Results!$C56,FALSE)=$K56,$Q56,IF(HLOOKUP(AV$2,Monitoring_eng!$A$1:$DB$79,Results!$C56,FALSE)=$M56,$R56,IF(HLOOKUP(AV$2,Monitoring_eng!$A$1:$DB$79,Results!$C56,FALSE)=$O56,$S56,"CHYBA")))))</f>
        <v>2</v>
      </c>
      <c r="AW56" s="68">
        <f>IF(ISBLANK(HLOOKUP(AW$2,Monitoring_eng!$A$1:$DB$79,Results!$C56,FALSE)),"",IF(HLOOKUP(AW$2,Monitoring_eng!$A$1:$DB$79,Results!$C56,FALSE)=$I56,$P56,IF(HLOOKUP(AW$2,Monitoring_eng!$A$1:$DB$79,Results!$C56,FALSE)=$K56,$Q56,IF(HLOOKUP(AW$2,Monitoring_eng!$A$1:$DB$79,Results!$C56,FALSE)=$M56,$R56,IF(HLOOKUP(AW$2,Monitoring_eng!$A$1:$DB$79,Results!$C56,FALSE)=$O56,$S56,"CHYBA")))))</f>
        <v>4</v>
      </c>
      <c r="AX56" s="68">
        <f>IF(ISBLANK(HLOOKUP(AX$2,Monitoring_eng!$A$1:$DB$79,Results!$C56,FALSE)),"",IF(HLOOKUP(AX$2,Monitoring_eng!$A$1:$DB$79,Results!$C56,FALSE)=$I56,$P56,IF(HLOOKUP(AX$2,Monitoring_eng!$A$1:$DB$79,Results!$C56,FALSE)=$K56,$Q56,IF(HLOOKUP(AX$2,Monitoring_eng!$A$1:$DB$79,Results!$C56,FALSE)=$M56,$R56,IF(HLOOKUP(AX$2,Monitoring_eng!$A$1:$DB$79,Results!$C56,FALSE)=$O56,$S56,"CHYBA")))))</f>
        <v>0</v>
      </c>
      <c r="AY56" s="68">
        <f>IF(ISBLANK(HLOOKUP(AY$2,Monitoring_eng!$A$1:$DB$79,Results!$C56,FALSE)),"",IF(HLOOKUP(AY$2,Monitoring_eng!$A$1:$DB$79,Results!$C56,FALSE)=$I56,$P56,IF(HLOOKUP(AY$2,Monitoring_eng!$A$1:$DB$79,Results!$C56,FALSE)=$K56,$Q56,IF(HLOOKUP(AY$2,Monitoring_eng!$A$1:$DB$79,Results!$C56,FALSE)=$M56,$R56,IF(HLOOKUP(AY$2,Monitoring_eng!$A$1:$DB$79,Results!$C56,FALSE)=$O56,$S56,"CHYBA")))))</f>
        <v>2</v>
      </c>
      <c r="AZ56" s="68">
        <f>IF(ISBLANK(HLOOKUP(AZ$2,Monitoring_eng!$A$1:$DB$79,Results!$C56,FALSE)),"",IF(HLOOKUP(AZ$2,Monitoring_eng!$A$1:$DB$79,Results!$C56,FALSE)=$I56,$P56,IF(HLOOKUP(AZ$2,Monitoring_eng!$A$1:$DB$79,Results!$C56,FALSE)=$K56,$Q56,IF(HLOOKUP(AZ$2,Monitoring_eng!$A$1:$DB$79,Results!$C56,FALSE)=$M56,$R56,IF(HLOOKUP(AZ$2,Monitoring_eng!$A$1:$DB$79,Results!$C56,FALSE)=$O56,$S56,"CHYBA")))))</f>
        <v>0</v>
      </c>
      <c r="BA56" s="68">
        <f>IF(ISBLANK(HLOOKUP(BA$2,Monitoring_eng!$A$1:$DB$79,Results!$C56,FALSE)),"",IF(HLOOKUP(BA$2,Monitoring_eng!$A$1:$DB$79,Results!$C56,FALSE)=$I56,$P56,IF(HLOOKUP(BA$2,Monitoring_eng!$A$1:$DB$79,Results!$C56,FALSE)=$K56,$Q56,IF(HLOOKUP(BA$2,Monitoring_eng!$A$1:$DB$79,Results!$C56,FALSE)=$M56,$R56,IF(HLOOKUP(BA$2,Monitoring_eng!$A$1:$DB$79,Results!$C56,FALSE)=$O56,$S56,"CHYBA")))))</f>
        <v>0</v>
      </c>
      <c r="BB56" s="68">
        <f>IF(ISBLANK(HLOOKUP(BB$2,Monitoring_eng!$A$1:$DB$79,Results!$C56,FALSE)),"",IF(HLOOKUP(BB$2,Monitoring_eng!$A$1:$DB$79,Results!$C56,FALSE)=$I56,$P56,IF(HLOOKUP(BB$2,Monitoring_eng!$A$1:$DB$79,Results!$C56,FALSE)=$K56,$Q56,IF(HLOOKUP(BB$2,Monitoring_eng!$A$1:$DB$79,Results!$C56,FALSE)=$M56,$R56,IF(HLOOKUP(BB$2,Monitoring_eng!$A$1:$DB$79,Results!$C56,FALSE)=$O56,$S56,"CHYBA")))))</f>
        <v>0</v>
      </c>
      <c r="BC56" s="68">
        <f>IF(ISBLANK(HLOOKUP(BC$2,Monitoring_eng!$A$1:$DB$79,Results!$C56,FALSE)),"",IF(HLOOKUP(BC$2,Monitoring_eng!$A$1:$DB$79,Results!$C56,FALSE)=$I56,$P56,IF(HLOOKUP(BC$2,Monitoring_eng!$A$1:$DB$79,Results!$C56,FALSE)=$K56,$Q56,IF(HLOOKUP(BC$2,Monitoring_eng!$A$1:$DB$79,Results!$C56,FALSE)=$M56,$R56,IF(HLOOKUP(BC$2,Monitoring_eng!$A$1:$DB$79,Results!$C56,FALSE)=$O56,$S56,"CHYBA")))))</f>
        <v>0</v>
      </c>
      <c r="BD56" s="68">
        <f>IF(ISBLANK(HLOOKUP(BD$2,Monitoring_eng!$A$1:$DB$79,Results!$C56,FALSE)),"",IF(HLOOKUP(BD$2,Monitoring_eng!$A$1:$DB$79,Results!$C56,FALSE)=$I56,$P56,IF(HLOOKUP(BD$2,Monitoring_eng!$A$1:$DB$79,Results!$C56,FALSE)=$K56,$Q56,IF(HLOOKUP(BD$2,Monitoring_eng!$A$1:$DB$79,Results!$C56,FALSE)=$M56,$R56,IF(HLOOKUP(BD$2,Monitoring_eng!$A$1:$DB$79,Results!$C56,FALSE)=$O56,$S56,"CHYBA")))))</f>
        <v>0</v>
      </c>
      <c r="BE56" s="68">
        <f>IF(ISBLANK(HLOOKUP(BE$2,Monitoring_eng!$A$1:$DB$79,Results!$C56,FALSE)),"",IF(HLOOKUP(BE$2,Monitoring_eng!$A$1:$DB$79,Results!$C56,FALSE)=$I56,$P56,IF(HLOOKUP(BE$2,Monitoring_eng!$A$1:$DB$79,Results!$C56,FALSE)=$K56,$Q56,IF(HLOOKUP(BE$2,Monitoring_eng!$A$1:$DB$79,Results!$C56,FALSE)=$M56,$R56,IF(HLOOKUP(BE$2,Monitoring_eng!$A$1:$DB$79,Results!$C56,FALSE)=$O56,$S56,"CHYBA")))))</f>
        <v>2</v>
      </c>
      <c r="BF56" s="68">
        <f>IF(ISBLANK(HLOOKUP(BF$2,Monitoring_eng!$A$1:$DB$79,Results!$C56,FALSE)),"",IF(HLOOKUP(BF$2,Monitoring_eng!$A$1:$DB$79,Results!$C56,FALSE)=$I56,$P56,IF(HLOOKUP(BF$2,Monitoring_eng!$A$1:$DB$79,Results!$C56,FALSE)=$K56,$Q56,IF(HLOOKUP(BF$2,Monitoring_eng!$A$1:$DB$79,Results!$C56,FALSE)=$M56,$R56,IF(HLOOKUP(BF$2,Monitoring_eng!$A$1:$DB$79,Results!$C56,FALSE)=$O56,$S56,"CHYBA")))))</f>
        <v>0</v>
      </c>
      <c r="BG56" s="68">
        <f>IF(ISBLANK(HLOOKUP(BG$2,Monitoring_eng!$A$1:$DB$79,Results!$C56,FALSE)),"",IF(HLOOKUP(BG$2,Monitoring_eng!$A$1:$DB$79,Results!$C56,FALSE)=$I56,$P56,IF(HLOOKUP(BG$2,Monitoring_eng!$A$1:$DB$79,Results!$C56,FALSE)=$K56,$Q56,IF(HLOOKUP(BG$2,Monitoring_eng!$A$1:$DB$79,Results!$C56,FALSE)=$M56,$R56,IF(HLOOKUP(BG$2,Monitoring_eng!$A$1:$DB$79,Results!$C56,FALSE)=$O56,$S56,"CHYBA")))))</f>
        <v>2</v>
      </c>
      <c r="BH56" s="68">
        <f>IF(ISBLANK(HLOOKUP(BH$2,Monitoring_eng!$A$1:$DB$79,Results!$C56,FALSE)),"",IF(HLOOKUP(BH$2,Monitoring_eng!$A$1:$DB$79,Results!$C56,FALSE)=$I56,$P56,IF(HLOOKUP(BH$2,Monitoring_eng!$A$1:$DB$79,Results!$C56,FALSE)=$K56,$Q56,IF(HLOOKUP(BH$2,Monitoring_eng!$A$1:$DB$79,Results!$C56,FALSE)=$M56,$R56,IF(HLOOKUP(BH$2,Monitoring_eng!$A$1:$DB$79,Results!$C56,FALSE)=$O56,$S56,"CHYBA")))))</f>
        <v>2</v>
      </c>
      <c r="BI56" s="68">
        <f>IF(ISBLANK(HLOOKUP(BI$2,Monitoring_eng!$A$1:$DB$79,Results!$C56,FALSE)),"",IF(HLOOKUP(BI$2,Monitoring_eng!$A$1:$DB$79,Results!$C56,FALSE)=$I56,$P56,IF(HLOOKUP(BI$2,Monitoring_eng!$A$1:$DB$79,Results!$C56,FALSE)=$K56,$Q56,IF(HLOOKUP(BI$2,Monitoring_eng!$A$1:$DB$79,Results!$C56,FALSE)=$M56,$R56,IF(HLOOKUP(BI$2,Monitoring_eng!$A$1:$DB$79,Results!$C56,FALSE)=$O56,$S56,"CHYBA")))))</f>
        <v>2</v>
      </c>
      <c r="BJ56" s="68">
        <f>IF(ISBLANK(HLOOKUP(BJ$2,Monitoring_eng!$A$1:$DB$79,Results!$C56,FALSE)),"",IF(HLOOKUP(BJ$2,Monitoring_eng!$A$1:$DB$79,Results!$C56,FALSE)=$I56,$P56,IF(HLOOKUP(BJ$2,Monitoring_eng!$A$1:$DB$79,Results!$C56,FALSE)=$K56,$Q56,IF(HLOOKUP(BJ$2,Monitoring_eng!$A$1:$DB$79,Results!$C56,FALSE)=$M56,$R56,IF(HLOOKUP(BJ$2,Monitoring_eng!$A$1:$DB$79,Results!$C56,FALSE)=$O56,$S56,"CHYBA")))))</f>
        <v>0</v>
      </c>
      <c r="BK56" s="68">
        <f>IF(ISBLANK(HLOOKUP(BK$2,Monitoring_eng!$A$1:$DB$79,Results!$C56,FALSE)),"",IF(HLOOKUP(BK$2,Monitoring_eng!$A$1:$DB$79,Results!$C56,FALSE)=$I56,$P56,IF(HLOOKUP(BK$2,Monitoring_eng!$A$1:$DB$79,Results!$C56,FALSE)=$K56,$Q56,IF(HLOOKUP(BK$2,Monitoring_eng!$A$1:$DB$79,Results!$C56,FALSE)=$M56,$R56,IF(HLOOKUP(BK$2,Monitoring_eng!$A$1:$DB$79,Results!$C56,FALSE)=$O56,$S56,"CHYBA")))))</f>
        <v>2</v>
      </c>
      <c r="BL56" s="68">
        <f>IF(ISBLANK(HLOOKUP(BL$2,Monitoring_eng!$A$1:$DB$79,Results!$C56,FALSE)),"",IF(HLOOKUP(BL$2,Monitoring_eng!$A$1:$DB$79,Results!$C56,FALSE)=$I56,$P56,IF(HLOOKUP(BL$2,Monitoring_eng!$A$1:$DB$79,Results!$C56,FALSE)=$K56,$Q56,IF(HLOOKUP(BL$2,Monitoring_eng!$A$1:$DB$79,Results!$C56,FALSE)=$M56,$R56,IF(HLOOKUP(BL$2,Monitoring_eng!$A$1:$DB$79,Results!$C56,FALSE)=$O56,$S56,"CHYBA")))))</f>
        <v>0</v>
      </c>
      <c r="BM56" s="68">
        <f>IF(ISBLANK(HLOOKUP(BM$2,Monitoring_eng!$A$1:$DB$79,Results!$C56,FALSE)),"",IF(HLOOKUP(BM$2,Monitoring_eng!$A$1:$DB$79,Results!$C56,FALSE)=$I56,$P56,IF(HLOOKUP(BM$2,Monitoring_eng!$A$1:$DB$79,Results!$C56,FALSE)=$K56,$Q56,IF(HLOOKUP(BM$2,Monitoring_eng!$A$1:$DB$79,Results!$C56,FALSE)=$M56,$R56,IF(HLOOKUP(BM$2,Monitoring_eng!$A$1:$DB$79,Results!$C56,FALSE)=$O56,$S56,"CHYBA")))))</f>
        <v>0</v>
      </c>
      <c r="BN56" s="68">
        <f>IF(ISBLANK(HLOOKUP(BN$2,Monitoring_eng!$A$1:$DB$79,Results!$C56,FALSE)),"",IF(HLOOKUP(BN$2,Monitoring_eng!$A$1:$DB$79,Results!$C56,FALSE)=$I56,$P56,IF(HLOOKUP(BN$2,Monitoring_eng!$A$1:$DB$79,Results!$C56,FALSE)=$K56,$Q56,IF(HLOOKUP(BN$2,Monitoring_eng!$A$1:$DB$79,Results!$C56,FALSE)=$M56,$R56,IF(HLOOKUP(BN$2,Monitoring_eng!$A$1:$DB$79,Results!$C56,FALSE)=$O56,$S56,"CHYBA")))))</f>
        <v>0</v>
      </c>
      <c r="BO56" s="68">
        <f>IF(ISBLANK(HLOOKUP(BO$2,Monitoring_eng!$A$1:$DB$79,Results!$C56,FALSE)),"",IF(HLOOKUP(BO$2,Monitoring_eng!$A$1:$DB$79,Results!$C56,FALSE)=$I56,$P56,IF(HLOOKUP(BO$2,Monitoring_eng!$A$1:$DB$79,Results!$C56,FALSE)=$K56,$Q56,IF(HLOOKUP(BO$2,Monitoring_eng!$A$1:$DB$79,Results!$C56,FALSE)=$M56,$R56,IF(HLOOKUP(BO$2,Monitoring_eng!$A$1:$DB$79,Results!$C56,FALSE)=$O56,$S56,"CHYBA")))))</f>
        <v>0</v>
      </c>
      <c r="BP56" s="68">
        <f>IF(ISBLANK(HLOOKUP(BP$2,Monitoring_eng!$A$1:$DB$79,Results!$C56,FALSE)),"",IF(HLOOKUP(BP$2,Monitoring_eng!$A$1:$DB$79,Results!$C56,FALSE)=$I56,$P56,IF(HLOOKUP(BP$2,Monitoring_eng!$A$1:$DB$79,Results!$C56,FALSE)=$K56,$Q56,IF(HLOOKUP(BP$2,Monitoring_eng!$A$1:$DB$79,Results!$C56,FALSE)=$M56,$R56,IF(HLOOKUP(BP$2,Monitoring_eng!$A$1:$DB$79,Results!$C56,FALSE)=$O56,$S56,"CHYBA")))))</f>
        <v>0</v>
      </c>
      <c r="BQ56" s="68">
        <f>IF(ISBLANK(HLOOKUP(BQ$2,Monitoring_eng!$A$1:$DB$79,Results!$C56,FALSE)),"",IF(HLOOKUP(BQ$2,Monitoring_eng!$A$1:$DB$79,Results!$C56,FALSE)=$I56,$P56,IF(HLOOKUP(BQ$2,Monitoring_eng!$A$1:$DB$79,Results!$C56,FALSE)=$K56,$Q56,IF(HLOOKUP(BQ$2,Monitoring_eng!$A$1:$DB$79,Results!$C56,FALSE)=$M56,$R56,IF(HLOOKUP(BQ$2,Monitoring_eng!$A$1:$DB$79,Results!$C56,FALSE)=$O56,$S56,"CHYBA")))))</f>
        <v>2</v>
      </c>
    </row>
    <row r="57" spans="1:69" x14ac:dyDescent="0.25">
      <c r="A57" s="45" t="s">
        <v>2482</v>
      </c>
      <c r="B57" s="45" t="s">
        <v>358</v>
      </c>
      <c r="C57" s="45">
        <v>56</v>
      </c>
      <c r="D57" s="57" t="s">
        <v>175</v>
      </c>
      <c r="E57" s="57" t="s">
        <v>186</v>
      </c>
      <c r="F57" s="58" t="s">
        <v>54</v>
      </c>
      <c r="G57" s="45">
        <v>1</v>
      </c>
      <c r="H57" s="45" t="s">
        <v>484</v>
      </c>
      <c r="I57" s="45" t="s">
        <v>1749</v>
      </c>
      <c r="J57" s="45" t="s">
        <v>485</v>
      </c>
      <c r="K57" s="67" t="s">
        <v>1750</v>
      </c>
      <c r="L57" s="45" t="s">
        <v>486</v>
      </c>
      <c r="M57" s="45" t="s">
        <v>1752</v>
      </c>
      <c r="N57" s="45" t="s">
        <v>2116</v>
      </c>
      <c r="O57" s="45" t="s">
        <v>2116</v>
      </c>
      <c r="P57" s="45">
        <f t="shared" si="0"/>
        <v>1</v>
      </c>
      <c r="Q57" s="45">
        <v>0</v>
      </c>
      <c r="R57" s="45">
        <f t="shared" si="1"/>
        <v>0.5</v>
      </c>
      <c r="S57" s="45" t="s">
        <v>2116</v>
      </c>
      <c r="T57" s="68">
        <f>IF(ISBLANK(HLOOKUP(T$2,Monitoring_eng!$A$1:$DB$79,Results!$C57,FALSE)),"",IF(HLOOKUP(T$2,Monitoring_eng!$A$1:$DB$79,Results!$C57,FALSE)=$I57,$P57,IF(HLOOKUP(T$2,Monitoring_eng!$A$1:$DB$79,Results!$C57,FALSE)=$K57,$Q57,IF(HLOOKUP(T$2,Monitoring_eng!$A$1:$DB$79,Results!$C57,FALSE)=$M57,$R57,IF(HLOOKUP(T$2,Monitoring_eng!$A$1:$DB$79,Results!$C57,FALSE)=$O57,$S57,"CHYBA")))))</f>
        <v>1</v>
      </c>
      <c r="U57" s="68">
        <f>IF(ISBLANK(HLOOKUP(U$2,Monitoring_eng!$A$1:$DB$79,Results!$C57,FALSE)),"",IF(HLOOKUP(U$2,Monitoring_eng!$A$1:$DB$79,Results!$C57,FALSE)=$I57,$P57,IF(HLOOKUP(U$2,Monitoring_eng!$A$1:$DB$79,Results!$C57,FALSE)=$K57,$Q57,IF(HLOOKUP(U$2,Monitoring_eng!$A$1:$DB$79,Results!$C57,FALSE)=$M57,$R57,IF(HLOOKUP(U$2,Monitoring_eng!$A$1:$DB$79,Results!$C57,FALSE)=$O57,$S57,"CHYBA")))))</f>
        <v>0</v>
      </c>
      <c r="V57" s="68">
        <f>IF(ISBLANK(HLOOKUP(V$2,Monitoring_eng!$A$1:$DB$79,Results!$C57,FALSE)),"",IF(HLOOKUP(V$2,Monitoring_eng!$A$1:$DB$79,Results!$C57,FALSE)=$I57,$P57,IF(HLOOKUP(V$2,Monitoring_eng!$A$1:$DB$79,Results!$C57,FALSE)=$K57,$Q57,IF(HLOOKUP(V$2,Monitoring_eng!$A$1:$DB$79,Results!$C57,FALSE)=$M57,$R57,IF(HLOOKUP(V$2,Monitoring_eng!$A$1:$DB$79,Results!$C57,FALSE)=$O57,$S57,"CHYBA")))))</f>
        <v>1</v>
      </c>
      <c r="W57" s="68">
        <f>IF(ISBLANK(HLOOKUP(W$2,Monitoring_eng!$A$1:$DB$79,Results!$C57,FALSE)),"",IF(HLOOKUP(W$2,Monitoring_eng!$A$1:$DB$79,Results!$C57,FALSE)=$I57,$P57,IF(HLOOKUP(W$2,Monitoring_eng!$A$1:$DB$79,Results!$C57,FALSE)=$K57,$Q57,IF(HLOOKUP(W$2,Monitoring_eng!$A$1:$DB$79,Results!$C57,FALSE)=$M57,$R57,IF(HLOOKUP(W$2,Monitoring_eng!$A$1:$DB$79,Results!$C57,FALSE)=$O57,$S57,"CHYBA")))))</f>
        <v>0</v>
      </c>
      <c r="X57" s="68">
        <f>IF(ISBLANK(HLOOKUP(X$2,Monitoring_eng!$A$1:$DB$79,Results!$C57,FALSE)),"",IF(HLOOKUP(X$2,Monitoring_eng!$A$1:$DB$79,Results!$C57,FALSE)=$I57,$P57,IF(HLOOKUP(X$2,Monitoring_eng!$A$1:$DB$79,Results!$C57,FALSE)=$K57,$Q57,IF(HLOOKUP(X$2,Monitoring_eng!$A$1:$DB$79,Results!$C57,FALSE)=$M57,$R57,IF(HLOOKUP(X$2,Monitoring_eng!$A$1:$DB$79,Results!$C57,FALSE)=$O57,$S57,"CHYBA")))))</f>
        <v>0</v>
      </c>
      <c r="Y57" s="68">
        <f>IF(ISBLANK(HLOOKUP(Y$2,Monitoring_eng!$A$1:$DB$79,Results!$C57,FALSE)),"",IF(HLOOKUP(Y$2,Monitoring_eng!$A$1:$DB$79,Results!$C57,FALSE)=$I57,$P57,IF(HLOOKUP(Y$2,Monitoring_eng!$A$1:$DB$79,Results!$C57,FALSE)=$K57,$Q57,IF(HLOOKUP(Y$2,Monitoring_eng!$A$1:$DB$79,Results!$C57,FALSE)=$M57,$R57,IF(HLOOKUP(Y$2,Monitoring_eng!$A$1:$DB$79,Results!$C57,FALSE)=$O57,$S57,"CHYBA")))))</f>
        <v>1</v>
      </c>
      <c r="Z57" s="68">
        <f>IF(ISBLANK(HLOOKUP(Z$2,Monitoring_eng!$A$1:$DB$79,Results!$C57,FALSE)),"",IF(HLOOKUP(Z$2,Monitoring_eng!$A$1:$DB$79,Results!$C57,FALSE)=$I57,$P57,IF(HLOOKUP(Z$2,Monitoring_eng!$A$1:$DB$79,Results!$C57,FALSE)=$K57,$Q57,IF(HLOOKUP(Z$2,Monitoring_eng!$A$1:$DB$79,Results!$C57,FALSE)=$M57,$R57,IF(HLOOKUP(Z$2,Monitoring_eng!$A$1:$DB$79,Results!$C57,FALSE)=$O57,$S57,"CHYBA")))))</f>
        <v>0.5</v>
      </c>
      <c r="AA57" s="68">
        <f>IF(ISBLANK(HLOOKUP(AA$2,Monitoring_eng!$A$1:$DB$79,Results!$C57,FALSE)),"",IF(HLOOKUP(AA$2,Monitoring_eng!$A$1:$DB$79,Results!$C57,FALSE)=$I57,$P57,IF(HLOOKUP(AA$2,Monitoring_eng!$A$1:$DB$79,Results!$C57,FALSE)=$K57,$Q57,IF(HLOOKUP(AA$2,Monitoring_eng!$A$1:$DB$79,Results!$C57,FALSE)=$M57,$R57,IF(HLOOKUP(AA$2,Monitoring_eng!$A$1:$DB$79,Results!$C57,FALSE)=$O57,$S57,"CHYBA")))))</f>
        <v>0</v>
      </c>
      <c r="AB57" s="68">
        <f>IF(ISBLANK(HLOOKUP(AB$2,Monitoring_eng!$A$1:$DB$79,Results!$C57,FALSE)),"",IF(HLOOKUP(AB$2,Monitoring_eng!$A$1:$DB$79,Results!$C57,FALSE)=$I57,$P57,IF(HLOOKUP(AB$2,Monitoring_eng!$A$1:$DB$79,Results!$C57,FALSE)=$K57,$Q57,IF(HLOOKUP(AB$2,Monitoring_eng!$A$1:$DB$79,Results!$C57,FALSE)=$M57,$R57,IF(HLOOKUP(AB$2,Monitoring_eng!$A$1:$DB$79,Results!$C57,FALSE)=$O57,$S57,"CHYBA")))))</f>
        <v>1</v>
      </c>
      <c r="AC57" s="68">
        <f>IF(ISBLANK(HLOOKUP(AC$2,Monitoring_eng!$A$1:$DB$79,Results!$C57,FALSE)),"",IF(HLOOKUP(AC$2,Monitoring_eng!$A$1:$DB$79,Results!$C57,FALSE)=$I57,$P57,IF(HLOOKUP(AC$2,Monitoring_eng!$A$1:$DB$79,Results!$C57,FALSE)=$K57,$Q57,IF(HLOOKUP(AC$2,Monitoring_eng!$A$1:$DB$79,Results!$C57,FALSE)=$M57,$R57,IF(HLOOKUP(AC$2,Monitoring_eng!$A$1:$DB$79,Results!$C57,FALSE)=$O57,$S57,"CHYBA")))))</f>
        <v>0</v>
      </c>
      <c r="AD57" s="68">
        <f>IF(ISBLANK(HLOOKUP(AD$2,Monitoring_eng!$A$1:$DB$79,Results!$C57,FALSE)),"",IF(HLOOKUP(AD$2,Monitoring_eng!$A$1:$DB$79,Results!$C57,FALSE)=$I57,$P57,IF(HLOOKUP(AD$2,Monitoring_eng!$A$1:$DB$79,Results!$C57,FALSE)=$K57,$Q57,IF(HLOOKUP(AD$2,Monitoring_eng!$A$1:$DB$79,Results!$C57,FALSE)=$M57,$R57,IF(HLOOKUP(AD$2,Monitoring_eng!$A$1:$DB$79,Results!$C57,FALSE)=$O57,$S57,"CHYBA")))))</f>
        <v>0</v>
      </c>
      <c r="AE57" s="68">
        <f>IF(ISBLANK(HLOOKUP(AE$2,Monitoring_eng!$A$1:$DB$79,Results!$C57,FALSE)),"",IF(HLOOKUP(AE$2,Monitoring_eng!$A$1:$DB$79,Results!$C57,FALSE)=$I57,$P57,IF(HLOOKUP(AE$2,Monitoring_eng!$A$1:$DB$79,Results!$C57,FALSE)=$K57,$Q57,IF(HLOOKUP(AE$2,Monitoring_eng!$A$1:$DB$79,Results!$C57,FALSE)=$M57,$R57,IF(HLOOKUP(AE$2,Monitoring_eng!$A$1:$DB$79,Results!$C57,FALSE)=$O57,$S57,"CHYBA")))))</f>
        <v>0</v>
      </c>
      <c r="AF57" s="68">
        <f>IF(ISBLANK(HLOOKUP(AF$2,Monitoring_eng!$A$1:$DB$79,Results!$C57,FALSE)),"",IF(HLOOKUP(AF$2,Monitoring_eng!$A$1:$DB$79,Results!$C57,FALSE)=$I57,$P57,IF(HLOOKUP(AF$2,Monitoring_eng!$A$1:$DB$79,Results!$C57,FALSE)=$K57,$Q57,IF(HLOOKUP(AF$2,Monitoring_eng!$A$1:$DB$79,Results!$C57,FALSE)=$M57,$R57,IF(HLOOKUP(AF$2,Monitoring_eng!$A$1:$DB$79,Results!$C57,FALSE)=$O57,$S57,"CHYBA")))))</f>
        <v>1</v>
      </c>
      <c r="AG57" s="68">
        <f>IF(ISBLANK(HLOOKUP(AG$2,Monitoring_eng!$A$1:$DB$79,Results!$C57,FALSE)),"",IF(HLOOKUP(AG$2,Monitoring_eng!$A$1:$DB$79,Results!$C57,FALSE)=$I57,$P57,IF(HLOOKUP(AG$2,Monitoring_eng!$A$1:$DB$79,Results!$C57,FALSE)=$K57,$Q57,IF(HLOOKUP(AG$2,Monitoring_eng!$A$1:$DB$79,Results!$C57,FALSE)=$M57,$R57,IF(HLOOKUP(AG$2,Monitoring_eng!$A$1:$DB$79,Results!$C57,FALSE)=$O57,$S57,"CHYBA")))))</f>
        <v>1</v>
      </c>
      <c r="AH57" s="68">
        <f>IF(ISBLANK(HLOOKUP(AH$2,Monitoring_eng!$A$1:$DB$79,Results!$C57,FALSE)),"",IF(HLOOKUP(AH$2,Monitoring_eng!$A$1:$DB$79,Results!$C57,FALSE)=$I57,$P57,IF(HLOOKUP(AH$2,Monitoring_eng!$A$1:$DB$79,Results!$C57,FALSE)=$K57,$Q57,IF(HLOOKUP(AH$2,Monitoring_eng!$A$1:$DB$79,Results!$C57,FALSE)=$M57,$R57,IF(HLOOKUP(AH$2,Monitoring_eng!$A$1:$DB$79,Results!$C57,FALSE)=$O57,$S57,"CHYBA")))))</f>
        <v>1</v>
      </c>
      <c r="AI57" s="68">
        <f>IF(ISBLANK(HLOOKUP(AI$2,Monitoring_eng!$A$1:$DB$79,Results!$C57,FALSE)),"",IF(HLOOKUP(AI$2,Monitoring_eng!$A$1:$DB$79,Results!$C57,FALSE)=$I57,$P57,IF(HLOOKUP(AI$2,Monitoring_eng!$A$1:$DB$79,Results!$C57,FALSE)=$K57,$Q57,IF(HLOOKUP(AI$2,Monitoring_eng!$A$1:$DB$79,Results!$C57,FALSE)=$M57,$R57,IF(HLOOKUP(AI$2,Monitoring_eng!$A$1:$DB$79,Results!$C57,FALSE)=$O57,$S57,"CHYBA")))))</f>
        <v>1</v>
      </c>
      <c r="AJ57" s="68">
        <f>IF(ISBLANK(HLOOKUP(AJ$2,Monitoring_eng!$A$1:$DB$79,Results!$C57,FALSE)),"",IF(HLOOKUP(AJ$2,Monitoring_eng!$A$1:$DB$79,Results!$C57,FALSE)=$I57,$P57,IF(HLOOKUP(AJ$2,Monitoring_eng!$A$1:$DB$79,Results!$C57,FALSE)=$K57,$Q57,IF(HLOOKUP(AJ$2,Monitoring_eng!$A$1:$DB$79,Results!$C57,FALSE)=$M57,$R57,IF(HLOOKUP(AJ$2,Monitoring_eng!$A$1:$DB$79,Results!$C57,FALSE)=$O57,$S57,"CHYBA")))))</f>
        <v>0.5</v>
      </c>
      <c r="AK57" s="68">
        <f>IF(ISBLANK(HLOOKUP(AK$2,Monitoring_eng!$A$1:$DB$79,Results!$C57,FALSE)),"",IF(HLOOKUP(AK$2,Monitoring_eng!$A$1:$DB$79,Results!$C57,FALSE)=$I57,$P57,IF(HLOOKUP(AK$2,Monitoring_eng!$A$1:$DB$79,Results!$C57,FALSE)=$K57,$Q57,IF(HLOOKUP(AK$2,Monitoring_eng!$A$1:$DB$79,Results!$C57,FALSE)=$M57,$R57,IF(HLOOKUP(AK$2,Monitoring_eng!$A$1:$DB$79,Results!$C57,FALSE)=$O57,$S57,"CHYBA")))))</f>
        <v>0.5</v>
      </c>
      <c r="AL57" s="68">
        <f>IF(ISBLANK(HLOOKUP(AL$2,Monitoring_eng!$A$1:$DB$79,Results!$C57,FALSE)),"",IF(HLOOKUP(AL$2,Monitoring_eng!$A$1:$DB$79,Results!$C57,FALSE)=$I57,$P57,IF(HLOOKUP(AL$2,Monitoring_eng!$A$1:$DB$79,Results!$C57,FALSE)=$K57,$Q57,IF(HLOOKUP(AL$2,Monitoring_eng!$A$1:$DB$79,Results!$C57,FALSE)=$M57,$R57,IF(HLOOKUP(AL$2,Monitoring_eng!$A$1:$DB$79,Results!$C57,FALSE)=$O57,$S57,"CHYBA")))))</f>
        <v>1</v>
      </c>
      <c r="AM57" s="68">
        <f>IF(ISBLANK(HLOOKUP(AM$2,Monitoring_eng!$A$1:$DB$79,Results!$C57,FALSE)),"",IF(HLOOKUP(AM$2,Monitoring_eng!$A$1:$DB$79,Results!$C57,FALSE)=$I57,$P57,IF(HLOOKUP(AM$2,Monitoring_eng!$A$1:$DB$79,Results!$C57,FALSE)=$K57,$Q57,IF(HLOOKUP(AM$2,Monitoring_eng!$A$1:$DB$79,Results!$C57,FALSE)=$M57,$R57,IF(HLOOKUP(AM$2,Monitoring_eng!$A$1:$DB$79,Results!$C57,FALSE)=$O57,$S57,"CHYBA")))))</f>
        <v>0</v>
      </c>
      <c r="AN57" s="68">
        <f>IF(ISBLANK(HLOOKUP(AN$2,Monitoring_eng!$A$1:$DB$79,Results!$C57,FALSE)),"",IF(HLOOKUP(AN$2,Monitoring_eng!$A$1:$DB$79,Results!$C57,FALSE)=$I57,$P57,IF(HLOOKUP(AN$2,Monitoring_eng!$A$1:$DB$79,Results!$C57,FALSE)=$K57,$Q57,IF(HLOOKUP(AN$2,Monitoring_eng!$A$1:$DB$79,Results!$C57,FALSE)=$M57,$R57,IF(HLOOKUP(AN$2,Monitoring_eng!$A$1:$DB$79,Results!$C57,FALSE)=$O57,$S57,"CHYBA")))))</f>
        <v>0</v>
      </c>
      <c r="AO57" s="68">
        <f>IF(ISBLANK(HLOOKUP(AO$2,Monitoring_eng!$A$1:$DB$79,Results!$C57,FALSE)),"",IF(HLOOKUP(AO$2,Monitoring_eng!$A$1:$DB$79,Results!$C57,FALSE)=$I57,$P57,IF(HLOOKUP(AO$2,Monitoring_eng!$A$1:$DB$79,Results!$C57,FALSE)=$K57,$Q57,IF(HLOOKUP(AO$2,Monitoring_eng!$A$1:$DB$79,Results!$C57,FALSE)=$M57,$R57,IF(HLOOKUP(AO$2,Monitoring_eng!$A$1:$DB$79,Results!$C57,FALSE)=$O57,$S57,"CHYBA")))))</f>
        <v>0</v>
      </c>
      <c r="AP57" s="68">
        <f>IF(ISBLANK(HLOOKUP(AP$2,Monitoring_eng!$A$1:$DB$79,Results!$C57,FALSE)),"",IF(HLOOKUP(AP$2,Monitoring_eng!$A$1:$DB$79,Results!$C57,FALSE)=$I57,$P57,IF(HLOOKUP(AP$2,Monitoring_eng!$A$1:$DB$79,Results!$C57,FALSE)=$K57,$Q57,IF(HLOOKUP(AP$2,Monitoring_eng!$A$1:$DB$79,Results!$C57,FALSE)=$M57,$R57,IF(HLOOKUP(AP$2,Monitoring_eng!$A$1:$DB$79,Results!$C57,FALSE)=$O57,$S57,"CHYBA")))))</f>
        <v>0</v>
      </c>
      <c r="AQ57" s="68">
        <f>IF(ISBLANK(HLOOKUP(AQ$2,Monitoring_eng!$A$1:$DB$79,Results!$C57,FALSE)),"",IF(HLOOKUP(AQ$2,Monitoring_eng!$A$1:$DB$79,Results!$C57,FALSE)=$I57,$P57,IF(HLOOKUP(AQ$2,Monitoring_eng!$A$1:$DB$79,Results!$C57,FALSE)=$K57,$Q57,IF(HLOOKUP(AQ$2,Monitoring_eng!$A$1:$DB$79,Results!$C57,FALSE)=$M57,$R57,IF(HLOOKUP(AQ$2,Monitoring_eng!$A$1:$DB$79,Results!$C57,FALSE)=$O57,$S57,"CHYBA")))))</f>
        <v>1</v>
      </c>
      <c r="AR57" s="68">
        <f>IF(ISBLANK(HLOOKUP(AR$2,Monitoring_eng!$A$1:$DB$79,Results!$C57,FALSE)),"",IF(HLOOKUP(AR$2,Monitoring_eng!$A$1:$DB$79,Results!$C57,FALSE)=$I57,$P57,IF(HLOOKUP(AR$2,Monitoring_eng!$A$1:$DB$79,Results!$C57,FALSE)=$K57,$Q57,IF(HLOOKUP(AR$2,Monitoring_eng!$A$1:$DB$79,Results!$C57,FALSE)=$M57,$R57,IF(HLOOKUP(AR$2,Monitoring_eng!$A$1:$DB$79,Results!$C57,FALSE)=$O57,$S57,"CHYBA")))))</f>
        <v>1</v>
      </c>
      <c r="AS57" s="68">
        <f>IF(ISBLANK(HLOOKUP(AS$2,Monitoring_eng!$A$1:$DB$79,Results!$C57,FALSE)),"",IF(HLOOKUP(AS$2,Monitoring_eng!$A$1:$DB$79,Results!$C57,FALSE)=$I57,$P57,IF(HLOOKUP(AS$2,Monitoring_eng!$A$1:$DB$79,Results!$C57,FALSE)=$K57,$Q57,IF(HLOOKUP(AS$2,Monitoring_eng!$A$1:$DB$79,Results!$C57,FALSE)=$M57,$R57,IF(HLOOKUP(AS$2,Monitoring_eng!$A$1:$DB$79,Results!$C57,FALSE)=$O57,$S57,"CHYBA")))))</f>
        <v>0.5</v>
      </c>
      <c r="AT57" s="68">
        <f>IF(ISBLANK(HLOOKUP(AT$2,Monitoring_eng!$A$1:$DB$79,Results!$C57,FALSE)),"",IF(HLOOKUP(AT$2,Monitoring_eng!$A$1:$DB$79,Results!$C57,FALSE)=$I57,$P57,IF(HLOOKUP(AT$2,Monitoring_eng!$A$1:$DB$79,Results!$C57,FALSE)=$K57,$Q57,IF(HLOOKUP(AT$2,Monitoring_eng!$A$1:$DB$79,Results!$C57,FALSE)=$M57,$R57,IF(HLOOKUP(AT$2,Monitoring_eng!$A$1:$DB$79,Results!$C57,FALSE)=$O57,$S57,"CHYBA")))))</f>
        <v>0.5</v>
      </c>
      <c r="AU57" s="68">
        <f>IF(ISBLANK(HLOOKUP(AU$2,Monitoring_eng!$A$1:$DB$79,Results!$C57,FALSE)),"",IF(HLOOKUP(AU$2,Monitoring_eng!$A$1:$DB$79,Results!$C57,FALSE)=$I57,$P57,IF(HLOOKUP(AU$2,Monitoring_eng!$A$1:$DB$79,Results!$C57,FALSE)=$K57,$Q57,IF(HLOOKUP(AU$2,Monitoring_eng!$A$1:$DB$79,Results!$C57,FALSE)=$M57,$R57,IF(HLOOKUP(AU$2,Monitoring_eng!$A$1:$DB$79,Results!$C57,FALSE)=$O57,$S57,"CHYBA")))))</f>
        <v>0</v>
      </c>
      <c r="AV57" s="68">
        <f>IF(ISBLANK(HLOOKUP(AV$2,Monitoring_eng!$A$1:$DB$79,Results!$C57,FALSE)),"",IF(HLOOKUP(AV$2,Monitoring_eng!$A$1:$DB$79,Results!$C57,FALSE)=$I57,$P57,IF(HLOOKUP(AV$2,Monitoring_eng!$A$1:$DB$79,Results!$C57,FALSE)=$K57,$Q57,IF(HLOOKUP(AV$2,Monitoring_eng!$A$1:$DB$79,Results!$C57,FALSE)=$M57,$R57,IF(HLOOKUP(AV$2,Monitoring_eng!$A$1:$DB$79,Results!$C57,FALSE)=$O57,$S57,"CHYBA")))))</f>
        <v>1</v>
      </c>
      <c r="AW57" s="68">
        <f>IF(ISBLANK(HLOOKUP(AW$2,Monitoring_eng!$A$1:$DB$79,Results!$C57,FALSE)),"",IF(HLOOKUP(AW$2,Monitoring_eng!$A$1:$DB$79,Results!$C57,FALSE)=$I57,$P57,IF(HLOOKUP(AW$2,Monitoring_eng!$A$1:$DB$79,Results!$C57,FALSE)=$K57,$Q57,IF(HLOOKUP(AW$2,Monitoring_eng!$A$1:$DB$79,Results!$C57,FALSE)=$M57,$R57,IF(HLOOKUP(AW$2,Monitoring_eng!$A$1:$DB$79,Results!$C57,FALSE)=$O57,$S57,"CHYBA")))))</f>
        <v>1</v>
      </c>
      <c r="AX57" s="68">
        <f>IF(ISBLANK(HLOOKUP(AX$2,Monitoring_eng!$A$1:$DB$79,Results!$C57,FALSE)),"",IF(HLOOKUP(AX$2,Monitoring_eng!$A$1:$DB$79,Results!$C57,FALSE)=$I57,$P57,IF(HLOOKUP(AX$2,Monitoring_eng!$A$1:$DB$79,Results!$C57,FALSE)=$K57,$Q57,IF(HLOOKUP(AX$2,Monitoring_eng!$A$1:$DB$79,Results!$C57,FALSE)=$M57,$R57,IF(HLOOKUP(AX$2,Monitoring_eng!$A$1:$DB$79,Results!$C57,FALSE)=$O57,$S57,"CHYBA")))))</f>
        <v>0</v>
      </c>
      <c r="AY57" s="68">
        <f>IF(ISBLANK(HLOOKUP(AY$2,Monitoring_eng!$A$1:$DB$79,Results!$C57,FALSE)),"",IF(HLOOKUP(AY$2,Monitoring_eng!$A$1:$DB$79,Results!$C57,FALSE)=$I57,$P57,IF(HLOOKUP(AY$2,Monitoring_eng!$A$1:$DB$79,Results!$C57,FALSE)=$K57,$Q57,IF(HLOOKUP(AY$2,Monitoring_eng!$A$1:$DB$79,Results!$C57,FALSE)=$M57,$R57,IF(HLOOKUP(AY$2,Monitoring_eng!$A$1:$DB$79,Results!$C57,FALSE)=$O57,$S57,"CHYBA")))))</f>
        <v>0.5</v>
      </c>
      <c r="AZ57" s="68">
        <f>IF(ISBLANK(HLOOKUP(AZ$2,Monitoring_eng!$A$1:$DB$79,Results!$C57,FALSE)),"",IF(HLOOKUP(AZ$2,Monitoring_eng!$A$1:$DB$79,Results!$C57,FALSE)=$I57,$P57,IF(HLOOKUP(AZ$2,Monitoring_eng!$A$1:$DB$79,Results!$C57,FALSE)=$K57,$Q57,IF(HLOOKUP(AZ$2,Monitoring_eng!$A$1:$DB$79,Results!$C57,FALSE)=$M57,$R57,IF(HLOOKUP(AZ$2,Monitoring_eng!$A$1:$DB$79,Results!$C57,FALSE)=$O57,$S57,"CHYBA")))))</f>
        <v>0</v>
      </c>
      <c r="BA57" s="68">
        <f>IF(ISBLANK(HLOOKUP(BA$2,Monitoring_eng!$A$1:$DB$79,Results!$C57,FALSE)),"",IF(HLOOKUP(BA$2,Monitoring_eng!$A$1:$DB$79,Results!$C57,FALSE)=$I57,$P57,IF(HLOOKUP(BA$2,Monitoring_eng!$A$1:$DB$79,Results!$C57,FALSE)=$K57,$Q57,IF(HLOOKUP(BA$2,Monitoring_eng!$A$1:$DB$79,Results!$C57,FALSE)=$M57,$R57,IF(HLOOKUP(BA$2,Monitoring_eng!$A$1:$DB$79,Results!$C57,FALSE)=$O57,$S57,"CHYBA")))))</f>
        <v>0</v>
      </c>
      <c r="BB57" s="68">
        <f>IF(ISBLANK(HLOOKUP(BB$2,Monitoring_eng!$A$1:$DB$79,Results!$C57,FALSE)),"",IF(HLOOKUP(BB$2,Monitoring_eng!$A$1:$DB$79,Results!$C57,FALSE)=$I57,$P57,IF(HLOOKUP(BB$2,Monitoring_eng!$A$1:$DB$79,Results!$C57,FALSE)=$K57,$Q57,IF(HLOOKUP(BB$2,Monitoring_eng!$A$1:$DB$79,Results!$C57,FALSE)=$M57,$R57,IF(HLOOKUP(BB$2,Monitoring_eng!$A$1:$DB$79,Results!$C57,FALSE)=$O57,$S57,"CHYBA")))))</f>
        <v>0</v>
      </c>
      <c r="BC57" s="68">
        <f>IF(ISBLANK(HLOOKUP(BC$2,Monitoring_eng!$A$1:$DB$79,Results!$C57,FALSE)),"",IF(HLOOKUP(BC$2,Monitoring_eng!$A$1:$DB$79,Results!$C57,FALSE)=$I57,$P57,IF(HLOOKUP(BC$2,Monitoring_eng!$A$1:$DB$79,Results!$C57,FALSE)=$K57,$Q57,IF(HLOOKUP(BC$2,Monitoring_eng!$A$1:$DB$79,Results!$C57,FALSE)=$M57,$R57,IF(HLOOKUP(BC$2,Monitoring_eng!$A$1:$DB$79,Results!$C57,FALSE)=$O57,$S57,"CHYBA")))))</f>
        <v>0</v>
      </c>
      <c r="BD57" s="68">
        <f>IF(ISBLANK(HLOOKUP(BD$2,Monitoring_eng!$A$1:$DB$79,Results!$C57,FALSE)),"",IF(HLOOKUP(BD$2,Monitoring_eng!$A$1:$DB$79,Results!$C57,FALSE)=$I57,$P57,IF(HLOOKUP(BD$2,Monitoring_eng!$A$1:$DB$79,Results!$C57,FALSE)=$K57,$Q57,IF(HLOOKUP(BD$2,Monitoring_eng!$A$1:$DB$79,Results!$C57,FALSE)=$M57,$R57,IF(HLOOKUP(BD$2,Monitoring_eng!$A$1:$DB$79,Results!$C57,FALSE)=$O57,$S57,"CHYBA")))))</f>
        <v>0</v>
      </c>
      <c r="BE57" s="68">
        <f>IF(ISBLANK(HLOOKUP(BE$2,Monitoring_eng!$A$1:$DB$79,Results!$C57,FALSE)),"",IF(HLOOKUP(BE$2,Monitoring_eng!$A$1:$DB$79,Results!$C57,FALSE)=$I57,$P57,IF(HLOOKUP(BE$2,Monitoring_eng!$A$1:$DB$79,Results!$C57,FALSE)=$K57,$Q57,IF(HLOOKUP(BE$2,Monitoring_eng!$A$1:$DB$79,Results!$C57,FALSE)=$M57,$R57,IF(HLOOKUP(BE$2,Monitoring_eng!$A$1:$DB$79,Results!$C57,FALSE)=$O57,$S57,"CHYBA")))))</f>
        <v>0</v>
      </c>
      <c r="BF57" s="68">
        <f>IF(ISBLANK(HLOOKUP(BF$2,Monitoring_eng!$A$1:$DB$79,Results!$C57,FALSE)),"",IF(HLOOKUP(BF$2,Monitoring_eng!$A$1:$DB$79,Results!$C57,FALSE)=$I57,$P57,IF(HLOOKUP(BF$2,Monitoring_eng!$A$1:$DB$79,Results!$C57,FALSE)=$K57,$Q57,IF(HLOOKUP(BF$2,Monitoring_eng!$A$1:$DB$79,Results!$C57,FALSE)=$M57,$R57,IF(HLOOKUP(BF$2,Monitoring_eng!$A$1:$DB$79,Results!$C57,FALSE)=$O57,$S57,"CHYBA")))))</f>
        <v>0</v>
      </c>
      <c r="BG57" s="68">
        <f>IF(ISBLANK(HLOOKUP(BG$2,Monitoring_eng!$A$1:$DB$79,Results!$C57,FALSE)),"",IF(HLOOKUP(BG$2,Monitoring_eng!$A$1:$DB$79,Results!$C57,FALSE)=$I57,$P57,IF(HLOOKUP(BG$2,Monitoring_eng!$A$1:$DB$79,Results!$C57,FALSE)=$K57,$Q57,IF(HLOOKUP(BG$2,Monitoring_eng!$A$1:$DB$79,Results!$C57,FALSE)=$M57,$R57,IF(HLOOKUP(BG$2,Monitoring_eng!$A$1:$DB$79,Results!$C57,FALSE)=$O57,$S57,"CHYBA")))))</f>
        <v>0.5</v>
      </c>
      <c r="BH57" s="68">
        <f>IF(ISBLANK(HLOOKUP(BH$2,Monitoring_eng!$A$1:$DB$79,Results!$C57,FALSE)),"",IF(HLOOKUP(BH$2,Monitoring_eng!$A$1:$DB$79,Results!$C57,FALSE)=$I57,$P57,IF(HLOOKUP(BH$2,Monitoring_eng!$A$1:$DB$79,Results!$C57,FALSE)=$K57,$Q57,IF(HLOOKUP(BH$2,Monitoring_eng!$A$1:$DB$79,Results!$C57,FALSE)=$M57,$R57,IF(HLOOKUP(BH$2,Monitoring_eng!$A$1:$DB$79,Results!$C57,FALSE)=$O57,$S57,"CHYBA")))))</f>
        <v>0</v>
      </c>
      <c r="BI57" s="68">
        <f>IF(ISBLANK(HLOOKUP(BI$2,Monitoring_eng!$A$1:$DB$79,Results!$C57,FALSE)),"",IF(HLOOKUP(BI$2,Monitoring_eng!$A$1:$DB$79,Results!$C57,FALSE)=$I57,$P57,IF(HLOOKUP(BI$2,Monitoring_eng!$A$1:$DB$79,Results!$C57,FALSE)=$K57,$Q57,IF(HLOOKUP(BI$2,Monitoring_eng!$A$1:$DB$79,Results!$C57,FALSE)=$M57,$R57,IF(HLOOKUP(BI$2,Monitoring_eng!$A$1:$DB$79,Results!$C57,FALSE)=$O57,$S57,"CHYBA")))))</f>
        <v>0</v>
      </c>
      <c r="BJ57" s="68">
        <f>IF(ISBLANK(HLOOKUP(BJ$2,Monitoring_eng!$A$1:$DB$79,Results!$C57,FALSE)),"",IF(HLOOKUP(BJ$2,Monitoring_eng!$A$1:$DB$79,Results!$C57,FALSE)=$I57,$P57,IF(HLOOKUP(BJ$2,Monitoring_eng!$A$1:$DB$79,Results!$C57,FALSE)=$K57,$Q57,IF(HLOOKUP(BJ$2,Monitoring_eng!$A$1:$DB$79,Results!$C57,FALSE)=$M57,$R57,IF(HLOOKUP(BJ$2,Monitoring_eng!$A$1:$DB$79,Results!$C57,FALSE)=$O57,$S57,"CHYBA")))))</f>
        <v>0</v>
      </c>
      <c r="BK57" s="68">
        <f>IF(ISBLANK(HLOOKUP(BK$2,Monitoring_eng!$A$1:$DB$79,Results!$C57,FALSE)),"",IF(HLOOKUP(BK$2,Monitoring_eng!$A$1:$DB$79,Results!$C57,FALSE)=$I57,$P57,IF(HLOOKUP(BK$2,Monitoring_eng!$A$1:$DB$79,Results!$C57,FALSE)=$K57,$Q57,IF(HLOOKUP(BK$2,Monitoring_eng!$A$1:$DB$79,Results!$C57,FALSE)=$M57,$R57,IF(HLOOKUP(BK$2,Monitoring_eng!$A$1:$DB$79,Results!$C57,FALSE)=$O57,$S57,"CHYBA")))))</f>
        <v>0</v>
      </c>
      <c r="BL57" s="68">
        <f>IF(ISBLANK(HLOOKUP(BL$2,Monitoring_eng!$A$1:$DB$79,Results!$C57,FALSE)),"",IF(HLOOKUP(BL$2,Monitoring_eng!$A$1:$DB$79,Results!$C57,FALSE)=$I57,$P57,IF(HLOOKUP(BL$2,Monitoring_eng!$A$1:$DB$79,Results!$C57,FALSE)=$K57,$Q57,IF(HLOOKUP(BL$2,Monitoring_eng!$A$1:$DB$79,Results!$C57,FALSE)=$M57,$R57,IF(HLOOKUP(BL$2,Monitoring_eng!$A$1:$DB$79,Results!$C57,FALSE)=$O57,$S57,"CHYBA")))))</f>
        <v>1</v>
      </c>
      <c r="BM57" s="68">
        <f>IF(ISBLANK(HLOOKUP(BM$2,Monitoring_eng!$A$1:$DB$79,Results!$C57,FALSE)),"",IF(HLOOKUP(BM$2,Monitoring_eng!$A$1:$DB$79,Results!$C57,FALSE)=$I57,$P57,IF(HLOOKUP(BM$2,Monitoring_eng!$A$1:$DB$79,Results!$C57,FALSE)=$K57,$Q57,IF(HLOOKUP(BM$2,Monitoring_eng!$A$1:$DB$79,Results!$C57,FALSE)=$M57,$R57,IF(HLOOKUP(BM$2,Monitoring_eng!$A$1:$DB$79,Results!$C57,FALSE)=$O57,$S57,"CHYBA")))))</f>
        <v>1</v>
      </c>
      <c r="BN57" s="68">
        <f>IF(ISBLANK(HLOOKUP(BN$2,Monitoring_eng!$A$1:$DB$79,Results!$C57,FALSE)),"",IF(HLOOKUP(BN$2,Monitoring_eng!$A$1:$DB$79,Results!$C57,FALSE)=$I57,$P57,IF(HLOOKUP(BN$2,Monitoring_eng!$A$1:$DB$79,Results!$C57,FALSE)=$K57,$Q57,IF(HLOOKUP(BN$2,Monitoring_eng!$A$1:$DB$79,Results!$C57,FALSE)=$M57,$R57,IF(HLOOKUP(BN$2,Monitoring_eng!$A$1:$DB$79,Results!$C57,FALSE)=$O57,$S57,"CHYBA")))))</f>
        <v>0.5</v>
      </c>
      <c r="BO57" s="68">
        <f>IF(ISBLANK(HLOOKUP(BO$2,Monitoring_eng!$A$1:$DB$79,Results!$C57,FALSE)),"",IF(HLOOKUP(BO$2,Monitoring_eng!$A$1:$DB$79,Results!$C57,FALSE)=$I57,$P57,IF(HLOOKUP(BO$2,Monitoring_eng!$A$1:$DB$79,Results!$C57,FALSE)=$K57,$Q57,IF(HLOOKUP(BO$2,Monitoring_eng!$A$1:$DB$79,Results!$C57,FALSE)=$M57,$R57,IF(HLOOKUP(BO$2,Monitoring_eng!$A$1:$DB$79,Results!$C57,FALSE)=$O57,$S57,"CHYBA")))))</f>
        <v>0</v>
      </c>
      <c r="BP57" s="68">
        <f>IF(ISBLANK(HLOOKUP(BP$2,Monitoring_eng!$A$1:$DB$79,Results!$C57,FALSE)),"",IF(HLOOKUP(BP$2,Monitoring_eng!$A$1:$DB$79,Results!$C57,FALSE)=$I57,$P57,IF(HLOOKUP(BP$2,Monitoring_eng!$A$1:$DB$79,Results!$C57,FALSE)=$K57,$Q57,IF(HLOOKUP(BP$2,Monitoring_eng!$A$1:$DB$79,Results!$C57,FALSE)=$M57,$R57,IF(HLOOKUP(BP$2,Monitoring_eng!$A$1:$DB$79,Results!$C57,FALSE)=$O57,$S57,"CHYBA")))))</f>
        <v>1</v>
      </c>
      <c r="BQ57" s="68">
        <f>IF(ISBLANK(HLOOKUP(BQ$2,Monitoring_eng!$A$1:$DB$79,Results!$C57,FALSE)),"",IF(HLOOKUP(BQ$2,Monitoring_eng!$A$1:$DB$79,Results!$C57,FALSE)=$I57,$P57,IF(HLOOKUP(BQ$2,Monitoring_eng!$A$1:$DB$79,Results!$C57,FALSE)=$K57,$Q57,IF(HLOOKUP(BQ$2,Monitoring_eng!$A$1:$DB$79,Results!$C57,FALSE)=$M57,$R57,IF(HLOOKUP(BQ$2,Monitoring_eng!$A$1:$DB$79,Results!$C57,FALSE)=$O57,$S57,"CHYBA")))))</f>
        <v>0</v>
      </c>
    </row>
    <row r="58" spans="1:69" x14ac:dyDescent="0.25">
      <c r="A58" s="45" t="s">
        <v>2483</v>
      </c>
      <c r="B58" s="45" t="s">
        <v>359</v>
      </c>
      <c r="C58" s="45">
        <v>57</v>
      </c>
      <c r="D58" s="57" t="s">
        <v>161</v>
      </c>
      <c r="E58" s="57" t="s">
        <v>187</v>
      </c>
      <c r="F58" s="58" t="s">
        <v>54</v>
      </c>
      <c r="G58" s="45">
        <v>3</v>
      </c>
      <c r="H58" s="45" t="s">
        <v>484</v>
      </c>
      <c r="I58" s="45" t="s">
        <v>1749</v>
      </c>
      <c r="J58" s="45" t="s">
        <v>485</v>
      </c>
      <c r="K58" s="67" t="s">
        <v>1750</v>
      </c>
      <c r="L58" s="45" t="s">
        <v>486</v>
      </c>
      <c r="M58" s="45" t="s">
        <v>1752</v>
      </c>
      <c r="N58" s="45" t="s">
        <v>2116</v>
      </c>
      <c r="O58" s="45" t="s">
        <v>2116</v>
      </c>
      <c r="P58" s="45">
        <f t="shared" si="0"/>
        <v>3</v>
      </c>
      <c r="Q58" s="45">
        <v>0</v>
      </c>
      <c r="R58" s="45">
        <f t="shared" si="1"/>
        <v>1.5</v>
      </c>
      <c r="S58" s="45" t="s">
        <v>2116</v>
      </c>
      <c r="T58" s="68">
        <f>IF(ISBLANK(HLOOKUP(T$2,Monitoring_eng!$A$1:$DB$79,Results!$C58,FALSE)),"",IF(HLOOKUP(T$2,Monitoring_eng!$A$1:$DB$79,Results!$C58,FALSE)=$I58,$P58,IF(HLOOKUP(T$2,Monitoring_eng!$A$1:$DB$79,Results!$C58,FALSE)=$K58,$Q58,IF(HLOOKUP(T$2,Monitoring_eng!$A$1:$DB$79,Results!$C58,FALSE)=$M58,$R58,IF(HLOOKUP(T$2,Monitoring_eng!$A$1:$DB$79,Results!$C58,FALSE)=$O58,$S58,"CHYBA")))))</f>
        <v>3</v>
      </c>
      <c r="U58" s="68">
        <f>IF(ISBLANK(HLOOKUP(U$2,Monitoring_eng!$A$1:$DB$79,Results!$C58,FALSE)),"",IF(HLOOKUP(U$2,Monitoring_eng!$A$1:$DB$79,Results!$C58,FALSE)=$I58,$P58,IF(HLOOKUP(U$2,Monitoring_eng!$A$1:$DB$79,Results!$C58,FALSE)=$K58,$Q58,IF(HLOOKUP(U$2,Monitoring_eng!$A$1:$DB$79,Results!$C58,FALSE)=$M58,$R58,IF(HLOOKUP(U$2,Monitoring_eng!$A$1:$DB$79,Results!$C58,FALSE)=$O58,$S58,"CHYBA")))))</f>
        <v>1.5</v>
      </c>
      <c r="V58" s="68">
        <f>IF(ISBLANK(HLOOKUP(V$2,Monitoring_eng!$A$1:$DB$79,Results!$C58,FALSE)),"",IF(HLOOKUP(V$2,Monitoring_eng!$A$1:$DB$79,Results!$C58,FALSE)=$I58,$P58,IF(HLOOKUP(V$2,Monitoring_eng!$A$1:$DB$79,Results!$C58,FALSE)=$K58,$Q58,IF(HLOOKUP(V$2,Monitoring_eng!$A$1:$DB$79,Results!$C58,FALSE)=$M58,$R58,IF(HLOOKUP(V$2,Monitoring_eng!$A$1:$DB$79,Results!$C58,FALSE)=$O58,$S58,"CHYBA")))))</f>
        <v>0</v>
      </c>
      <c r="W58" s="68">
        <f>IF(ISBLANK(HLOOKUP(W$2,Monitoring_eng!$A$1:$DB$79,Results!$C58,FALSE)),"",IF(HLOOKUP(W$2,Monitoring_eng!$A$1:$DB$79,Results!$C58,FALSE)=$I58,$P58,IF(HLOOKUP(W$2,Monitoring_eng!$A$1:$DB$79,Results!$C58,FALSE)=$K58,$Q58,IF(HLOOKUP(W$2,Monitoring_eng!$A$1:$DB$79,Results!$C58,FALSE)=$M58,$R58,IF(HLOOKUP(W$2,Monitoring_eng!$A$1:$DB$79,Results!$C58,FALSE)=$O58,$S58,"CHYBA")))))</f>
        <v>3</v>
      </c>
      <c r="X58" s="68">
        <f>IF(ISBLANK(HLOOKUP(X$2,Monitoring_eng!$A$1:$DB$79,Results!$C58,FALSE)),"",IF(HLOOKUP(X$2,Monitoring_eng!$A$1:$DB$79,Results!$C58,FALSE)=$I58,$P58,IF(HLOOKUP(X$2,Monitoring_eng!$A$1:$DB$79,Results!$C58,FALSE)=$K58,$Q58,IF(HLOOKUP(X$2,Monitoring_eng!$A$1:$DB$79,Results!$C58,FALSE)=$M58,$R58,IF(HLOOKUP(X$2,Monitoring_eng!$A$1:$DB$79,Results!$C58,FALSE)=$O58,$S58,"CHYBA")))))</f>
        <v>3</v>
      </c>
      <c r="Y58" s="68">
        <f>IF(ISBLANK(HLOOKUP(Y$2,Monitoring_eng!$A$1:$DB$79,Results!$C58,FALSE)),"",IF(HLOOKUP(Y$2,Monitoring_eng!$A$1:$DB$79,Results!$C58,FALSE)=$I58,$P58,IF(HLOOKUP(Y$2,Monitoring_eng!$A$1:$DB$79,Results!$C58,FALSE)=$K58,$Q58,IF(HLOOKUP(Y$2,Monitoring_eng!$A$1:$DB$79,Results!$C58,FALSE)=$M58,$R58,IF(HLOOKUP(Y$2,Monitoring_eng!$A$1:$DB$79,Results!$C58,FALSE)=$O58,$S58,"CHYBA")))))</f>
        <v>1.5</v>
      </c>
      <c r="Z58" s="68">
        <f>IF(ISBLANK(HLOOKUP(Z$2,Monitoring_eng!$A$1:$DB$79,Results!$C58,FALSE)),"",IF(HLOOKUP(Z$2,Monitoring_eng!$A$1:$DB$79,Results!$C58,FALSE)=$I58,$P58,IF(HLOOKUP(Z$2,Monitoring_eng!$A$1:$DB$79,Results!$C58,FALSE)=$K58,$Q58,IF(HLOOKUP(Z$2,Monitoring_eng!$A$1:$DB$79,Results!$C58,FALSE)=$M58,$R58,IF(HLOOKUP(Z$2,Monitoring_eng!$A$1:$DB$79,Results!$C58,FALSE)=$O58,$S58,"CHYBA")))))</f>
        <v>0</v>
      </c>
      <c r="AA58" s="68">
        <f>IF(ISBLANK(HLOOKUP(AA$2,Monitoring_eng!$A$1:$DB$79,Results!$C58,FALSE)),"",IF(HLOOKUP(AA$2,Monitoring_eng!$A$1:$DB$79,Results!$C58,FALSE)=$I58,$P58,IF(HLOOKUP(AA$2,Monitoring_eng!$A$1:$DB$79,Results!$C58,FALSE)=$K58,$Q58,IF(HLOOKUP(AA$2,Monitoring_eng!$A$1:$DB$79,Results!$C58,FALSE)=$M58,$R58,IF(HLOOKUP(AA$2,Monitoring_eng!$A$1:$DB$79,Results!$C58,FALSE)=$O58,$S58,"CHYBA")))))</f>
        <v>0</v>
      </c>
      <c r="AB58" s="68">
        <f>IF(ISBLANK(HLOOKUP(AB$2,Monitoring_eng!$A$1:$DB$79,Results!$C58,FALSE)),"",IF(HLOOKUP(AB$2,Monitoring_eng!$A$1:$DB$79,Results!$C58,FALSE)=$I58,$P58,IF(HLOOKUP(AB$2,Monitoring_eng!$A$1:$DB$79,Results!$C58,FALSE)=$K58,$Q58,IF(HLOOKUP(AB$2,Monitoring_eng!$A$1:$DB$79,Results!$C58,FALSE)=$M58,$R58,IF(HLOOKUP(AB$2,Monitoring_eng!$A$1:$DB$79,Results!$C58,FALSE)=$O58,$S58,"CHYBA")))))</f>
        <v>0</v>
      </c>
      <c r="AC58" s="68">
        <f>IF(ISBLANK(HLOOKUP(AC$2,Monitoring_eng!$A$1:$DB$79,Results!$C58,FALSE)),"",IF(HLOOKUP(AC$2,Monitoring_eng!$A$1:$DB$79,Results!$C58,FALSE)=$I58,$P58,IF(HLOOKUP(AC$2,Monitoring_eng!$A$1:$DB$79,Results!$C58,FALSE)=$K58,$Q58,IF(HLOOKUP(AC$2,Monitoring_eng!$A$1:$DB$79,Results!$C58,FALSE)=$M58,$R58,IF(HLOOKUP(AC$2,Monitoring_eng!$A$1:$DB$79,Results!$C58,FALSE)=$O58,$S58,"CHYBA")))))</f>
        <v>0</v>
      </c>
      <c r="AD58" s="68">
        <f>IF(ISBLANK(HLOOKUP(AD$2,Monitoring_eng!$A$1:$DB$79,Results!$C58,FALSE)),"",IF(HLOOKUP(AD$2,Monitoring_eng!$A$1:$DB$79,Results!$C58,FALSE)=$I58,$P58,IF(HLOOKUP(AD$2,Monitoring_eng!$A$1:$DB$79,Results!$C58,FALSE)=$K58,$Q58,IF(HLOOKUP(AD$2,Monitoring_eng!$A$1:$DB$79,Results!$C58,FALSE)=$M58,$R58,IF(HLOOKUP(AD$2,Monitoring_eng!$A$1:$DB$79,Results!$C58,FALSE)=$O58,$S58,"CHYBA")))))</f>
        <v>3</v>
      </c>
      <c r="AE58" s="68">
        <f>IF(ISBLANK(HLOOKUP(AE$2,Monitoring_eng!$A$1:$DB$79,Results!$C58,FALSE)),"",IF(HLOOKUP(AE$2,Monitoring_eng!$A$1:$DB$79,Results!$C58,FALSE)=$I58,$P58,IF(HLOOKUP(AE$2,Monitoring_eng!$A$1:$DB$79,Results!$C58,FALSE)=$K58,$Q58,IF(HLOOKUP(AE$2,Monitoring_eng!$A$1:$DB$79,Results!$C58,FALSE)=$M58,$R58,IF(HLOOKUP(AE$2,Monitoring_eng!$A$1:$DB$79,Results!$C58,FALSE)=$O58,$S58,"CHYBA")))))</f>
        <v>3</v>
      </c>
      <c r="AF58" s="68">
        <f>IF(ISBLANK(HLOOKUP(AF$2,Monitoring_eng!$A$1:$DB$79,Results!$C58,FALSE)),"",IF(HLOOKUP(AF$2,Monitoring_eng!$A$1:$DB$79,Results!$C58,FALSE)=$I58,$P58,IF(HLOOKUP(AF$2,Monitoring_eng!$A$1:$DB$79,Results!$C58,FALSE)=$K58,$Q58,IF(HLOOKUP(AF$2,Monitoring_eng!$A$1:$DB$79,Results!$C58,FALSE)=$M58,$R58,IF(HLOOKUP(AF$2,Monitoring_eng!$A$1:$DB$79,Results!$C58,FALSE)=$O58,$S58,"CHYBA")))))</f>
        <v>0</v>
      </c>
      <c r="AG58" s="68">
        <f>IF(ISBLANK(HLOOKUP(AG$2,Monitoring_eng!$A$1:$DB$79,Results!$C58,FALSE)),"",IF(HLOOKUP(AG$2,Monitoring_eng!$A$1:$DB$79,Results!$C58,FALSE)=$I58,$P58,IF(HLOOKUP(AG$2,Monitoring_eng!$A$1:$DB$79,Results!$C58,FALSE)=$K58,$Q58,IF(HLOOKUP(AG$2,Monitoring_eng!$A$1:$DB$79,Results!$C58,FALSE)=$M58,$R58,IF(HLOOKUP(AG$2,Monitoring_eng!$A$1:$DB$79,Results!$C58,FALSE)=$O58,$S58,"CHYBA")))))</f>
        <v>0</v>
      </c>
      <c r="AH58" s="68">
        <f>IF(ISBLANK(HLOOKUP(AH$2,Monitoring_eng!$A$1:$DB$79,Results!$C58,FALSE)),"",IF(HLOOKUP(AH$2,Monitoring_eng!$A$1:$DB$79,Results!$C58,FALSE)=$I58,$P58,IF(HLOOKUP(AH$2,Monitoring_eng!$A$1:$DB$79,Results!$C58,FALSE)=$K58,$Q58,IF(HLOOKUP(AH$2,Monitoring_eng!$A$1:$DB$79,Results!$C58,FALSE)=$M58,$R58,IF(HLOOKUP(AH$2,Monitoring_eng!$A$1:$DB$79,Results!$C58,FALSE)=$O58,$S58,"CHYBA")))))</f>
        <v>0</v>
      </c>
      <c r="AI58" s="68">
        <f>IF(ISBLANK(HLOOKUP(AI$2,Monitoring_eng!$A$1:$DB$79,Results!$C58,FALSE)),"",IF(HLOOKUP(AI$2,Monitoring_eng!$A$1:$DB$79,Results!$C58,FALSE)=$I58,$P58,IF(HLOOKUP(AI$2,Monitoring_eng!$A$1:$DB$79,Results!$C58,FALSE)=$K58,$Q58,IF(HLOOKUP(AI$2,Monitoring_eng!$A$1:$DB$79,Results!$C58,FALSE)=$M58,$R58,IF(HLOOKUP(AI$2,Monitoring_eng!$A$1:$DB$79,Results!$C58,FALSE)=$O58,$S58,"CHYBA")))))</f>
        <v>1.5</v>
      </c>
      <c r="AJ58" s="68">
        <f>IF(ISBLANK(HLOOKUP(AJ$2,Monitoring_eng!$A$1:$DB$79,Results!$C58,FALSE)),"",IF(HLOOKUP(AJ$2,Monitoring_eng!$A$1:$DB$79,Results!$C58,FALSE)=$I58,$P58,IF(HLOOKUP(AJ$2,Monitoring_eng!$A$1:$DB$79,Results!$C58,FALSE)=$K58,$Q58,IF(HLOOKUP(AJ$2,Monitoring_eng!$A$1:$DB$79,Results!$C58,FALSE)=$M58,$R58,IF(HLOOKUP(AJ$2,Monitoring_eng!$A$1:$DB$79,Results!$C58,FALSE)=$O58,$S58,"CHYBA")))))</f>
        <v>0</v>
      </c>
      <c r="AK58" s="68">
        <f>IF(ISBLANK(HLOOKUP(AK$2,Monitoring_eng!$A$1:$DB$79,Results!$C58,FALSE)),"",IF(HLOOKUP(AK$2,Monitoring_eng!$A$1:$DB$79,Results!$C58,FALSE)=$I58,$P58,IF(HLOOKUP(AK$2,Monitoring_eng!$A$1:$DB$79,Results!$C58,FALSE)=$K58,$Q58,IF(HLOOKUP(AK$2,Monitoring_eng!$A$1:$DB$79,Results!$C58,FALSE)=$M58,$R58,IF(HLOOKUP(AK$2,Monitoring_eng!$A$1:$DB$79,Results!$C58,FALSE)=$O58,$S58,"CHYBA")))))</f>
        <v>1.5</v>
      </c>
      <c r="AL58" s="68">
        <f>IF(ISBLANK(HLOOKUP(AL$2,Monitoring_eng!$A$1:$DB$79,Results!$C58,FALSE)),"",IF(HLOOKUP(AL$2,Monitoring_eng!$A$1:$DB$79,Results!$C58,FALSE)=$I58,$P58,IF(HLOOKUP(AL$2,Monitoring_eng!$A$1:$DB$79,Results!$C58,FALSE)=$K58,$Q58,IF(HLOOKUP(AL$2,Monitoring_eng!$A$1:$DB$79,Results!$C58,FALSE)=$M58,$R58,IF(HLOOKUP(AL$2,Monitoring_eng!$A$1:$DB$79,Results!$C58,FALSE)=$O58,$S58,"CHYBA")))))</f>
        <v>3</v>
      </c>
      <c r="AM58" s="68">
        <f>IF(ISBLANK(HLOOKUP(AM$2,Monitoring_eng!$A$1:$DB$79,Results!$C58,FALSE)),"",IF(HLOOKUP(AM$2,Monitoring_eng!$A$1:$DB$79,Results!$C58,FALSE)=$I58,$P58,IF(HLOOKUP(AM$2,Monitoring_eng!$A$1:$DB$79,Results!$C58,FALSE)=$K58,$Q58,IF(HLOOKUP(AM$2,Monitoring_eng!$A$1:$DB$79,Results!$C58,FALSE)=$M58,$R58,IF(HLOOKUP(AM$2,Monitoring_eng!$A$1:$DB$79,Results!$C58,FALSE)=$O58,$S58,"CHYBA")))))</f>
        <v>0</v>
      </c>
      <c r="AN58" s="68">
        <f>IF(ISBLANK(HLOOKUP(AN$2,Monitoring_eng!$A$1:$DB$79,Results!$C58,FALSE)),"",IF(HLOOKUP(AN$2,Monitoring_eng!$A$1:$DB$79,Results!$C58,FALSE)=$I58,$P58,IF(HLOOKUP(AN$2,Monitoring_eng!$A$1:$DB$79,Results!$C58,FALSE)=$K58,$Q58,IF(HLOOKUP(AN$2,Monitoring_eng!$A$1:$DB$79,Results!$C58,FALSE)=$M58,$R58,IF(HLOOKUP(AN$2,Monitoring_eng!$A$1:$DB$79,Results!$C58,FALSE)=$O58,$S58,"CHYBA")))))</f>
        <v>1.5</v>
      </c>
      <c r="AO58" s="68">
        <f>IF(ISBLANK(HLOOKUP(AO$2,Monitoring_eng!$A$1:$DB$79,Results!$C58,FALSE)),"",IF(HLOOKUP(AO$2,Monitoring_eng!$A$1:$DB$79,Results!$C58,FALSE)=$I58,$P58,IF(HLOOKUP(AO$2,Monitoring_eng!$A$1:$DB$79,Results!$C58,FALSE)=$K58,$Q58,IF(HLOOKUP(AO$2,Monitoring_eng!$A$1:$DB$79,Results!$C58,FALSE)=$M58,$R58,IF(HLOOKUP(AO$2,Monitoring_eng!$A$1:$DB$79,Results!$C58,FALSE)=$O58,$S58,"CHYBA")))))</f>
        <v>0</v>
      </c>
      <c r="AP58" s="68">
        <f>IF(ISBLANK(HLOOKUP(AP$2,Monitoring_eng!$A$1:$DB$79,Results!$C58,FALSE)),"",IF(HLOOKUP(AP$2,Monitoring_eng!$A$1:$DB$79,Results!$C58,FALSE)=$I58,$P58,IF(HLOOKUP(AP$2,Monitoring_eng!$A$1:$DB$79,Results!$C58,FALSE)=$K58,$Q58,IF(HLOOKUP(AP$2,Monitoring_eng!$A$1:$DB$79,Results!$C58,FALSE)=$M58,$R58,IF(HLOOKUP(AP$2,Monitoring_eng!$A$1:$DB$79,Results!$C58,FALSE)=$O58,$S58,"CHYBA")))))</f>
        <v>0</v>
      </c>
      <c r="AQ58" s="68">
        <f>IF(ISBLANK(HLOOKUP(AQ$2,Monitoring_eng!$A$1:$DB$79,Results!$C58,FALSE)),"",IF(HLOOKUP(AQ$2,Monitoring_eng!$A$1:$DB$79,Results!$C58,FALSE)=$I58,$P58,IF(HLOOKUP(AQ$2,Monitoring_eng!$A$1:$DB$79,Results!$C58,FALSE)=$K58,$Q58,IF(HLOOKUP(AQ$2,Monitoring_eng!$A$1:$DB$79,Results!$C58,FALSE)=$M58,$R58,IF(HLOOKUP(AQ$2,Monitoring_eng!$A$1:$DB$79,Results!$C58,FALSE)=$O58,$S58,"CHYBA")))))</f>
        <v>1.5</v>
      </c>
      <c r="AR58" s="68">
        <f>IF(ISBLANK(HLOOKUP(AR$2,Monitoring_eng!$A$1:$DB$79,Results!$C58,FALSE)),"",IF(HLOOKUP(AR$2,Monitoring_eng!$A$1:$DB$79,Results!$C58,FALSE)=$I58,$P58,IF(HLOOKUP(AR$2,Monitoring_eng!$A$1:$DB$79,Results!$C58,FALSE)=$K58,$Q58,IF(HLOOKUP(AR$2,Monitoring_eng!$A$1:$DB$79,Results!$C58,FALSE)=$M58,$R58,IF(HLOOKUP(AR$2,Monitoring_eng!$A$1:$DB$79,Results!$C58,FALSE)=$O58,$S58,"CHYBA")))))</f>
        <v>0</v>
      </c>
      <c r="AS58" s="68">
        <f>IF(ISBLANK(HLOOKUP(AS$2,Monitoring_eng!$A$1:$DB$79,Results!$C58,FALSE)),"",IF(HLOOKUP(AS$2,Monitoring_eng!$A$1:$DB$79,Results!$C58,FALSE)=$I58,$P58,IF(HLOOKUP(AS$2,Monitoring_eng!$A$1:$DB$79,Results!$C58,FALSE)=$K58,$Q58,IF(HLOOKUP(AS$2,Monitoring_eng!$A$1:$DB$79,Results!$C58,FALSE)=$M58,$R58,IF(HLOOKUP(AS$2,Monitoring_eng!$A$1:$DB$79,Results!$C58,FALSE)=$O58,$S58,"CHYBA")))))</f>
        <v>3</v>
      </c>
      <c r="AT58" s="68">
        <f>IF(ISBLANK(HLOOKUP(AT$2,Monitoring_eng!$A$1:$DB$79,Results!$C58,FALSE)),"",IF(HLOOKUP(AT$2,Monitoring_eng!$A$1:$DB$79,Results!$C58,FALSE)=$I58,$P58,IF(HLOOKUP(AT$2,Monitoring_eng!$A$1:$DB$79,Results!$C58,FALSE)=$K58,$Q58,IF(HLOOKUP(AT$2,Monitoring_eng!$A$1:$DB$79,Results!$C58,FALSE)=$M58,$R58,IF(HLOOKUP(AT$2,Monitoring_eng!$A$1:$DB$79,Results!$C58,FALSE)=$O58,$S58,"CHYBA")))))</f>
        <v>0</v>
      </c>
      <c r="AU58" s="68">
        <f>IF(ISBLANK(HLOOKUP(AU$2,Monitoring_eng!$A$1:$DB$79,Results!$C58,FALSE)),"",IF(HLOOKUP(AU$2,Monitoring_eng!$A$1:$DB$79,Results!$C58,FALSE)=$I58,$P58,IF(HLOOKUP(AU$2,Monitoring_eng!$A$1:$DB$79,Results!$C58,FALSE)=$K58,$Q58,IF(HLOOKUP(AU$2,Monitoring_eng!$A$1:$DB$79,Results!$C58,FALSE)=$M58,$R58,IF(HLOOKUP(AU$2,Monitoring_eng!$A$1:$DB$79,Results!$C58,FALSE)=$O58,$S58,"CHYBA")))))</f>
        <v>3</v>
      </c>
      <c r="AV58" s="68">
        <f>IF(ISBLANK(HLOOKUP(AV$2,Monitoring_eng!$A$1:$DB$79,Results!$C58,FALSE)),"",IF(HLOOKUP(AV$2,Monitoring_eng!$A$1:$DB$79,Results!$C58,FALSE)=$I58,$P58,IF(HLOOKUP(AV$2,Monitoring_eng!$A$1:$DB$79,Results!$C58,FALSE)=$K58,$Q58,IF(HLOOKUP(AV$2,Monitoring_eng!$A$1:$DB$79,Results!$C58,FALSE)=$M58,$R58,IF(HLOOKUP(AV$2,Monitoring_eng!$A$1:$DB$79,Results!$C58,FALSE)=$O58,$S58,"CHYBA")))))</f>
        <v>0</v>
      </c>
      <c r="AW58" s="68">
        <f>IF(ISBLANK(HLOOKUP(AW$2,Monitoring_eng!$A$1:$DB$79,Results!$C58,FALSE)),"",IF(HLOOKUP(AW$2,Monitoring_eng!$A$1:$DB$79,Results!$C58,FALSE)=$I58,$P58,IF(HLOOKUP(AW$2,Monitoring_eng!$A$1:$DB$79,Results!$C58,FALSE)=$K58,$Q58,IF(HLOOKUP(AW$2,Monitoring_eng!$A$1:$DB$79,Results!$C58,FALSE)=$M58,$R58,IF(HLOOKUP(AW$2,Monitoring_eng!$A$1:$DB$79,Results!$C58,FALSE)=$O58,$S58,"CHYBA")))))</f>
        <v>0</v>
      </c>
      <c r="AX58" s="68">
        <f>IF(ISBLANK(HLOOKUP(AX$2,Monitoring_eng!$A$1:$DB$79,Results!$C58,FALSE)),"",IF(HLOOKUP(AX$2,Monitoring_eng!$A$1:$DB$79,Results!$C58,FALSE)=$I58,$P58,IF(HLOOKUP(AX$2,Monitoring_eng!$A$1:$DB$79,Results!$C58,FALSE)=$K58,$Q58,IF(HLOOKUP(AX$2,Monitoring_eng!$A$1:$DB$79,Results!$C58,FALSE)=$M58,$R58,IF(HLOOKUP(AX$2,Monitoring_eng!$A$1:$DB$79,Results!$C58,FALSE)=$O58,$S58,"CHYBA")))))</f>
        <v>0</v>
      </c>
      <c r="AY58" s="68">
        <f>IF(ISBLANK(HLOOKUP(AY$2,Monitoring_eng!$A$1:$DB$79,Results!$C58,FALSE)),"",IF(HLOOKUP(AY$2,Monitoring_eng!$A$1:$DB$79,Results!$C58,FALSE)=$I58,$P58,IF(HLOOKUP(AY$2,Monitoring_eng!$A$1:$DB$79,Results!$C58,FALSE)=$K58,$Q58,IF(HLOOKUP(AY$2,Monitoring_eng!$A$1:$DB$79,Results!$C58,FALSE)=$M58,$R58,IF(HLOOKUP(AY$2,Monitoring_eng!$A$1:$DB$79,Results!$C58,FALSE)=$O58,$S58,"CHYBA")))))</f>
        <v>0</v>
      </c>
      <c r="AZ58" s="68">
        <f>IF(ISBLANK(HLOOKUP(AZ$2,Monitoring_eng!$A$1:$DB$79,Results!$C58,FALSE)),"",IF(HLOOKUP(AZ$2,Monitoring_eng!$A$1:$DB$79,Results!$C58,FALSE)=$I58,$P58,IF(HLOOKUP(AZ$2,Monitoring_eng!$A$1:$DB$79,Results!$C58,FALSE)=$K58,$Q58,IF(HLOOKUP(AZ$2,Monitoring_eng!$A$1:$DB$79,Results!$C58,FALSE)=$M58,$R58,IF(HLOOKUP(AZ$2,Monitoring_eng!$A$1:$DB$79,Results!$C58,FALSE)=$O58,$S58,"CHYBA")))))</f>
        <v>3</v>
      </c>
      <c r="BA58" s="68">
        <f>IF(ISBLANK(HLOOKUP(BA$2,Monitoring_eng!$A$1:$DB$79,Results!$C58,FALSE)),"",IF(HLOOKUP(BA$2,Monitoring_eng!$A$1:$DB$79,Results!$C58,FALSE)=$I58,$P58,IF(HLOOKUP(BA$2,Monitoring_eng!$A$1:$DB$79,Results!$C58,FALSE)=$K58,$Q58,IF(HLOOKUP(BA$2,Monitoring_eng!$A$1:$DB$79,Results!$C58,FALSE)=$M58,$R58,IF(HLOOKUP(BA$2,Monitoring_eng!$A$1:$DB$79,Results!$C58,FALSE)=$O58,$S58,"CHYBA")))))</f>
        <v>1.5</v>
      </c>
      <c r="BB58" s="68">
        <f>IF(ISBLANK(HLOOKUP(BB$2,Monitoring_eng!$A$1:$DB$79,Results!$C58,FALSE)),"",IF(HLOOKUP(BB$2,Monitoring_eng!$A$1:$DB$79,Results!$C58,FALSE)=$I58,$P58,IF(HLOOKUP(BB$2,Monitoring_eng!$A$1:$DB$79,Results!$C58,FALSE)=$K58,$Q58,IF(HLOOKUP(BB$2,Monitoring_eng!$A$1:$DB$79,Results!$C58,FALSE)=$M58,$R58,IF(HLOOKUP(BB$2,Monitoring_eng!$A$1:$DB$79,Results!$C58,FALSE)=$O58,$S58,"CHYBA")))))</f>
        <v>1.5</v>
      </c>
      <c r="BC58" s="68">
        <f>IF(ISBLANK(HLOOKUP(BC$2,Monitoring_eng!$A$1:$DB$79,Results!$C58,FALSE)),"",IF(HLOOKUP(BC$2,Monitoring_eng!$A$1:$DB$79,Results!$C58,FALSE)=$I58,$P58,IF(HLOOKUP(BC$2,Monitoring_eng!$A$1:$DB$79,Results!$C58,FALSE)=$K58,$Q58,IF(HLOOKUP(BC$2,Monitoring_eng!$A$1:$DB$79,Results!$C58,FALSE)=$M58,$R58,IF(HLOOKUP(BC$2,Monitoring_eng!$A$1:$DB$79,Results!$C58,FALSE)=$O58,$S58,"CHYBA")))))</f>
        <v>0</v>
      </c>
      <c r="BD58" s="68">
        <f>IF(ISBLANK(HLOOKUP(BD$2,Monitoring_eng!$A$1:$DB$79,Results!$C58,FALSE)),"",IF(HLOOKUP(BD$2,Monitoring_eng!$A$1:$DB$79,Results!$C58,FALSE)=$I58,$P58,IF(HLOOKUP(BD$2,Monitoring_eng!$A$1:$DB$79,Results!$C58,FALSE)=$K58,$Q58,IF(HLOOKUP(BD$2,Monitoring_eng!$A$1:$DB$79,Results!$C58,FALSE)=$M58,$R58,IF(HLOOKUP(BD$2,Monitoring_eng!$A$1:$DB$79,Results!$C58,FALSE)=$O58,$S58,"CHYBA")))))</f>
        <v>0</v>
      </c>
      <c r="BE58" s="68">
        <f>IF(ISBLANK(HLOOKUP(BE$2,Monitoring_eng!$A$1:$DB$79,Results!$C58,FALSE)),"",IF(HLOOKUP(BE$2,Monitoring_eng!$A$1:$DB$79,Results!$C58,FALSE)=$I58,$P58,IF(HLOOKUP(BE$2,Monitoring_eng!$A$1:$DB$79,Results!$C58,FALSE)=$K58,$Q58,IF(HLOOKUP(BE$2,Monitoring_eng!$A$1:$DB$79,Results!$C58,FALSE)=$M58,$R58,IF(HLOOKUP(BE$2,Monitoring_eng!$A$1:$DB$79,Results!$C58,FALSE)=$O58,$S58,"CHYBA")))))</f>
        <v>0</v>
      </c>
      <c r="BF58" s="68">
        <f>IF(ISBLANK(HLOOKUP(BF$2,Monitoring_eng!$A$1:$DB$79,Results!$C58,FALSE)),"",IF(HLOOKUP(BF$2,Monitoring_eng!$A$1:$DB$79,Results!$C58,FALSE)=$I58,$P58,IF(HLOOKUP(BF$2,Monitoring_eng!$A$1:$DB$79,Results!$C58,FALSE)=$K58,$Q58,IF(HLOOKUP(BF$2,Monitoring_eng!$A$1:$DB$79,Results!$C58,FALSE)=$M58,$R58,IF(HLOOKUP(BF$2,Monitoring_eng!$A$1:$DB$79,Results!$C58,FALSE)=$O58,$S58,"CHYBA")))))</f>
        <v>0</v>
      </c>
      <c r="BG58" s="68">
        <f>IF(ISBLANK(HLOOKUP(BG$2,Monitoring_eng!$A$1:$DB$79,Results!$C58,FALSE)),"",IF(HLOOKUP(BG$2,Monitoring_eng!$A$1:$DB$79,Results!$C58,FALSE)=$I58,$P58,IF(HLOOKUP(BG$2,Monitoring_eng!$A$1:$DB$79,Results!$C58,FALSE)=$K58,$Q58,IF(HLOOKUP(BG$2,Monitoring_eng!$A$1:$DB$79,Results!$C58,FALSE)=$M58,$R58,IF(HLOOKUP(BG$2,Monitoring_eng!$A$1:$DB$79,Results!$C58,FALSE)=$O58,$S58,"CHYBA")))))</f>
        <v>1.5</v>
      </c>
      <c r="BH58" s="68">
        <f>IF(ISBLANK(HLOOKUP(BH$2,Monitoring_eng!$A$1:$DB$79,Results!$C58,FALSE)),"",IF(HLOOKUP(BH$2,Monitoring_eng!$A$1:$DB$79,Results!$C58,FALSE)=$I58,$P58,IF(HLOOKUP(BH$2,Monitoring_eng!$A$1:$DB$79,Results!$C58,FALSE)=$K58,$Q58,IF(HLOOKUP(BH$2,Monitoring_eng!$A$1:$DB$79,Results!$C58,FALSE)=$M58,$R58,IF(HLOOKUP(BH$2,Monitoring_eng!$A$1:$DB$79,Results!$C58,FALSE)=$O58,$S58,"CHYBA")))))</f>
        <v>1.5</v>
      </c>
      <c r="BI58" s="68">
        <f>IF(ISBLANK(HLOOKUP(BI$2,Monitoring_eng!$A$1:$DB$79,Results!$C58,FALSE)),"",IF(HLOOKUP(BI$2,Monitoring_eng!$A$1:$DB$79,Results!$C58,FALSE)=$I58,$P58,IF(HLOOKUP(BI$2,Monitoring_eng!$A$1:$DB$79,Results!$C58,FALSE)=$K58,$Q58,IF(HLOOKUP(BI$2,Monitoring_eng!$A$1:$DB$79,Results!$C58,FALSE)=$M58,$R58,IF(HLOOKUP(BI$2,Monitoring_eng!$A$1:$DB$79,Results!$C58,FALSE)=$O58,$S58,"CHYBA")))))</f>
        <v>0</v>
      </c>
      <c r="BJ58" s="68">
        <f>IF(ISBLANK(HLOOKUP(BJ$2,Monitoring_eng!$A$1:$DB$79,Results!$C58,FALSE)),"",IF(HLOOKUP(BJ$2,Monitoring_eng!$A$1:$DB$79,Results!$C58,FALSE)=$I58,$P58,IF(HLOOKUP(BJ$2,Monitoring_eng!$A$1:$DB$79,Results!$C58,FALSE)=$K58,$Q58,IF(HLOOKUP(BJ$2,Monitoring_eng!$A$1:$DB$79,Results!$C58,FALSE)=$M58,$R58,IF(HLOOKUP(BJ$2,Monitoring_eng!$A$1:$DB$79,Results!$C58,FALSE)=$O58,$S58,"CHYBA")))))</f>
        <v>0</v>
      </c>
      <c r="BK58" s="68">
        <f>IF(ISBLANK(HLOOKUP(BK$2,Monitoring_eng!$A$1:$DB$79,Results!$C58,FALSE)),"",IF(HLOOKUP(BK$2,Monitoring_eng!$A$1:$DB$79,Results!$C58,FALSE)=$I58,$P58,IF(HLOOKUP(BK$2,Monitoring_eng!$A$1:$DB$79,Results!$C58,FALSE)=$K58,$Q58,IF(HLOOKUP(BK$2,Monitoring_eng!$A$1:$DB$79,Results!$C58,FALSE)=$M58,$R58,IF(HLOOKUP(BK$2,Monitoring_eng!$A$1:$DB$79,Results!$C58,FALSE)=$O58,$S58,"CHYBA")))))</f>
        <v>1.5</v>
      </c>
      <c r="BL58" s="68">
        <f>IF(ISBLANK(HLOOKUP(BL$2,Monitoring_eng!$A$1:$DB$79,Results!$C58,FALSE)),"",IF(HLOOKUP(BL$2,Monitoring_eng!$A$1:$DB$79,Results!$C58,FALSE)=$I58,$P58,IF(HLOOKUP(BL$2,Monitoring_eng!$A$1:$DB$79,Results!$C58,FALSE)=$K58,$Q58,IF(HLOOKUP(BL$2,Monitoring_eng!$A$1:$DB$79,Results!$C58,FALSE)=$M58,$R58,IF(HLOOKUP(BL$2,Monitoring_eng!$A$1:$DB$79,Results!$C58,FALSE)=$O58,$S58,"CHYBA")))))</f>
        <v>0</v>
      </c>
      <c r="BM58" s="68">
        <f>IF(ISBLANK(HLOOKUP(BM$2,Monitoring_eng!$A$1:$DB$79,Results!$C58,FALSE)),"",IF(HLOOKUP(BM$2,Monitoring_eng!$A$1:$DB$79,Results!$C58,FALSE)=$I58,$P58,IF(HLOOKUP(BM$2,Monitoring_eng!$A$1:$DB$79,Results!$C58,FALSE)=$K58,$Q58,IF(HLOOKUP(BM$2,Monitoring_eng!$A$1:$DB$79,Results!$C58,FALSE)=$M58,$R58,IF(HLOOKUP(BM$2,Monitoring_eng!$A$1:$DB$79,Results!$C58,FALSE)=$O58,$S58,"CHYBA")))))</f>
        <v>0</v>
      </c>
      <c r="BN58" s="68">
        <f>IF(ISBLANK(HLOOKUP(BN$2,Monitoring_eng!$A$1:$DB$79,Results!$C58,FALSE)),"",IF(HLOOKUP(BN$2,Monitoring_eng!$A$1:$DB$79,Results!$C58,FALSE)=$I58,$P58,IF(HLOOKUP(BN$2,Monitoring_eng!$A$1:$DB$79,Results!$C58,FALSE)=$K58,$Q58,IF(HLOOKUP(BN$2,Monitoring_eng!$A$1:$DB$79,Results!$C58,FALSE)=$M58,$R58,IF(HLOOKUP(BN$2,Monitoring_eng!$A$1:$DB$79,Results!$C58,FALSE)=$O58,$S58,"CHYBA")))))</f>
        <v>0</v>
      </c>
      <c r="BO58" s="68">
        <f>IF(ISBLANK(HLOOKUP(BO$2,Monitoring_eng!$A$1:$DB$79,Results!$C58,FALSE)),"",IF(HLOOKUP(BO$2,Monitoring_eng!$A$1:$DB$79,Results!$C58,FALSE)=$I58,$P58,IF(HLOOKUP(BO$2,Monitoring_eng!$A$1:$DB$79,Results!$C58,FALSE)=$K58,$Q58,IF(HLOOKUP(BO$2,Monitoring_eng!$A$1:$DB$79,Results!$C58,FALSE)=$M58,$R58,IF(HLOOKUP(BO$2,Monitoring_eng!$A$1:$DB$79,Results!$C58,FALSE)=$O58,$S58,"CHYBA")))))</f>
        <v>3</v>
      </c>
      <c r="BP58" s="68">
        <f>IF(ISBLANK(HLOOKUP(BP$2,Monitoring_eng!$A$1:$DB$79,Results!$C58,FALSE)),"",IF(HLOOKUP(BP$2,Monitoring_eng!$A$1:$DB$79,Results!$C58,FALSE)=$I58,$P58,IF(HLOOKUP(BP$2,Monitoring_eng!$A$1:$DB$79,Results!$C58,FALSE)=$K58,$Q58,IF(HLOOKUP(BP$2,Monitoring_eng!$A$1:$DB$79,Results!$C58,FALSE)=$M58,$R58,IF(HLOOKUP(BP$2,Monitoring_eng!$A$1:$DB$79,Results!$C58,FALSE)=$O58,$S58,"CHYBA")))))</f>
        <v>0</v>
      </c>
      <c r="BQ58" s="68">
        <f>IF(ISBLANK(HLOOKUP(BQ$2,Monitoring_eng!$A$1:$DB$79,Results!$C58,FALSE)),"",IF(HLOOKUP(BQ$2,Monitoring_eng!$A$1:$DB$79,Results!$C58,FALSE)=$I58,$P58,IF(HLOOKUP(BQ$2,Monitoring_eng!$A$1:$DB$79,Results!$C58,FALSE)=$K58,$Q58,IF(HLOOKUP(BQ$2,Monitoring_eng!$A$1:$DB$79,Results!$C58,FALSE)=$M58,$R58,IF(HLOOKUP(BQ$2,Monitoring_eng!$A$1:$DB$79,Results!$C58,FALSE)=$O58,$S58,"CHYBA")))))</f>
        <v>0</v>
      </c>
    </row>
    <row r="59" spans="1:69" x14ac:dyDescent="0.25">
      <c r="A59" s="45" t="s">
        <v>2484</v>
      </c>
      <c r="B59" s="45" t="s">
        <v>360</v>
      </c>
      <c r="C59" s="45">
        <v>58</v>
      </c>
      <c r="D59" s="57" t="s">
        <v>176</v>
      </c>
      <c r="E59" s="57" t="s">
        <v>188</v>
      </c>
      <c r="F59" s="58" t="s">
        <v>54</v>
      </c>
      <c r="G59" s="45">
        <v>3</v>
      </c>
      <c r="H59" s="45" t="s">
        <v>484</v>
      </c>
      <c r="I59" s="45" t="s">
        <v>1749</v>
      </c>
      <c r="J59" s="45" t="s">
        <v>485</v>
      </c>
      <c r="K59" s="67" t="s">
        <v>1750</v>
      </c>
      <c r="L59" s="45" t="s">
        <v>486</v>
      </c>
      <c r="M59" s="45" t="s">
        <v>1752</v>
      </c>
      <c r="N59" s="45" t="s">
        <v>2116</v>
      </c>
      <c r="O59" s="45" t="s">
        <v>2116</v>
      </c>
      <c r="P59" s="45">
        <f t="shared" si="0"/>
        <v>3</v>
      </c>
      <c r="Q59" s="45">
        <v>0</v>
      </c>
      <c r="R59" s="45">
        <f t="shared" si="1"/>
        <v>1.5</v>
      </c>
      <c r="S59" s="45" t="s">
        <v>2116</v>
      </c>
      <c r="T59" s="68">
        <f>IF(ISBLANK(HLOOKUP(T$2,Monitoring_eng!$A$1:$DB$79,Results!$C59,FALSE)),"",IF(HLOOKUP(T$2,Monitoring_eng!$A$1:$DB$79,Results!$C59,FALSE)=$I59,$P59,IF(HLOOKUP(T$2,Monitoring_eng!$A$1:$DB$79,Results!$C59,FALSE)=$K59,$Q59,IF(HLOOKUP(T$2,Monitoring_eng!$A$1:$DB$79,Results!$C59,FALSE)=$M59,$R59,IF(HLOOKUP(T$2,Monitoring_eng!$A$1:$DB$79,Results!$C59,FALSE)=$O59,$S59,"CHYBA")))))</f>
        <v>3</v>
      </c>
      <c r="U59" s="68">
        <f>IF(ISBLANK(HLOOKUP(U$2,Monitoring_eng!$A$1:$DB$79,Results!$C59,FALSE)),"",IF(HLOOKUP(U$2,Monitoring_eng!$A$1:$DB$79,Results!$C59,FALSE)=$I59,$P59,IF(HLOOKUP(U$2,Monitoring_eng!$A$1:$DB$79,Results!$C59,FALSE)=$K59,$Q59,IF(HLOOKUP(U$2,Monitoring_eng!$A$1:$DB$79,Results!$C59,FALSE)=$M59,$R59,IF(HLOOKUP(U$2,Monitoring_eng!$A$1:$DB$79,Results!$C59,FALSE)=$O59,$S59,"CHYBA")))))</f>
        <v>3</v>
      </c>
      <c r="V59" s="68">
        <f>IF(ISBLANK(HLOOKUP(V$2,Monitoring_eng!$A$1:$DB$79,Results!$C59,FALSE)),"",IF(HLOOKUP(V$2,Monitoring_eng!$A$1:$DB$79,Results!$C59,FALSE)=$I59,$P59,IF(HLOOKUP(V$2,Monitoring_eng!$A$1:$DB$79,Results!$C59,FALSE)=$K59,$Q59,IF(HLOOKUP(V$2,Monitoring_eng!$A$1:$DB$79,Results!$C59,FALSE)=$M59,$R59,IF(HLOOKUP(V$2,Monitoring_eng!$A$1:$DB$79,Results!$C59,FALSE)=$O59,$S59,"CHYBA")))))</f>
        <v>0</v>
      </c>
      <c r="W59" s="68">
        <f>IF(ISBLANK(HLOOKUP(W$2,Monitoring_eng!$A$1:$DB$79,Results!$C59,FALSE)),"",IF(HLOOKUP(W$2,Monitoring_eng!$A$1:$DB$79,Results!$C59,FALSE)=$I59,$P59,IF(HLOOKUP(W$2,Monitoring_eng!$A$1:$DB$79,Results!$C59,FALSE)=$K59,$Q59,IF(HLOOKUP(W$2,Monitoring_eng!$A$1:$DB$79,Results!$C59,FALSE)=$M59,$R59,IF(HLOOKUP(W$2,Monitoring_eng!$A$1:$DB$79,Results!$C59,FALSE)=$O59,$S59,"CHYBA")))))</f>
        <v>0</v>
      </c>
      <c r="X59" s="68">
        <f>IF(ISBLANK(HLOOKUP(X$2,Monitoring_eng!$A$1:$DB$79,Results!$C59,FALSE)),"",IF(HLOOKUP(X$2,Monitoring_eng!$A$1:$DB$79,Results!$C59,FALSE)=$I59,$P59,IF(HLOOKUP(X$2,Monitoring_eng!$A$1:$DB$79,Results!$C59,FALSE)=$K59,$Q59,IF(HLOOKUP(X$2,Monitoring_eng!$A$1:$DB$79,Results!$C59,FALSE)=$M59,$R59,IF(HLOOKUP(X$2,Monitoring_eng!$A$1:$DB$79,Results!$C59,FALSE)=$O59,$S59,"CHYBA")))))</f>
        <v>3</v>
      </c>
      <c r="Y59" s="68">
        <f>IF(ISBLANK(HLOOKUP(Y$2,Monitoring_eng!$A$1:$DB$79,Results!$C59,FALSE)),"",IF(HLOOKUP(Y$2,Monitoring_eng!$A$1:$DB$79,Results!$C59,FALSE)=$I59,$P59,IF(HLOOKUP(Y$2,Monitoring_eng!$A$1:$DB$79,Results!$C59,FALSE)=$K59,$Q59,IF(HLOOKUP(Y$2,Monitoring_eng!$A$1:$DB$79,Results!$C59,FALSE)=$M59,$R59,IF(HLOOKUP(Y$2,Monitoring_eng!$A$1:$DB$79,Results!$C59,FALSE)=$O59,$S59,"CHYBA")))))</f>
        <v>3</v>
      </c>
      <c r="Z59" s="68">
        <f>IF(ISBLANK(HLOOKUP(Z$2,Monitoring_eng!$A$1:$DB$79,Results!$C59,FALSE)),"",IF(HLOOKUP(Z$2,Monitoring_eng!$A$1:$DB$79,Results!$C59,FALSE)=$I59,$P59,IF(HLOOKUP(Z$2,Monitoring_eng!$A$1:$DB$79,Results!$C59,FALSE)=$K59,$Q59,IF(HLOOKUP(Z$2,Monitoring_eng!$A$1:$DB$79,Results!$C59,FALSE)=$M59,$R59,IF(HLOOKUP(Z$2,Monitoring_eng!$A$1:$DB$79,Results!$C59,FALSE)=$O59,$S59,"CHYBA")))))</f>
        <v>1.5</v>
      </c>
      <c r="AA59" s="68">
        <f>IF(ISBLANK(HLOOKUP(AA$2,Monitoring_eng!$A$1:$DB$79,Results!$C59,FALSE)),"",IF(HLOOKUP(AA$2,Monitoring_eng!$A$1:$DB$79,Results!$C59,FALSE)=$I59,$P59,IF(HLOOKUP(AA$2,Monitoring_eng!$A$1:$DB$79,Results!$C59,FALSE)=$K59,$Q59,IF(HLOOKUP(AA$2,Monitoring_eng!$A$1:$DB$79,Results!$C59,FALSE)=$M59,$R59,IF(HLOOKUP(AA$2,Monitoring_eng!$A$1:$DB$79,Results!$C59,FALSE)=$O59,$S59,"CHYBA")))))</f>
        <v>3</v>
      </c>
      <c r="AB59" s="68">
        <f>IF(ISBLANK(HLOOKUP(AB$2,Monitoring_eng!$A$1:$DB$79,Results!$C59,FALSE)),"",IF(HLOOKUP(AB$2,Monitoring_eng!$A$1:$DB$79,Results!$C59,FALSE)=$I59,$P59,IF(HLOOKUP(AB$2,Monitoring_eng!$A$1:$DB$79,Results!$C59,FALSE)=$K59,$Q59,IF(HLOOKUP(AB$2,Monitoring_eng!$A$1:$DB$79,Results!$C59,FALSE)=$M59,$R59,IF(HLOOKUP(AB$2,Monitoring_eng!$A$1:$DB$79,Results!$C59,FALSE)=$O59,$S59,"CHYBA")))))</f>
        <v>3</v>
      </c>
      <c r="AC59" s="68">
        <f>IF(ISBLANK(HLOOKUP(AC$2,Monitoring_eng!$A$1:$DB$79,Results!$C59,FALSE)),"",IF(HLOOKUP(AC$2,Monitoring_eng!$A$1:$DB$79,Results!$C59,FALSE)=$I59,$P59,IF(HLOOKUP(AC$2,Monitoring_eng!$A$1:$DB$79,Results!$C59,FALSE)=$K59,$Q59,IF(HLOOKUP(AC$2,Monitoring_eng!$A$1:$DB$79,Results!$C59,FALSE)=$M59,$R59,IF(HLOOKUP(AC$2,Monitoring_eng!$A$1:$DB$79,Results!$C59,FALSE)=$O59,$S59,"CHYBA")))))</f>
        <v>0</v>
      </c>
      <c r="AD59" s="68">
        <f>IF(ISBLANK(HLOOKUP(AD$2,Monitoring_eng!$A$1:$DB$79,Results!$C59,FALSE)),"",IF(HLOOKUP(AD$2,Monitoring_eng!$A$1:$DB$79,Results!$C59,FALSE)=$I59,$P59,IF(HLOOKUP(AD$2,Monitoring_eng!$A$1:$DB$79,Results!$C59,FALSE)=$K59,$Q59,IF(HLOOKUP(AD$2,Monitoring_eng!$A$1:$DB$79,Results!$C59,FALSE)=$M59,$R59,IF(HLOOKUP(AD$2,Monitoring_eng!$A$1:$DB$79,Results!$C59,FALSE)=$O59,$S59,"CHYBA")))))</f>
        <v>3</v>
      </c>
      <c r="AE59" s="68">
        <f>IF(ISBLANK(HLOOKUP(AE$2,Monitoring_eng!$A$1:$DB$79,Results!$C59,FALSE)),"",IF(HLOOKUP(AE$2,Monitoring_eng!$A$1:$DB$79,Results!$C59,FALSE)=$I59,$P59,IF(HLOOKUP(AE$2,Monitoring_eng!$A$1:$DB$79,Results!$C59,FALSE)=$K59,$Q59,IF(HLOOKUP(AE$2,Monitoring_eng!$A$1:$DB$79,Results!$C59,FALSE)=$M59,$R59,IF(HLOOKUP(AE$2,Monitoring_eng!$A$1:$DB$79,Results!$C59,FALSE)=$O59,$S59,"CHYBA")))))</f>
        <v>3</v>
      </c>
      <c r="AF59" s="68">
        <f>IF(ISBLANK(HLOOKUP(AF$2,Monitoring_eng!$A$1:$DB$79,Results!$C59,FALSE)),"",IF(HLOOKUP(AF$2,Monitoring_eng!$A$1:$DB$79,Results!$C59,FALSE)=$I59,$P59,IF(HLOOKUP(AF$2,Monitoring_eng!$A$1:$DB$79,Results!$C59,FALSE)=$K59,$Q59,IF(HLOOKUP(AF$2,Monitoring_eng!$A$1:$DB$79,Results!$C59,FALSE)=$M59,$R59,IF(HLOOKUP(AF$2,Monitoring_eng!$A$1:$DB$79,Results!$C59,FALSE)=$O59,$S59,"CHYBA")))))</f>
        <v>3</v>
      </c>
      <c r="AG59" s="68">
        <f>IF(ISBLANK(HLOOKUP(AG$2,Monitoring_eng!$A$1:$DB$79,Results!$C59,FALSE)),"",IF(HLOOKUP(AG$2,Monitoring_eng!$A$1:$DB$79,Results!$C59,FALSE)=$I59,$P59,IF(HLOOKUP(AG$2,Monitoring_eng!$A$1:$DB$79,Results!$C59,FALSE)=$K59,$Q59,IF(HLOOKUP(AG$2,Monitoring_eng!$A$1:$DB$79,Results!$C59,FALSE)=$M59,$R59,IF(HLOOKUP(AG$2,Monitoring_eng!$A$1:$DB$79,Results!$C59,FALSE)=$O59,$S59,"CHYBA")))))</f>
        <v>3</v>
      </c>
      <c r="AH59" s="68">
        <f>IF(ISBLANK(HLOOKUP(AH$2,Monitoring_eng!$A$1:$DB$79,Results!$C59,FALSE)),"",IF(HLOOKUP(AH$2,Monitoring_eng!$A$1:$DB$79,Results!$C59,FALSE)=$I59,$P59,IF(HLOOKUP(AH$2,Monitoring_eng!$A$1:$DB$79,Results!$C59,FALSE)=$K59,$Q59,IF(HLOOKUP(AH$2,Monitoring_eng!$A$1:$DB$79,Results!$C59,FALSE)=$M59,$R59,IF(HLOOKUP(AH$2,Monitoring_eng!$A$1:$DB$79,Results!$C59,FALSE)=$O59,$S59,"CHYBA")))))</f>
        <v>0</v>
      </c>
      <c r="AI59" s="68">
        <f>IF(ISBLANK(HLOOKUP(AI$2,Monitoring_eng!$A$1:$DB$79,Results!$C59,FALSE)),"",IF(HLOOKUP(AI$2,Monitoring_eng!$A$1:$DB$79,Results!$C59,FALSE)=$I59,$P59,IF(HLOOKUP(AI$2,Monitoring_eng!$A$1:$DB$79,Results!$C59,FALSE)=$K59,$Q59,IF(HLOOKUP(AI$2,Monitoring_eng!$A$1:$DB$79,Results!$C59,FALSE)=$M59,$R59,IF(HLOOKUP(AI$2,Monitoring_eng!$A$1:$DB$79,Results!$C59,FALSE)=$O59,$S59,"CHYBA")))))</f>
        <v>3</v>
      </c>
      <c r="AJ59" s="68">
        <f>IF(ISBLANK(HLOOKUP(AJ$2,Monitoring_eng!$A$1:$DB$79,Results!$C59,FALSE)),"",IF(HLOOKUP(AJ$2,Monitoring_eng!$A$1:$DB$79,Results!$C59,FALSE)=$I59,$P59,IF(HLOOKUP(AJ$2,Monitoring_eng!$A$1:$DB$79,Results!$C59,FALSE)=$K59,$Q59,IF(HLOOKUP(AJ$2,Monitoring_eng!$A$1:$DB$79,Results!$C59,FALSE)=$M59,$R59,IF(HLOOKUP(AJ$2,Monitoring_eng!$A$1:$DB$79,Results!$C59,FALSE)=$O59,$S59,"CHYBA")))))</f>
        <v>3</v>
      </c>
      <c r="AK59" s="68">
        <f>IF(ISBLANK(HLOOKUP(AK$2,Monitoring_eng!$A$1:$DB$79,Results!$C59,FALSE)),"",IF(HLOOKUP(AK$2,Monitoring_eng!$A$1:$DB$79,Results!$C59,FALSE)=$I59,$P59,IF(HLOOKUP(AK$2,Monitoring_eng!$A$1:$DB$79,Results!$C59,FALSE)=$K59,$Q59,IF(HLOOKUP(AK$2,Monitoring_eng!$A$1:$DB$79,Results!$C59,FALSE)=$M59,$R59,IF(HLOOKUP(AK$2,Monitoring_eng!$A$1:$DB$79,Results!$C59,FALSE)=$O59,$S59,"CHYBA")))))</f>
        <v>3</v>
      </c>
      <c r="AL59" s="68">
        <f>IF(ISBLANK(HLOOKUP(AL$2,Monitoring_eng!$A$1:$DB$79,Results!$C59,FALSE)),"",IF(HLOOKUP(AL$2,Monitoring_eng!$A$1:$DB$79,Results!$C59,FALSE)=$I59,$P59,IF(HLOOKUP(AL$2,Monitoring_eng!$A$1:$DB$79,Results!$C59,FALSE)=$K59,$Q59,IF(HLOOKUP(AL$2,Monitoring_eng!$A$1:$DB$79,Results!$C59,FALSE)=$M59,$R59,IF(HLOOKUP(AL$2,Monitoring_eng!$A$1:$DB$79,Results!$C59,FALSE)=$O59,$S59,"CHYBA")))))</f>
        <v>3</v>
      </c>
      <c r="AM59" s="68">
        <f>IF(ISBLANK(HLOOKUP(AM$2,Monitoring_eng!$A$1:$DB$79,Results!$C59,FALSE)),"",IF(HLOOKUP(AM$2,Monitoring_eng!$A$1:$DB$79,Results!$C59,FALSE)=$I59,$P59,IF(HLOOKUP(AM$2,Monitoring_eng!$A$1:$DB$79,Results!$C59,FALSE)=$K59,$Q59,IF(HLOOKUP(AM$2,Monitoring_eng!$A$1:$DB$79,Results!$C59,FALSE)=$M59,$R59,IF(HLOOKUP(AM$2,Monitoring_eng!$A$1:$DB$79,Results!$C59,FALSE)=$O59,$S59,"CHYBA")))))</f>
        <v>3</v>
      </c>
      <c r="AN59" s="68">
        <f>IF(ISBLANK(HLOOKUP(AN$2,Monitoring_eng!$A$1:$DB$79,Results!$C59,FALSE)),"",IF(HLOOKUP(AN$2,Monitoring_eng!$A$1:$DB$79,Results!$C59,FALSE)=$I59,$P59,IF(HLOOKUP(AN$2,Monitoring_eng!$A$1:$DB$79,Results!$C59,FALSE)=$K59,$Q59,IF(HLOOKUP(AN$2,Monitoring_eng!$A$1:$DB$79,Results!$C59,FALSE)=$M59,$R59,IF(HLOOKUP(AN$2,Monitoring_eng!$A$1:$DB$79,Results!$C59,FALSE)=$O59,$S59,"CHYBA")))))</f>
        <v>3</v>
      </c>
      <c r="AO59" s="68">
        <f>IF(ISBLANK(HLOOKUP(AO$2,Monitoring_eng!$A$1:$DB$79,Results!$C59,FALSE)),"",IF(HLOOKUP(AO$2,Monitoring_eng!$A$1:$DB$79,Results!$C59,FALSE)=$I59,$P59,IF(HLOOKUP(AO$2,Monitoring_eng!$A$1:$DB$79,Results!$C59,FALSE)=$K59,$Q59,IF(HLOOKUP(AO$2,Monitoring_eng!$A$1:$DB$79,Results!$C59,FALSE)=$M59,$R59,IF(HLOOKUP(AO$2,Monitoring_eng!$A$1:$DB$79,Results!$C59,FALSE)=$O59,$S59,"CHYBA")))))</f>
        <v>0</v>
      </c>
      <c r="AP59" s="68">
        <f>IF(ISBLANK(HLOOKUP(AP$2,Monitoring_eng!$A$1:$DB$79,Results!$C59,FALSE)),"",IF(HLOOKUP(AP$2,Monitoring_eng!$A$1:$DB$79,Results!$C59,FALSE)=$I59,$P59,IF(HLOOKUP(AP$2,Monitoring_eng!$A$1:$DB$79,Results!$C59,FALSE)=$K59,$Q59,IF(HLOOKUP(AP$2,Monitoring_eng!$A$1:$DB$79,Results!$C59,FALSE)=$M59,$R59,IF(HLOOKUP(AP$2,Monitoring_eng!$A$1:$DB$79,Results!$C59,FALSE)=$O59,$S59,"CHYBA")))))</f>
        <v>3</v>
      </c>
      <c r="AQ59" s="68">
        <f>IF(ISBLANK(HLOOKUP(AQ$2,Monitoring_eng!$A$1:$DB$79,Results!$C59,FALSE)),"",IF(HLOOKUP(AQ$2,Monitoring_eng!$A$1:$DB$79,Results!$C59,FALSE)=$I59,$P59,IF(HLOOKUP(AQ$2,Monitoring_eng!$A$1:$DB$79,Results!$C59,FALSE)=$K59,$Q59,IF(HLOOKUP(AQ$2,Monitoring_eng!$A$1:$DB$79,Results!$C59,FALSE)=$M59,$R59,IF(HLOOKUP(AQ$2,Monitoring_eng!$A$1:$DB$79,Results!$C59,FALSE)=$O59,$S59,"CHYBA")))))</f>
        <v>3</v>
      </c>
      <c r="AR59" s="68">
        <f>IF(ISBLANK(HLOOKUP(AR$2,Monitoring_eng!$A$1:$DB$79,Results!$C59,FALSE)),"",IF(HLOOKUP(AR$2,Monitoring_eng!$A$1:$DB$79,Results!$C59,FALSE)=$I59,$P59,IF(HLOOKUP(AR$2,Monitoring_eng!$A$1:$DB$79,Results!$C59,FALSE)=$K59,$Q59,IF(HLOOKUP(AR$2,Monitoring_eng!$A$1:$DB$79,Results!$C59,FALSE)=$M59,$R59,IF(HLOOKUP(AR$2,Monitoring_eng!$A$1:$DB$79,Results!$C59,FALSE)=$O59,$S59,"CHYBA")))))</f>
        <v>3</v>
      </c>
      <c r="AS59" s="68">
        <f>IF(ISBLANK(HLOOKUP(AS$2,Monitoring_eng!$A$1:$DB$79,Results!$C59,FALSE)),"",IF(HLOOKUP(AS$2,Monitoring_eng!$A$1:$DB$79,Results!$C59,FALSE)=$I59,$P59,IF(HLOOKUP(AS$2,Monitoring_eng!$A$1:$DB$79,Results!$C59,FALSE)=$K59,$Q59,IF(HLOOKUP(AS$2,Monitoring_eng!$A$1:$DB$79,Results!$C59,FALSE)=$M59,$R59,IF(HLOOKUP(AS$2,Monitoring_eng!$A$1:$DB$79,Results!$C59,FALSE)=$O59,$S59,"CHYBA")))))</f>
        <v>3</v>
      </c>
      <c r="AT59" s="68">
        <f>IF(ISBLANK(HLOOKUP(AT$2,Monitoring_eng!$A$1:$DB$79,Results!$C59,FALSE)),"",IF(HLOOKUP(AT$2,Monitoring_eng!$A$1:$DB$79,Results!$C59,FALSE)=$I59,$P59,IF(HLOOKUP(AT$2,Monitoring_eng!$A$1:$DB$79,Results!$C59,FALSE)=$K59,$Q59,IF(HLOOKUP(AT$2,Monitoring_eng!$A$1:$DB$79,Results!$C59,FALSE)=$M59,$R59,IF(HLOOKUP(AT$2,Monitoring_eng!$A$1:$DB$79,Results!$C59,FALSE)=$O59,$S59,"CHYBA")))))</f>
        <v>3</v>
      </c>
      <c r="AU59" s="68">
        <f>IF(ISBLANK(HLOOKUP(AU$2,Monitoring_eng!$A$1:$DB$79,Results!$C59,FALSE)),"",IF(HLOOKUP(AU$2,Monitoring_eng!$A$1:$DB$79,Results!$C59,FALSE)=$I59,$P59,IF(HLOOKUP(AU$2,Monitoring_eng!$A$1:$DB$79,Results!$C59,FALSE)=$K59,$Q59,IF(HLOOKUP(AU$2,Monitoring_eng!$A$1:$DB$79,Results!$C59,FALSE)=$M59,$R59,IF(HLOOKUP(AU$2,Monitoring_eng!$A$1:$DB$79,Results!$C59,FALSE)=$O59,$S59,"CHYBA")))))</f>
        <v>3</v>
      </c>
      <c r="AV59" s="68">
        <f>IF(ISBLANK(HLOOKUP(AV$2,Monitoring_eng!$A$1:$DB$79,Results!$C59,FALSE)),"",IF(HLOOKUP(AV$2,Monitoring_eng!$A$1:$DB$79,Results!$C59,FALSE)=$I59,$P59,IF(HLOOKUP(AV$2,Monitoring_eng!$A$1:$DB$79,Results!$C59,FALSE)=$K59,$Q59,IF(HLOOKUP(AV$2,Monitoring_eng!$A$1:$DB$79,Results!$C59,FALSE)=$M59,$R59,IF(HLOOKUP(AV$2,Monitoring_eng!$A$1:$DB$79,Results!$C59,FALSE)=$O59,$S59,"CHYBA")))))</f>
        <v>3</v>
      </c>
      <c r="AW59" s="68">
        <f>IF(ISBLANK(HLOOKUP(AW$2,Monitoring_eng!$A$1:$DB$79,Results!$C59,FALSE)),"",IF(HLOOKUP(AW$2,Monitoring_eng!$A$1:$DB$79,Results!$C59,FALSE)=$I59,$P59,IF(HLOOKUP(AW$2,Monitoring_eng!$A$1:$DB$79,Results!$C59,FALSE)=$K59,$Q59,IF(HLOOKUP(AW$2,Monitoring_eng!$A$1:$DB$79,Results!$C59,FALSE)=$M59,$R59,IF(HLOOKUP(AW$2,Monitoring_eng!$A$1:$DB$79,Results!$C59,FALSE)=$O59,$S59,"CHYBA")))))</f>
        <v>3</v>
      </c>
      <c r="AX59" s="68">
        <f>IF(ISBLANK(HLOOKUP(AX$2,Monitoring_eng!$A$1:$DB$79,Results!$C59,FALSE)),"",IF(HLOOKUP(AX$2,Monitoring_eng!$A$1:$DB$79,Results!$C59,FALSE)=$I59,$P59,IF(HLOOKUP(AX$2,Monitoring_eng!$A$1:$DB$79,Results!$C59,FALSE)=$K59,$Q59,IF(HLOOKUP(AX$2,Monitoring_eng!$A$1:$DB$79,Results!$C59,FALSE)=$M59,$R59,IF(HLOOKUP(AX$2,Monitoring_eng!$A$1:$DB$79,Results!$C59,FALSE)=$O59,$S59,"CHYBA")))))</f>
        <v>3</v>
      </c>
      <c r="AY59" s="68">
        <f>IF(ISBLANK(HLOOKUP(AY$2,Monitoring_eng!$A$1:$DB$79,Results!$C59,FALSE)),"",IF(HLOOKUP(AY$2,Monitoring_eng!$A$1:$DB$79,Results!$C59,FALSE)=$I59,$P59,IF(HLOOKUP(AY$2,Monitoring_eng!$A$1:$DB$79,Results!$C59,FALSE)=$K59,$Q59,IF(HLOOKUP(AY$2,Monitoring_eng!$A$1:$DB$79,Results!$C59,FALSE)=$M59,$R59,IF(HLOOKUP(AY$2,Monitoring_eng!$A$1:$DB$79,Results!$C59,FALSE)=$O59,$S59,"CHYBA")))))</f>
        <v>3</v>
      </c>
      <c r="AZ59" s="68">
        <f>IF(ISBLANK(HLOOKUP(AZ$2,Monitoring_eng!$A$1:$DB$79,Results!$C59,FALSE)),"",IF(HLOOKUP(AZ$2,Monitoring_eng!$A$1:$DB$79,Results!$C59,FALSE)=$I59,$P59,IF(HLOOKUP(AZ$2,Monitoring_eng!$A$1:$DB$79,Results!$C59,FALSE)=$K59,$Q59,IF(HLOOKUP(AZ$2,Monitoring_eng!$A$1:$DB$79,Results!$C59,FALSE)=$M59,$R59,IF(HLOOKUP(AZ$2,Monitoring_eng!$A$1:$DB$79,Results!$C59,FALSE)=$O59,$S59,"CHYBA")))))</f>
        <v>3</v>
      </c>
      <c r="BA59" s="68">
        <f>IF(ISBLANK(HLOOKUP(BA$2,Monitoring_eng!$A$1:$DB$79,Results!$C59,FALSE)),"",IF(HLOOKUP(BA$2,Monitoring_eng!$A$1:$DB$79,Results!$C59,FALSE)=$I59,$P59,IF(HLOOKUP(BA$2,Monitoring_eng!$A$1:$DB$79,Results!$C59,FALSE)=$K59,$Q59,IF(HLOOKUP(BA$2,Monitoring_eng!$A$1:$DB$79,Results!$C59,FALSE)=$M59,$R59,IF(HLOOKUP(BA$2,Monitoring_eng!$A$1:$DB$79,Results!$C59,FALSE)=$O59,$S59,"CHYBA")))))</f>
        <v>3</v>
      </c>
      <c r="BB59" s="68">
        <f>IF(ISBLANK(HLOOKUP(BB$2,Monitoring_eng!$A$1:$DB$79,Results!$C59,FALSE)),"",IF(HLOOKUP(BB$2,Monitoring_eng!$A$1:$DB$79,Results!$C59,FALSE)=$I59,$P59,IF(HLOOKUP(BB$2,Monitoring_eng!$A$1:$DB$79,Results!$C59,FALSE)=$K59,$Q59,IF(HLOOKUP(BB$2,Monitoring_eng!$A$1:$DB$79,Results!$C59,FALSE)=$M59,$R59,IF(HLOOKUP(BB$2,Monitoring_eng!$A$1:$DB$79,Results!$C59,FALSE)=$O59,$S59,"CHYBA")))))</f>
        <v>3</v>
      </c>
      <c r="BC59" s="68">
        <f>IF(ISBLANK(HLOOKUP(BC$2,Monitoring_eng!$A$1:$DB$79,Results!$C59,FALSE)),"",IF(HLOOKUP(BC$2,Monitoring_eng!$A$1:$DB$79,Results!$C59,FALSE)=$I59,$P59,IF(HLOOKUP(BC$2,Monitoring_eng!$A$1:$DB$79,Results!$C59,FALSE)=$K59,$Q59,IF(HLOOKUP(BC$2,Monitoring_eng!$A$1:$DB$79,Results!$C59,FALSE)=$M59,$R59,IF(HLOOKUP(BC$2,Monitoring_eng!$A$1:$DB$79,Results!$C59,FALSE)=$O59,$S59,"CHYBA")))))</f>
        <v>1.5</v>
      </c>
      <c r="BD59" s="68">
        <f>IF(ISBLANK(HLOOKUP(BD$2,Monitoring_eng!$A$1:$DB$79,Results!$C59,FALSE)),"",IF(HLOOKUP(BD$2,Monitoring_eng!$A$1:$DB$79,Results!$C59,FALSE)=$I59,$P59,IF(HLOOKUP(BD$2,Monitoring_eng!$A$1:$DB$79,Results!$C59,FALSE)=$K59,$Q59,IF(HLOOKUP(BD$2,Monitoring_eng!$A$1:$DB$79,Results!$C59,FALSE)=$M59,$R59,IF(HLOOKUP(BD$2,Monitoring_eng!$A$1:$DB$79,Results!$C59,FALSE)=$O59,$S59,"CHYBA")))))</f>
        <v>3</v>
      </c>
      <c r="BE59" s="68">
        <f>IF(ISBLANK(HLOOKUP(BE$2,Monitoring_eng!$A$1:$DB$79,Results!$C59,FALSE)),"",IF(HLOOKUP(BE$2,Monitoring_eng!$A$1:$DB$79,Results!$C59,FALSE)=$I59,$P59,IF(HLOOKUP(BE$2,Monitoring_eng!$A$1:$DB$79,Results!$C59,FALSE)=$K59,$Q59,IF(HLOOKUP(BE$2,Monitoring_eng!$A$1:$DB$79,Results!$C59,FALSE)=$M59,$R59,IF(HLOOKUP(BE$2,Monitoring_eng!$A$1:$DB$79,Results!$C59,FALSE)=$O59,$S59,"CHYBA")))))</f>
        <v>3</v>
      </c>
      <c r="BF59" s="68">
        <f>IF(ISBLANK(HLOOKUP(BF$2,Monitoring_eng!$A$1:$DB$79,Results!$C59,FALSE)),"",IF(HLOOKUP(BF$2,Monitoring_eng!$A$1:$DB$79,Results!$C59,FALSE)=$I59,$P59,IF(HLOOKUP(BF$2,Monitoring_eng!$A$1:$DB$79,Results!$C59,FALSE)=$K59,$Q59,IF(HLOOKUP(BF$2,Monitoring_eng!$A$1:$DB$79,Results!$C59,FALSE)=$M59,$R59,IF(HLOOKUP(BF$2,Monitoring_eng!$A$1:$DB$79,Results!$C59,FALSE)=$O59,$S59,"CHYBA")))))</f>
        <v>3</v>
      </c>
      <c r="BG59" s="68">
        <f>IF(ISBLANK(HLOOKUP(BG$2,Monitoring_eng!$A$1:$DB$79,Results!$C59,FALSE)),"",IF(HLOOKUP(BG$2,Monitoring_eng!$A$1:$DB$79,Results!$C59,FALSE)=$I59,$P59,IF(HLOOKUP(BG$2,Monitoring_eng!$A$1:$DB$79,Results!$C59,FALSE)=$K59,$Q59,IF(HLOOKUP(BG$2,Monitoring_eng!$A$1:$DB$79,Results!$C59,FALSE)=$M59,$R59,IF(HLOOKUP(BG$2,Monitoring_eng!$A$1:$DB$79,Results!$C59,FALSE)=$O59,$S59,"CHYBA")))))</f>
        <v>3</v>
      </c>
      <c r="BH59" s="68">
        <f>IF(ISBLANK(HLOOKUP(BH$2,Monitoring_eng!$A$1:$DB$79,Results!$C59,FALSE)),"",IF(HLOOKUP(BH$2,Monitoring_eng!$A$1:$DB$79,Results!$C59,FALSE)=$I59,$P59,IF(HLOOKUP(BH$2,Monitoring_eng!$A$1:$DB$79,Results!$C59,FALSE)=$K59,$Q59,IF(HLOOKUP(BH$2,Monitoring_eng!$A$1:$DB$79,Results!$C59,FALSE)=$M59,$R59,IF(HLOOKUP(BH$2,Monitoring_eng!$A$1:$DB$79,Results!$C59,FALSE)=$O59,$S59,"CHYBA")))))</f>
        <v>1.5</v>
      </c>
      <c r="BI59" s="68">
        <f>IF(ISBLANK(HLOOKUP(BI$2,Monitoring_eng!$A$1:$DB$79,Results!$C59,FALSE)),"",IF(HLOOKUP(BI$2,Monitoring_eng!$A$1:$DB$79,Results!$C59,FALSE)=$I59,$P59,IF(HLOOKUP(BI$2,Monitoring_eng!$A$1:$DB$79,Results!$C59,FALSE)=$K59,$Q59,IF(HLOOKUP(BI$2,Monitoring_eng!$A$1:$DB$79,Results!$C59,FALSE)=$M59,$R59,IF(HLOOKUP(BI$2,Monitoring_eng!$A$1:$DB$79,Results!$C59,FALSE)=$O59,$S59,"CHYBA")))))</f>
        <v>3</v>
      </c>
      <c r="BJ59" s="68">
        <f>IF(ISBLANK(HLOOKUP(BJ$2,Monitoring_eng!$A$1:$DB$79,Results!$C59,FALSE)),"",IF(HLOOKUP(BJ$2,Monitoring_eng!$A$1:$DB$79,Results!$C59,FALSE)=$I59,$P59,IF(HLOOKUP(BJ$2,Monitoring_eng!$A$1:$DB$79,Results!$C59,FALSE)=$K59,$Q59,IF(HLOOKUP(BJ$2,Monitoring_eng!$A$1:$DB$79,Results!$C59,FALSE)=$M59,$R59,IF(HLOOKUP(BJ$2,Monitoring_eng!$A$1:$DB$79,Results!$C59,FALSE)=$O59,$S59,"CHYBA")))))</f>
        <v>3</v>
      </c>
      <c r="BK59" s="68">
        <f>IF(ISBLANK(HLOOKUP(BK$2,Monitoring_eng!$A$1:$DB$79,Results!$C59,FALSE)),"",IF(HLOOKUP(BK$2,Monitoring_eng!$A$1:$DB$79,Results!$C59,FALSE)=$I59,$P59,IF(HLOOKUP(BK$2,Monitoring_eng!$A$1:$DB$79,Results!$C59,FALSE)=$K59,$Q59,IF(HLOOKUP(BK$2,Monitoring_eng!$A$1:$DB$79,Results!$C59,FALSE)=$M59,$R59,IF(HLOOKUP(BK$2,Monitoring_eng!$A$1:$DB$79,Results!$C59,FALSE)=$O59,$S59,"CHYBA")))))</f>
        <v>3</v>
      </c>
      <c r="BL59" s="68">
        <f>IF(ISBLANK(HLOOKUP(BL$2,Monitoring_eng!$A$1:$DB$79,Results!$C59,FALSE)),"",IF(HLOOKUP(BL$2,Monitoring_eng!$A$1:$DB$79,Results!$C59,FALSE)=$I59,$P59,IF(HLOOKUP(BL$2,Monitoring_eng!$A$1:$DB$79,Results!$C59,FALSE)=$K59,$Q59,IF(HLOOKUP(BL$2,Monitoring_eng!$A$1:$DB$79,Results!$C59,FALSE)=$M59,$R59,IF(HLOOKUP(BL$2,Monitoring_eng!$A$1:$DB$79,Results!$C59,FALSE)=$O59,$S59,"CHYBA")))))</f>
        <v>1.5</v>
      </c>
      <c r="BM59" s="68">
        <f>IF(ISBLANK(HLOOKUP(BM$2,Monitoring_eng!$A$1:$DB$79,Results!$C59,FALSE)),"",IF(HLOOKUP(BM$2,Monitoring_eng!$A$1:$DB$79,Results!$C59,FALSE)=$I59,$P59,IF(HLOOKUP(BM$2,Monitoring_eng!$A$1:$DB$79,Results!$C59,FALSE)=$K59,$Q59,IF(HLOOKUP(BM$2,Monitoring_eng!$A$1:$DB$79,Results!$C59,FALSE)=$M59,$R59,IF(HLOOKUP(BM$2,Monitoring_eng!$A$1:$DB$79,Results!$C59,FALSE)=$O59,$S59,"CHYBA")))))</f>
        <v>0</v>
      </c>
      <c r="BN59" s="68">
        <f>IF(ISBLANK(HLOOKUP(BN$2,Monitoring_eng!$A$1:$DB$79,Results!$C59,FALSE)),"",IF(HLOOKUP(BN$2,Monitoring_eng!$A$1:$DB$79,Results!$C59,FALSE)=$I59,$P59,IF(HLOOKUP(BN$2,Monitoring_eng!$A$1:$DB$79,Results!$C59,FALSE)=$K59,$Q59,IF(HLOOKUP(BN$2,Monitoring_eng!$A$1:$DB$79,Results!$C59,FALSE)=$M59,$R59,IF(HLOOKUP(BN$2,Monitoring_eng!$A$1:$DB$79,Results!$C59,FALSE)=$O59,$S59,"CHYBA")))))</f>
        <v>3</v>
      </c>
      <c r="BO59" s="68">
        <f>IF(ISBLANK(HLOOKUP(BO$2,Monitoring_eng!$A$1:$DB$79,Results!$C59,FALSE)),"",IF(HLOOKUP(BO$2,Monitoring_eng!$A$1:$DB$79,Results!$C59,FALSE)=$I59,$P59,IF(HLOOKUP(BO$2,Monitoring_eng!$A$1:$DB$79,Results!$C59,FALSE)=$K59,$Q59,IF(HLOOKUP(BO$2,Monitoring_eng!$A$1:$DB$79,Results!$C59,FALSE)=$M59,$R59,IF(HLOOKUP(BO$2,Monitoring_eng!$A$1:$DB$79,Results!$C59,FALSE)=$O59,$S59,"CHYBA")))))</f>
        <v>3</v>
      </c>
      <c r="BP59" s="68">
        <f>IF(ISBLANK(HLOOKUP(BP$2,Monitoring_eng!$A$1:$DB$79,Results!$C59,FALSE)),"",IF(HLOOKUP(BP$2,Monitoring_eng!$A$1:$DB$79,Results!$C59,FALSE)=$I59,$P59,IF(HLOOKUP(BP$2,Monitoring_eng!$A$1:$DB$79,Results!$C59,FALSE)=$K59,$Q59,IF(HLOOKUP(BP$2,Monitoring_eng!$A$1:$DB$79,Results!$C59,FALSE)=$M59,$R59,IF(HLOOKUP(BP$2,Monitoring_eng!$A$1:$DB$79,Results!$C59,FALSE)=$O59,$S59,"CHYBA")))))</f>
        <v>3</v>
      </c>
      <c r="BQ59" s="68">
        <f>IF(ISBLANK(HLOOKUP(BQ$2,Monitoring_eng!$A$1:$DB$79,Results!$C59,FALSE)),"",IF(HLOOKUP(BQ$2,Monitoring_eng!$A$1:$DB$79,Results!$C59,FALSE)=$I59,$P59,IF(HLOOKUP(BQ$2,Monitoring_eng!$A$1:$DB$79,Results!$C59,FALSE)=$K59,$Q59,IF(HLOOKUP(BQ$2,Monitoring_eng!$A$1:$DB$79,Results!$C59,FALSE)=$M59,$R59,IF(HLOOKUP(BQ$2,Monitoring_eng!$A$1:$DB$79,Results!$C59,FALSE)=$O59,$S59,"CHYBA")))))</f>
        <v>3</v>
      </c>
    </row>
    <row r="60" spans="1:69" x14ac:dyDescent="0.25">
      <c r="A60" s="45" t="s">
        <v>2485</v>
      </c>
      <c r="B60" s="45" t="s">
        <v>361</v>
      </c>
      <c r="C60" s="45">
        <v>59</v>
      </c>
      <c r="D60" s="57" t="s">
        <v>177</v>
      </c>
      <c r="E60" s="57" t="s">
        <v>189</v>
      </c>
      <c r="F60" s="58" t="s">
        <v>54</v>
      </c>
      <c r="G60" s="45">
        <v>3</v>
      </c>
      <c r="H60" s="45" t="s">
        <v>484</v>
      </c>
      <c r="I60" s="45" t="s">
        <v>1749</v>
      </c>
      <c r="J60" s="45" t="s">
        <v>485</v>
      </c>
      <c r="K60" s="67" t="s">
        <v>1750</v>
      </c>
      <c r="L60" s="45" t="s">
        <v>486</v>
      </c>
      <c r="M60" s="45" t="s">
        <v>1752</v>
      </c>
      <c r="N60" s="45" t="s">
        <v>2116</v>
      </c>
      <c r="O60" s="45" t="s">
        <v>2116</v>
      </c>
      <c r="P60" s="45">
        <f t="shared" si="0"/>
        <v>3</v>
      </c>
      <c r="Q60" s="45">
        <v>0</v>
      </c>
      <c r="R60" s="45">
        <f t="shared" si="1"/>
        <v>1.5</v>
      </c>
      <c r="S60" s="45" t="s">
        <v>2116</v>
      </c>
      <c r="T60" s="68">
        <f>IF(ISBLANK(HLOOKUP(T$2,Monitoring_eng!$A$1:$DB$79,Results!$C60,FALSE)),"",IF(HLOOKUP(T$2,Monitoring_eng!$A$1:$DB$79,Results!$C60,FALSE)=$I60,$P60,IF(HLOOKUP(T$2,Monitoring_eng!$A$1:$DB$79,Results!$C60,FALSE)=$K60,$Q60,IF(HLOOKUP(T$2,Monitoring_eng!$A$1:$DB$79,Results!$C60,FALSE)=$M60,$R60,IF(HLOOKUP(T$2,Monitoring_eng!$A$1:$DB$79,Results!$C60,FALSE)=$O60,$S60,"CHYBA")))))</f>
        <v>3</v>
      </c>
      <c r="U60" s="68">
        <f>IF(ISBLANK(HLOOKUP(U$2,Monitoring_eng!$A$1:$DB$79,Results!$C60,FALSE)),"",IF(HLOOKUP(U$2,Monitoring_eng!$A$1:$DB$79,Results!$C60,FALSE)=$I60,$P60,IF(HLOOKUP(U$2,Monitoring_eng!$A$1:$DB$79,Results!$C60,FALSE)=$K60,$Q60,IF(HLOOKUP(U$2,Monitoring_eng!$A$1:$DB$79,Results!$C60,FALSE)=$M60,$R60,IF(HLOOKUP(U$2,Monitoring_eng!$A$1:$DB$79,Results!$C60,FALSE)=$O60,$S60,"CHYBA")))))</f>
        <v>3</v>
      </c>
      <c r="V60" s="68">
        <f>IF(ISBLANK(HLOOKUP(V$2,Monitoring_eng!$A$1:$DB$79,Results!$C60,FALSE)),"",IF(HLOOKUP(V$2,Monitoring_eng!$A$1:$DB$79,Results!$C60,FALSE)=$I60,$P60,IF(HLOOKUP(V$2,Monitoring_eng!$A$1:$DB$79,Results!$C60,FALSE)=$K60,$Q60,IF(HLOOKUP(V$2,Monitoring_eng!$A$1:$DB$79,Results!$C60,FALSE)=$M60,$R60,IF(HLOOKUP(V$2,Monitoring_eng!$A$1:$DB$79,Results!$C60,FALSE)=$O60,$S60,"CHYBA")))))</f>
        <v>0</v>
      </c>
      <c r="W60" s="68">
        <f>IF(ISBLANK(HLOOKUP(W$2,Monitoring_eng!$A$1:$DB$79,Results!$C60,FALSE)),"",IF(HLOOKUP(W$2,Monitoring_eng!$A$1:$DB$79,Results!$C60,FALSE)=$I60,$P60,IF(HLOOKUP(W$2,Monitoring_eng!$A$1:$DB$79,Results!$C60,FALSE)=$K60,$Q60,IF(HLOOKUP(W$2,Monitoring_eng!$A$1:$DB$79,Results!$C60,FALSE)=$M60,$R60,IF(HLOOKUP(W$2,Monitoring_eng!$A$1:$DB$79,Results!$C60,FALSE)=$O60,$S60,"CHYBA")))))</f>
        <v>0</v>
      </c>
      <c r="X60" s="68">
        <f>IF(ISBLANK(HLOOKUP(X$2,Monitoring_eng!$A$1:$DB$79,Results!$C60,FALSE)),"",IF(HLOOKUP(X$2,Monitoring_eng!$A$1:$DB$79,Results!$C60,FALSE)=$I60,$P60,IF(HLOOKUP(X$2,Monitoring_eng!$A$1:$DB$79,Results!$C60,FALSE)=$K60,$Q60,IF(HLOOKUP(X$2,Monitoring_eng!$A$1:$DB$79,Results!$C60,FALSE)=$M60,$R60,IF(HLOOKUP(X$2,Monitoring_eng!$A$1:$DB$79,Results!$C60,FALSE)=$O60,$S60,"CHYBA")))))</f>
        <v>0</v>
      </c>
      <c r="Y60" s="68">
        <f>IF(ISBLANK(HLOOKUP(Y$2,Monitoring_eng!$A$1:$DB$79,Results!$C60,FALSE)),"",IF(HLOOKUP(Y$2,Monitoring_eng!$A$1:$DB$79,Results!$C60,FALSE)=$I60,$P60,IF(HLOOKUP(Y$2,Monitoring_eng!$A$1:$DB$79,Results!$C60,FALSE)=$K60,$Q60,IF(HLOOKUP(Y$2,Monitoring_eng!$A$1:$DB$79,Results!$C60,FALSE)=$M60,$R60,IF(HLOOKUP(Y$2,Monitoring_eng!$A$1:$DB$79,Results!$C60,FALSE)=$O60,$S60,"CHYBA")))))</f>
        <v>3</v>
      </c>
      <c r="Z60" s="68">
        <f>IF(ISBLANK(HLOOKUP(Z$2,Monitoring_eng!$A$1:$DB$79,Results!$C60,FALSE)),"",IF(HLOOKUP(Z$2,Monitoring_eng!$A$1:$DB$79,Results!$C60,FALSE)=$I60,$P60,IF(HLOOKUP(Z$2,Monitoring_eng!$A$1:$DB$79,Results!$C60,FALSE)=$K60,$Q60,IF(HLOOKUP(Z$2,Monitoring_eng!$A$1:$DB$79,Results!$C60,FALSE)=$M60,$R60,IF(HLOOKUP(Z$2,Monitoring_eng!$A$1:$DB$79,Results!$C60,FALSE)=$O60,$S60,"CHYBA")))))</f>
        <v>1.5</v>
      </c>
      <c r="AA60" s="68">
        <f>IF(ISBLANK(HLOOKUP(AA$2,Monitoring_eng!$A$1:$DB$79,Results!$C60,FALSE)),"",IF(HLOOKUP(AA$2,Monitoring_eng!$A$1:$DB$79,Results!$C60,FALSE)=$I60,$P60,IF(HLOOKUP(AA$2,Monitoring_eng!$A$1:$DB$79,Results!$C60,FALSE)=$K60,$Q60,IF(HLOOKUP(AA$2,Monitoring_eng!$A$1:$DB$79,Results!$C60,FALSE)=$M60,$R60,IF(HLOOKUP(AA$2,Monitoring_eng!$A$1:$DB$79,Results!$C60,FALSE)=$O60,$S60,"CHYBA")))))</f>
        <v>3</v>
      </c>
      <c r="AB60" s="68">
        <f>IF(ISBLANK(HLOOKUP(AB$2,Monitoring_eng!$A$1:$DB$79,Results!$C60,FALSE)),"",IF(HLOOKUP(AB$2,Monitoring_eng!$A$1:$DB$79,Results!$C60,FALSE)=$I60,$P60,IF(HLOOKUP(AB$2,Monitoring_eng!$A$1:$DB$79,Results!$C60,FALSE)=$K60,$Q60,IF(HLOOKUP(AB$2,Monitoring_eng!$A$1:$DB$79,Results!$C60,FALSE)=$M60,$R60,IF(HLOOKUP(AB$2,Monitoring_eng!$A$1:$DB$79,Results!$C60,FALSE)=$O60,$S60,"CHYBA")))))</f>
        <v>3</v>
      </c>
      <c r="AC60" s="68">
        <f>IF(ISBLANK(HLOOKUP(AC$2,Monitoring_eng!$A$1:$DB$79,Results!$C60,FALSE)),"",IF(HLOOKUP(AC$2,Monitoring_eng!$A$1:$DB$79,Results!$C60,FALSE)=$I60,$P60,IF(HLOOKUP(AC$2,Monitoring_eng!$A$1:$DB$79,Results!$C60,FALSE)=$K60,$Q60,IF(HLOOKUP(AC$2,Monitoring_eng!$A$1:$DB$79,Results!$C60,FALSE)=$M60,$R60,IF(HLOOKUP(AC$2,Monitoring_eng!$A$1:$DB$79,Results!$C60,FALSE)=$O60,$S60,"CHYBA")))))</f>
        <v>3</v>
      </c>
      <c r="AD60" s="68">
        <f>IF(ISBLANK(HLOOKUP(AD$2,Monitoring_eng!$A$1:$DB$79,Results!$C60,FALSE)),"",IF(HLOOKUP(AD$2,Monitoring_eng!$A$1:$DB$79,Results!$C60,FALSE)=$I60,$P60,IF(HLOOKUP(AD$2,Monitoring_eng!$A$1:$DB$79,Results!$C60,FALSE)=$K60,$Q60,IF(HLOOKUP(AD$2,Monitoring_eng!$A$1:$DB$79,Results!$C60,FALSE)=$M60,$R60,IF(HLOOKUP(AD$2,Monitoring_eng!$A$1:$DB$79,Results!$C60,FALSE)=$O60,$S60,"CHYBA")))))</f>
        <v>3</v>
      </c>
      <c r="AE60" s="68">
        <f>IF(ISBLANK(HLOOKUP(AE$2,Monitoring_eng!$A$1:$DB$79,Results!$C60,FALSE)),"",IF(HLOOKUP(AE$2,Monitoring_eng!$A$1:$DB$79,Results!$C60,FALSE)=$I60,$P60,IF(HLOOKUP(AE$2,Monitoring_eng!$A$1:$DB$79,Results!$C60,FALSE)=$K60,$Q60,IF(HLOOKUP(AE$2,Monitoring_eng!$A$1:$DB$79,Results!$C60,FALSE)=$M60,$R60,IF(HLOOKUP(AE$2,Monitoring_eng!$A$1:$DB$79,Results!$C60,FALSE)=$O60,$S60,"CHYBA")))))</f>
        <v>1.5</v>
      </c>
      <c r="AF60" s="68">
        <f>IF(ISBLANK(HLOOKUP(AF$2,Monitoring_eng!$A$1:$DB$79,Results!$C60,FALSE)),"",IF(HLOOKUP(AF$2,Monitoring_eng!$A$1:$DB$79,Results!$C60,FALSE)=$I60,$P60,IF(HLOOKUP(AF$2,Monitoring_eng!$A$1:$DB$79,Results!$C60,FALSE)=$K60,$Q60,IF(HLOOKUP(AF$2,Monitoring_eng!$A$1:$DB$79,Results!$C60,FALSE)=$M60,$R60,IF(HLOOKUP(AF$2,Monitoring_eng!$A$1:$DB$79,Results!$C60,FALSE)=$O60,$S60,"CHYBA")))))</f>
        <v>3</v>
      </c>
      <c r="AG60" s="68">
        <f>IF(ISBLANK(HLOOKUP(AG$2,Monitoring_eng!$A$1:$DB$79,Results!$C60,FALSE)),"",IF(HLOOKUP(AG$2,Monitoring_eng!$A$1:$DB$79,Results!$C60,FALSE)=$I60,$P60,IF(HLOOKUP(AG$2,Monitoring_eng!$A$1:$DB$79,Results!$C60,FALSE)=$K60,$Q60,IF(HLOOKUP(AG$2,Monitoring_eng!$A$1:$DB$79,Results!$C60,FALSE)=$M60,$R60,IF(HLOOKUP(AG$2,Monitoring_eng!$A$1:$DB$79,Results!$C60,FALSE)=$O60,$S60,"CHYBA")))))</f>
        <v>3</v>
      </c>
      <c r="AH60" s="68">
        <f>IF(ISBLANK(HLOOKUP(AH$2,Monitoring_eng!$A$1:$DB$79,Results!$C60,FALSE)),"",IF(HLOOKUP(AH$2,Monitoring_eng!$A$1:$DB$79,Results!$C60,FALSE)=$I60,$P60,IF(HLOOKUP(AH$2,Monitoring_eng!$A$1:$DB$79,Results!$C60,FALSE)=$K60,$Q60,IF(HLOOKUP(AH$2,Monitoring_eng!$A$1:$DB$79,Results!$C60,FALSE)=$M60,$R60,IF(HLOOKUP(AH$2,Monitoring_eng!$A$1:$DB$79,Results!$C60,FALSE)=$O60,$S60,"CHYBA")))))</f>
        <v>1.5</v>
      </c>
      <c r="AI60" s="68">
        <f>IF(ISBLANK(HLOOKUP(AI$2,Monitoring_eng!$A$1:$DB$79,Results!$C60,FALSE)),"",IF(HLOOKUP(AI$2,Monitoring_eng!$A$1:$DB$79,Results!$C60,FALSE)=$I60,$P60,IF(HLOOKUP(AI$2,Monitoring_eng!$A$1:$DB$79,Results!$C60,FALSE)=$K60,$Q60,IF(HLOOKUP(AI$2,Monitoring_eng!$A$1:$DB$79,Results!$C60,FALSE)=$M60,$R60,IF(HLOOKUP(AI$2,Monitoring_eng!$A$1:$DB$79,Results!$C60,FALSE)=$O60,$S60,"CHYBA")))))</f>
        <v>0</v>
      </c>
      <c r="AJ60" s="68">
        <f>IF(ISBLANK(HLOOKUP(AJ$2,Monitoring_eng!$A$1:$DB$79,Results!$C60,FALSE)),"",IF(HLOOKUP(AJ$2,Monitoring_eng!$A$1:$DB$79,Results!$C60,FALSE)=$I60,$P60,IF(HLOOKUP(AJ$2,Monitoring_eng!$A$1:$DB$79,Results!$C60,FALSE)=$K60,$Q60,IF(HLOOKUP(AJ$2,Monitoring_eng!$A$1:$DB$79,Results!$C60,FALSE)=$M60,$R60,IF(HLOOKUP(AJ$2,Monitoring_eng!$A$1:$DB$79,Results!$C60,FALSE)=$O60,$S60,"CHYBA")))))</f>
        <v>0</v>
      </c>
      <c r="AK60" s="68">
        <f>IF(ISBLANK(HLOOKUP(AK$2,Monitoring_eng!$A$1:$DB$79,Results!$C60,FALSE)),"",IF(HLOOKUP(AK$2,Monitoring_eng!$A$1:$DB$79,Results!$C60,FALSE)=$I60,$P60,IF(HLOOKUP(AK$2,Monitoring_eng!$A$1:$DB$79,Results!$C60,FALSE)=$K60,$Q60,IF(HLOOKUP(AK$2,Monitoring_eng!$A$1:$DB$79,Results!$C60,FALSE)=$M60,$R60,IF(HLOOKUP(AK$2,Monitoring_eng!$A$1:$DB$79,Results!$C60,FALSE)=$O60,$S60,"CHYBA")))))</f>
        <v>0</v>
      </c>
      <c r="AL60" s="68">
        <f>IF(ISBLANK(HLOOKUP(AL$2,Monitoring_eng!$A$1:$DB$79,Results!$C60,FALSE)),"",IF(HLOOKUP(AL$2,Monitoring_eng!$A$1:$DB$79,Results!$C60,FALSE)=$I60,$P60,IF(HLOOKUP(AL$2,Monitoring_eng!$A$1:$DB$79,Results!$C60,FALSE)=$K60,$Q60,IF(HLOOKUP(AL$2,Monitoring_eng!$A$1:$DB$79,Results!$C60,FALSE)=$M60,$R60,IF(HLOOKUP(AL$2,Monitoring_eng!$A$1:$DB$79,Results!$C60,FALSE)=$O60,$S60,"CHYBA")))))</f>
        <v>3</v>
      </c>
      <c r="AM60" s="68">
        <f>IF(ISBLANK(HLOOKUP(AM$2,Monitoring_eng!$A$1:$DB$79,Results!$C60,FALSE)),"",IF(HLOOKUP(AM$2,Monitoring_eng!$A$1:$DB$79,Results!$C60,FALSE)=$I60,$P60,IF(HLOOKUP(AM$2,Monitoring_eng!$A$1:$DB$79,Results!$C60,FALSE)=$K60,$Q60,IF(HLOOKUP(AM$2,Monitoring_eng!$A$1:$DB$79,Results!$C60,FALSE)=$M60,$R60,IF(HLOOKUP(AM$2,Monitoring_eng!$A$1:$DB$79,Results!$C60,FALSE)=$O60,$S60,"CHYBA")))))</f>
        <v>0</v>
      </c>
      <c r="AN60" s="68">
        <f>IF(ISBLANK(HLOOKUP(AN$2,Monitoring_eng!$A$1:$DB$79,Results!$C60,FALSE)),"",IF(HLOOKUP(AN$2,Monitoring_eng!$A$1:$DB$79,Results!$C60,FALSE)=$I60,$P60,IF(HLOOKUP(AN$2,Monitoring_eng!$A$1:$DB$79,Results!$C60,FALSE)=$K60,$Q60,IF(HLOOKUP(AN$2,Monitoring_eng!$A$1:$DB$79,Results!$C60,FALSE)=$M60,$R60,IF(HLOOKUP(AN$2,Monitoring_eng!$A$1:$DB$79,Results!$C60,FALSE)=$O60,$S60,"CHYBA")))))</f>
        <v>0</v>
      </c>
      <c r="AO60" s="68">
        <f>IF(ISBLANK(HLOOKUP(AO$2,Monitoring_eng!$A$1:$DB$79,Results!$C60,FALSE)),"",IF(HLOOKUP(AO$2,Monitoring_eng!$A$1:$DB$79,Results!$C60,FALSE)=$I60,$P60,IF(HLOOKUP(AO$2,Monitoring_eng!$A$1:$DB$79,Results!$C60,FALSE)=$K60,$Q60,IF(HLOOKUP(AO$2,Monitoring_eng!$A$1:$DB$79,Results!$C60,FALSE)=$M60,$R60,IF(HLOOKUP(AO$2,Monitoring_eng!$A$1:$DB$79,Results!$C60,FALSE)=$O60,$S60,"CHYBA")))))</f>
        <v>1.5</v>
      </c>
      <c r="AP60" s="68">
        <f>IF(ISBLANK(HLOOKUP(AP$2,Monitoring_eng!$A$1:$DB$79,Results!$C60,FALSE)),"",IF(HLOOKUP(AP$2,Monitoring_eng!$A$1:$DB$79,Results!$C60,FALSE)=$I60,$P60,IF(HLOOKUP(AP$2,Monitoring_eng!$A$1:$DB$79,Results!$C60,FALSE)=$K60,$Q60,IF(HLOOKUP(AP$2,Monitoring_eng!$A$1:$DB$79,Results!$C60,FALSE)=$M60,$R60,IF(HLOOKUP(AP$2,Monitoring_eng!$A$1:$DB$79,Results!$C60,FALSE)=$O60,$S60,"CHYBA")))))</f>
        <v>1.5</v>
      </c>
      <c r="AQ60" s="68">
        <f>IF(ISBLANK(HLOOKUP(AQ$2,Monitoring_eng!$A$1:$DB$79,Results!$C60,FALSE)),"",IF(HLOOKUP(AQ$2,Monitoring_eng!$A$1:$DB$79,Results!$C60,FALSE)=$I60,$P60,IF(HLOOKUP(AQ$2,Monitoring_eng!$A$1:$DB$79,Results!$C60,FALSE)=$K60,$Q60,IF(HLOOKUP(AQ$2,Monitoring_eng!$A$1:$DB$79,Results!$C60,FALSE)=$M60,$R60,IF(HLOOKUP(AQ$2,Monitoring_eng!$A$1:$DB$79,Results!$C60,FALSE)=$O60,$S60,"CHYBA")))))</f>
        <v>1.5</v>
      </c>
      <c r="AR60" s="68">
        <f>IF(ISBLANK(HLOOKUP(AR$2,Monitoring_eng!$A$1:$DB$79,Results!$C60,FALSE)),"",IF(HLOOKUP(AR$2,Monitoring_eng!$A$1:$DB$79,Results!$C60,FALSE)=$I60,$P60,IF(HLOOKUP(AR$2,Monitoring_eng!$A$1:$DB$79,Results!$C60,FALSE)=$K60,$Q60,IF(HLOOKUP(AR$2,Monitoring_eng!$A$1:$DB$79,Results!$C60,FALSE)=$M60,$R60,IF(HLOOKUP(AR$2,Monitoring_eng!$A$1:$DB$79,Results!$C60,FALSE)=$O60,$S60,"CHYBA")))))</f>
        <v>1.5</v>
      </c>
      <c r="AS60" s="68">
        <f>IF(ISBLANK(HLOOKUP(AS$2,Monitoring_eng!$A$1:$DB$79,Results!$C60,FALSE)),"",IF(HLOOKUP(AS$2,Monitoring_eng!$A$1:$DB$79,Results!$C60,FALSE)=$I60,$P60,IF(HLOOKUP(AS$2,Monitoring_eng!$A$1:$DB$79,Results!$C60,FALSE)=$K60,$Q60,IF(HLOOKUP(AS$2,Monitoring_eng!$A$1:$DB$79,Results!$C60,FALSE)=$M60,$R60,IF(HLOOKUP(AS$2,Monitoring_eng!$A$1:$DB$79,Results!$C60,FALSE)=$O60,$S60,"CHYBA")))))</f>
        <v>0</v>
      </c>
      <c r="AT60" s="68">
        <f>IF(ISBLANK(HLOOKUP(AT$2,Monitoring_eng!$A$1:$DB$79,Results!$C60,FALSE)),"",IF(HLOOKUP(AT$2,Monitoring_eng!$A$1:$DB$79,Results!$C60,FALSE)=$I60,$P60,IF(HLOOKUP(AT$2,Monitoring_eng!$A$1:$DB$79,Results!$C60,FALSE)=$K60,$Q60,IF(HLOOKUP(AT$2,Monitoring_eng!$A$1:$DB$79,Results!$C60,FALSE)=$M60,$R60,IF(HLOOKUP(AT$2,Monitoring_eng!$A$1:$DB$79,Results!$C60,FALSE)=$O60,$S60,"CHYBA")))))</f>
        <v>0</v>
      </c>
      <c r="AU60" s="68">
        <f>IF(ISBLANK(HLOOKUP(AU$2,Monitoring_eng!$A$1:$DB$79,Results!$C60,FALSE)),"",IF(HLOOKUP(AU$2,Monitoring_eng!$A$1:$DB$79,Results!$C60,FALSE)=$I60,$P60,IF(HLOOKUP(AU$2,Monitoring_eng!$A$1:$DB$79,Results!$C60,FALSE)=$K60,$Q60,IF(HLOOKUP(AU$2,Monitoring_eng!$A$1:$DB$79,Results!$C60,FALSE)=$M60,$R60,IF(HLOOKUP(AU$2,Monitoring_eng!$A$1:$DB$79,Results!$C60,FALSE)=$O60,$S60,"CHYBA")))))</f>
        <v>0</v>
      </c>
      <c r="AV60" s="68">
        <f>IF(ISBLANK(HLOOKUP(AV$2,Monitoring_eng!$A$1:$DB$79,Results!$C60,FALSE)),"",IF(HLOOKUP(AV$2,Monitoring_eng!$A$1:$DB$79,Results!$C60,FALSE)=$I60,$P60,IF(HLOOKUP(AV$2,Monitoring_eng!$A$1:$DB$79,Results!$C60,FALSE)=$K60,$Q60,IF(HLOOKUP(AV$2,Monitoring_eng!$A$1:$DB$79,Results!$C60,FALSE)=$M60,$R60,IF(HLOOKUP(AV$2,Monitoring_eng!$A$1:$DB$79,Results!$C60,FALSE)=$O60,$S60,"CHYBA")))))</f>
        <v>1.5</v>
      </c>
      <c r="AW60" s="68">
        <f>IF(ISBLANK(HLOOKUP(AW$2,Monitoring_eng!$A$1:$DB$79,Results!$C60,FALSE)),"",IF(HLOOKUP(AW$2,Monitoring_eng!$A$1:$DB$79,Results!$C60,FALSE)=$I60,$P60,IF(HLOOKUP(AW$2,Monitoring_eng!$A$1:$DB$79,Results!$C60,FALSE)=$K60,$Q60,IF(HLOOKUP(AW$2,Monitoring_eng!$A$1:$DB$79,Results!$C60,FALSE)=$M60,$R60,IF(HLOOKUP(AW$2,Monitoring_eng!$A$1:$DB$79,Results!$C60,FALSE)=$O60,$S60,"CHYBA")))))</f>
        <v>0</v>
      </c>
      <c r="AX60" s="68">
        <f>IF(ISBLANK(HLOOKUP(AX$2,Monitoring_eng!$A$1:$DB$79,Results!$C60,FALSE)),"",IF(HLOOKUP(AX$2,Monitoring_eng!$A$1:$DB$79,Results!$C60,FALSE)=$I60,$P60,IF(HLOOKUP(AX$2,Monitoring_eng!$A$1:$DB$79,Results!$C60,FALSE)=$K60,$Q60,IF(HLOOKUP(AX$2,Monitoring_eng!$A$1:$DB$79,Results!$C60,FALSE)=$M60,$R60,IF(HLOOKUP(AX$2,Monitoring_eng!$A$1:$DB$79,Results!$C60,FALSE)=$O60,$S60,"CHYBA")))))</f>
        <v>0</v>
      </c>
      <c r="AY60" s="68">
        <f>IF(ISBLANK(HLOOKUP(AY$2,Monitoring_eng!$A$1:$DB$79,Results!$C60,FALSE)),"",IF(HLOOKUP(AY$2,Monitoring_eng!$A$1:$DB$79,Results!$C60,FALSE)=$I60,$P60,IF(HLOOKUP(AY$2,Monitoring_eng!$A$1:$DB$79,Results!$C60,FALSE)=$K60,$Q60,IF(HLOOKUP(AY$2,Monitoring_eng!$A$1:$DB$79,Results!$C60,FALSE)=$M60,$R60,IF(HLOOKUP(AY$2,Monitoring_eng!$A$1:$DB$79,Results!$C60,FALSE)=$O60,$S60,"CHYBA")))))</f>
        <v>0</v>
      </c>
      <c r="AZ60" s="68">
        <f>IF(ISBLANK(HLOOKUP(AZ$2,Monitoring_eng!$A$1:$DB$79,Results!$C60,FALSE)),"",IF(HLOOKUP(AZ$2,Monitoring_eng!$A$1:$DB$79,Results!$C60,FALSE)=$I60,$P60,IF(HLOOKUP(AZ$2,Monitoring_eng!$A$1:$DB$79,Results!$C60,FALSE)=$K60,$Q60,IF(HLOOKUP(AZ$2,Monitoring_eng!$A$1:$DB$79,Results!$C60,FALSE)=$M60,$R60,IF(HLOOKUP(AZ$2,Monitoring_eng!$A$1:$DB$79,Results!$C60,FALSE)=$O60,$S60,"CHYBA")))))</f>
        <v>0</v>
      </c>
      <c r="BA60" s="68">
        <f>IF(ISBLANK(HLOOKUP(BA$2,Monitoring_eng!$A$1:$DB$79,Results!$C60,FALSE)),"",IF(HLOOKUP(BA$2,Monitoring_eng!$A$1:$DB$79,Results!$C60,FALSE)=$I60,$P60,IF(HLOOKUP(BA$2,Monitoring_eng!$A$1:$DB$79,Results!$C60,FALSE)=$K60,$Q60,IF(HLOOKUP(BA$2,Monitoring_eng!$A$1:$DB$79,Results!$C60,FALSE)=$M60,$R60,IF(HLOOKUP(BA$2,Monitoring_eng!$A$1:$DB$79,Results!$C60,FALSE)=$O60,$S60,"CHYBA")))))</f>
        <v>0</v>
      </c>
      <c r="BB60" s="68">
        <f>IF(ISBLANK(HLOOKUP(BB$2,Monitoring_eng!$A$1:$DB$79,Results!$C60,FALSE)),"",IF(HLOOKUP(BB$2,Monitoring_eng!$A$1:$DB$79,Results!$C60,FALSE)=$I60,$P60,IF(HLOOKUP(BB$2,Monitoring_eng!$A$1:$DB$79,Results!$C60,FALSE)=$K60,$Q60,IF(HLOOKUP(BB$2,Monitoring_eng!$A$1:$DB$79,Results!$C60,FALSE)=$M60,$R60,IF(HLOOKUP(BB$2,Monitoring_eng!$A$1:$DB$79,Results!$C60,FALSE)=$O60,$S60,"CHYBA")))))</f>
        <v>0</v>
      </c>
      <c r="BC60" s="68">
        <f>IF(ISBLANK(HLOOKUP(BC$2,Monitoring_eng!$A$1:$DB$79,Results!$C60,FALSE)),"",IF(HLOOKUP(BC$2,Monitoring_eng!$A$1:$DB$79,Results!$C60,FALSE)=$I60,$P60,IF(HLOOKUP(BC$2,Monitoring_eng!$A$1:$DB$79,Results!$C60,FALSE)=$K60,$Q60,IF(HLOOKUP(BC$2,Monitoring_eng!$A$1:$DB$79,Results!$C60,FALSE)=$M60,$R60,IF(HLOOKUP(BC$2,Monitoring_eng!$A$1:$DB$79,Results!$C60,FALSE)=$O60,$S60,"CHYBA")))))</f>
        <v>3</v>
      </c>
      <c r="BD60" s="68">
        <f>IF(ISBLANK(HLOOKUP(BD$2,Monitoring_eng!$A$1:$DB$79,Results!$C60,FALSE)),"",IF(HLOOKUP(BD$2,Monitoring_eng!$A$1:$DB$79,Results!$C60,FALSE)=$I60,$P60,IF(HLOOKUP(BD$2,Monitoring_eng!$A$1:$DB$79,Results!$C60,FALSE)=$K60,$Q60,IF(HLOOKUP(BD$2,Monitoring_eng!$A$1:$DB$79,Results!$C60,FALSE)=$M60,$R60,IF(HLOOKUP(BD$2,Monitoring_eng!$A$1:$DB$79,Results!$C60,FALSE)=$O60,$S60,"CHYBA")))))</f>
        <v>0</v>
      </c>
      <c r="BE60" s="68">
        <f>IF(ISBLANK(HLOOKUP(BE$2,Monitoring_eng!$A$1:$DB$79,Results!$C60,FALSE)),"",IF(HLOOKUP(BE$2,Monitoring_eng!$A$1:$DB$79,Results!$C60,FALSE)=$I60,$P60,IF(HLOOKUP(BE$2,Monitoring_eng!$A$1:$DB$79,Results!$C60,FALSE)=$K60,$Q60,IF(HLOOKUP(BE$2,Monitoring_eng!$A$1:$DB$79,Results!$C60,FALSE)=$M60,$R60,IF(HLOOKUP(BE$2,Monitoring_eng!$A$1:$DB$79,Results!$C60,FALSE)=$O60,$S60,"CHYBA")))))</f>
        <v>3</v>
      </c>
      <c r="BF60" s="68">
        <f>IF(ISBLANK(HLOOKUP(BF$2,Monitoring_eng!$A$1:$DB$79,Results!$C60,FALSE)),"",IF(HLOOKUP(BF$2,Monitoring_eng!$A$1:$DB$79,Results!$C60,FALSE)=$I60,$P60,IF(HLOOKUP(BF$2,Monitoring_eng!$A$1:$DB$79,Results!$C60,FALSE)=$K60,$Q60,IF(HLOOKUP(BF$2,Monitoring_eng!$A$1:$DB$79,Results!$C60,FALSE)=$M60,$R60,IF(HLOOKUP(BF$2,Monitoring_eng!$A$1:$DB$79,Results!$C60,FALSE)=$O60,$S60,"CHYBA")))))</f>
        <v>0</v>
      </c>
      <c r="BG60" s="68">
        <f>IF(ISBLANK(HLOOKUP(BG$2,Monitoring_eng!$A$1:$DB$79,Results!$C60,FALSE)),"",IF(HLOOKUP(BG$2,Monitoring_eng!$A$1:$DB$79,Results!$C60,FALSE)=$I60,$P60,IF(HLOOKUP(BG$2,Monitoring_eng!$A$1:$DB$79,Results!$C60,FALSE)=$K60,$Q60,IF(HLOOKUP(BG$2,Monitoring_eng!$A$1:$DB$79,Results!$C60,FALSE)=$M60,$R60,IF(HLOOKUP(BG$2,Monitoring_eng!$A$1:$DB$79,Results!$C60,FALSE)=$O60,$S60,"CHYBA")))))</f>
        <v>3</v>
      </c>
      <c r="BH60" s="68">
        <f>IF(ISBLANK(HLOOKUP(BH$2,Monitoring_eng!$A$1:$DB$79,Results!$C60,FALSE)),"",IF(HLOOKUP(BH$2,Monitoring_eng!$A$1:$DB$79,Results!$C60,FALSE)=$I60,$P60,IF(HLOOKUP(BH$2,Monitoring_eng!$A$1:$DB$79,Results!$C60,FALSE)=$K60,$Q60,IF(HLOOKUP(BH$2,Monitoring_eng!$A$1:$DB$79,Results!$C60,FALSE)=$M60,$R60,IF(HLOOKUP(BH$2,Monitoring_eng!$A$1:$DB$79,Results!$C60,FALSE)=$O60,$S60,"CHYBA")))))</f>
        <v>3</v>
      </c>
      <c r="BI60" s="68">
        <f>IF(ISBLANK(HLOOKUP(BI$2,Monitoring_eng!$A$1:$DB$79,Results!$C60,FALSE)),"",IF(HLOOKUP(BI$2,Monitoring_eng!$A$1:$DB$79,Results!$C60,FALSE)=$I60,$P60,IF(HLOOKUP(BI$2,Monitoring_eng!$A$1:$DB$79,Results!$C60,FALSE)=$K60,$Q60,IF(HLOOKUP(BI$2,Monitoring_eng!$A$1:$DB$79,Results!$C60,FALSE)=$M60,$R60,IF(HLOOKUP(BI$2,Monitoring_eng!$A$1:$DB$79,Results!$C60,FALSE)=$O60,$S60,"CHYBA")))))</f>
        <v>0</v>
      </c>
      <c r="BJ60" s="68">
        <f>IF(ISBLANK(HLOOKUP(BJ$2,Monitoring_eng!$A$1:$DB$79,Results!$C60,FALSE)),"",IF(HLOOKUP(BJ$2,Monitoring_eng!$A$1:$DB$79,Results!$C60,FALSE)=$I60,$P60,IF(HLOOKUP(BJ$2,Monitoring_eng!$A$1:$DB$79,Results!$C60,FALSE)=$K60,$Q60,IF(HLOOKUP(BJ$2,Monitoring_eng!$A$1:$DB$79,Results!$C60,FALSE)=$M60,$R60,IF(HLOOKUP(BJ$2,Monitoring_eng!$A$1:$DB$79,Results!$C60,FALSE)=$O60,$S60,"CHYBA")))))</f>
        <v>1.5</v>
      </c>
      <c r="BK60" s="68">
        <f>IF(ISBLANK(HLOOKUP(BK$2,Monitoring_eng!$A$1:$DB$79,Results!$C60,FALSE)),"",IF(HLOOKUP(BK$2,Monitoring_eng!$A$1:$DB$79,Results!$C60,FALSE)=$I60,$P60,IF(HLOOKUP(BK$2,Monitoring_eng!$A$1:$DB$79,Results!$C60,FALSE)=$K60,$Q60,IF(HLOOKUP(BK$2,Monitoring_eng!$A$1:$DB$79,Results!$C60,FALSE)=$M60,$R60,IF(HLOOKUP(BK$2,Monitoring_eng!$A$1:$DB$79,Results!$C60,FALSE)=$O60,$S60,"CHYBA")))))</f>
        <v>1.5</v>
      </c>
      <c r="BL60" s="68">
        <f>IF(ISBLANK(HLOOKUP(BL$2,Monitoring_eng!$A$1:$DB$79,Results!$C60,FALSE)),"",IF(HLOOKUP(BL$2,Monitoring_eng!$A$1:$DB$79,Results!$C60,FALSE)=$I60,$P60,IF(HLOOKUP(BL$2,Monitoring_eng!$A$1:$DB$79,Results!$C60,FALSE)=$K60,$Q60,IF(HLOOKUP(BL$2,Monitoring_eng!$A$1:$DB$79,Results!$C60,FALSE)=$M60,$R60,IF(HLOOKUP(BL$2,Monitoring_eng!$A$1:$DB$79,Results!$C60,FALSE)=$O60,$S60,"CHYBA")))))</f>
        <v>0</v>
      </c>
      <c r="BM60" s="68">
        <f>IF(ISBLANK(HLOOKUP(BM$2,Monitoring_eng!$A$1:$DB$79,Results!$C60,FALSE)),"",IF(HLOOKUP(BM$2,Monitoring_eng!$A$1:$DB$79,Results!$C60,FALSE)=$I60,$P60,IF(HLOOKUP(BM$2,Monitoring_eng!$A$1:$DB$79,Results!$C60,FALSE)=$K60,$Q60,IF(HLOOKUP(BM$2,Monitoring_eng!$A$1:$DB$79,Results!$C60,FALSE)=$M60,$R60,IF(HLOOKUP(BM$2,Monitoring_eng!$A$1:$DB$79,Results!$C60,FALSE)=$O60,$S60,"CHYBA")))))</f>
        <v>3</v>
      </c>
      <c r="BN60" s="68">
        <f>IF(ISBLANK(HLOOKUP(BN$2,Monitoring_eng!$A$1:$DB$79,Results!$C60,FALSE)),"",IF(HLOOKUP(BN$2,Monitoring_eng!$A$1:$DB$79,Results!$C60,FALSE)=$I60,$P60,IF(HLOOKUP(BN$2,Monitoring_eng!$A$1:$DB$79,Results!$C60,FALSE)=$K60,$Q60,IF(HLOOKUP(BN$2,Monitoring_eng!$A$1:$DB$79,Results!$C60,FALSE)=$M60,$R60,IF(HLOOKUP(BN$2,Monitoring_eng!$A$1:$DB$79,Results!$C60,FALSE)=$O60,$S60,"CHYBA")))))</f>
        <v>3</v>
      </c>
      <c r="BO60" s="68">
        <f>IF(ISBLANK(HLOOKUP(BO$2,Monitoring_eng!$A$1:$DB$79,Results!$C60,FALSE)),"",IF(HLOOKUP(BO$2,Monitoring_eng!$A$1:$DB$79,Results!$C60,FALSE)=$I60,$P60,IF(HLOOKUP(BO$2,Monitoring_eng!$A$1:$DB$79,Results!$C60,FALSE)=$K60,$Q60,IF(HLOOKUP(BO$2,Monitoring_eng!$A$1:$DB$79,Results!$C60,FALSE)=$M60,$R60,IF(HLOOKUP(BO$2,Monitoring_eng!$A$1:$DB$79,Results!$C60,FALSE)=$O60,$S60,"CHYBA")))))</f>
        <v>0</v>
      </c>
      <c r="BP60" s="68">
        <f>IF(ISBLANK(HLOOKUP(BP$2,Monitoring_eng!$A$1:$DB$79,Results!$C60,FALSE)),"",IF(HLOOKUP(BP$2,Monitoring_eng!$A$1:$DB$79,Results!$C60,FALSE)=$I60,$P60,IF(HLOOKUP(BP$2,Monitoring_eng!$A$1:$DB$79,Results!$C60,FALSE)=$K60,$Q60,IF(HLOOKUP(BP$2,Monitoring_eng!$A$1:$DB$79,Results!$C60,FALSE)=$M60,$R60,IF(HLOOKUP(BP$2,Monitoring_eng!$A$1:$DB$79,Results!$C60,FALSE)=$O60,$S60,"CHYBA")))))</f>
        <v>3</v>
      </c>
      <c r="BQ60" s="68">
        <f>IF(ISBLANK(HLOOKUP(BQ$2,Monitoring_eng!$A$1:$DB$79,Results!$C60,FALSE)),"",IF(HLOOKUP(BQ$2,Monitoring_eng!$A$1:$DB$79,Results!$C60,FALSE)=$I60,$P60,IF(HLOOKUP(BQ$2,Monitoring_eng!$A$1:$DB$79,Results!$C60,FALSE)=$K60,$Q60,IF(HLOOKUP(BQ$2,Monitoring_eng!$A$1:$DB$79,Results!$C60,FALSE)=$M60,$R60,IF(HLOOKUP(BQ$2,Monitoring_eng!$A$1:$DB$79,Results!$C60,FALSE)=$O60,$S60,"CHYBA")))))</f>
        <v>3</v>
      </c>
    </row>
    <row r="61" spans="1:69" x14ac:dyDescent="0.25">
      <c r="A61" s="45" t="s">
        <v>2486</v>
      </c>
      <c r="B61" s="45" t="s">
        <v>362</v>
      </c>
      <c r="C61" s="45">
        <v>60</v>
      </c>
      <c r="D61" s="57" t="s">
        <v>295</v>
      </c>
      <c r="E61" s="57" t="s">
        <v>294</v>
      </c>
      <c r="F61" s="58" t="s">
        <v>54</v>
      </c>
      <c r="G61" s="45">
        <v>1</v>
      </c>
      <c r="H61" s="45" t="s">
        <v>484</v>
      </c>
      <c r="I61" s="45" t="s">
        <v>1749</v>
      </c>
      <c r="J61" s="45" t="s">
        <v>485</v>
      </c>
      <c r="K61" s="67" t="s">
        <v>1750</v>
      </c>
      <c r="L61" s="45" t="s">
        <v>486</v>
      </c>
      <c r="M61" s="45" t="s">
        <v>1752</v>
      </c>
      <c r="N61" s="45" t="s">
        <v>2116</v>
      </c>
      <c r="O61" s="45" t="s">
        <v>2116</v>
      </c>
      <c r="P61" s="45">
        <f t="shared" si="0"/>
        <v>1</v>
      </c>
      <c r="Q61" s="45">
        <v>0</v>
      </c>
      <c r="R61" s="45">
        <f t="shared" si="1"/>
        <v>0.5</v>
      </c>
      <c r="S61" s="45" t="s">
        <v>2116</v>
      </c>
      <c r="T61" s="68">
        <f>IF(ISBLANK(HLOOKUP(T$2,Monitoring_eng!$A$1:$DB$79,Results!$C61,FALSE)),"",IF(HLOOKUP(T$2,Monitoring_eng!$A$1:$DB$79,Results!$C61,FALSE)=$I61,$P61,IF(HLOOKUP(T$2,Monitoring_eng!$A$1:$DB$79,Results!$C61,FALSE)=$K61,$Q61,IF(HLOOKUP(T$2,Monitoring_eng!$A$1:$DB$79,Results!$C61,FALSE)=$M61,$R61,IF(HLOOKUP(T$2,Monitoring_eng!$A$1:$DB$79,Results!$C61,FALSE)=$O61,$S61,"CHYBA")))))</f>
        <v>0</v>
      </c>
      <c r="U61" s="68">
        <f>IF(ISBLANK(HLOOKUP(U$2,Monitoring_eng!$A$1:$DB$79,Results!$C61,FALSE)),"",IF(HLOOKUP(U$2,Monitoring_eng!$A$1:$DB$79,Results!$C61,FALSE)=$I61,$P61,IF(HLOOKUP(U$2,Monitoring_eng!$A$1:$DB$79,Results!$C61,FALSE)=$K61,$Q61,IF(HLOOKUP(U$2,Monitoring_eng!$A$1:$DB$79,Results!$C61,FALSE)=$M61,$R61,IF(HLOOKUP(U$2,Monitoring_eng!$A$1:$DB$79,Results!$C61,FALSE)=$O61,$S61,"CHYBA")))))</f>
        <v>0</v>
      </c>
      <c r="V61" s="68">
        <f>IF(ISBLANK(HLOOKUP(V$2,Monitoring_eng!$A$1:$DB$79,Results!$C61,FALSE)),"",IF(HLOOKUP(V$2,Monitoring_eng!$A$1:$DB$79,Results!$C61,FALSE)=$I61,$P61,IF(HLOOKUP(V$2,Monitoring_eng!$A$1:$DB$79,Results!$C61,FALSE)=$K61,$Q61,IF(HLOOKUP(V$2,Monitoring_eng!$A$1:$DB$79,Results!$C61,FALSE)=$M61,$R61,IF(HLOOKUP(V$2,Monitoring_eng!$A$1:$DB$79,Results!$C61,FALSE)=$O61,$S61,"CHYBA")))))</f>
        <v>1</v>
      </c>
      <c r="W61" s="68">
        <f>IF(ISBLANK(HLOOKUP(W$2,Monitoring_eng!$A$1:$DB$79,Results!$C61,FALSE)),"",IF(HLOOKUP(W$2,Monitoring_eng!$A$1:$DB$79,Results!$C61,FALSE)=$I61,$P61,IF(HLOOKUP(W$2,Monitoring_eng!$A$1:$DB$79,Results!$C61,FALSE)=$K61,$Q61,IF(HLOOKUP(W$2,Monitoring_eng!$A$1:$DB$79,Results!$C61,FALSE)=$M61,$R61,IF(HLOOKUP(W$2,Monitoring_eng!$A$1:$DB$79,Results!$C61,FALSE)=$O61,$S61,"CHYBA")))))</f>
        <v>0</v>
      </c>
      <c r="X61" s="68">
        <f>IF(ISBLANK(HLOOKUP(X$2,Monitoring_eng!$A$1:$DB$79,Results!$C61,FALSE)),"",IF(HLOOKUP(X$2,Monitoring_eng!$A$1:$DB$79,Results!$C61,FALSE)=$I61,$P61,IF(HLOOKUP(X$2,Monitoring_eng!$A$1:$DB$79,Results!$C61,FALSE)=$K61,$Q61,IF(HLOOKUP(X$2,Monitoring_eng!$A$1:$DB$79,Results!$C61,FALSE)=$M61,$R61,IF(HLOOKUP(X$2,Monitoring_eng!$A$1:$DB$79,Results!$C61,FALSE)=$O61,$S61,"CHYBA")))))</f>
        <v>0</v>
      </c>
      <c r="Y61" s="68">
        <f>IF(ISBLANK(HLOOKUP(Y$2,Monitoring_eng!$A$1:$DB$79,Results!$C61,FALSE)),"",IF(HLOOKUP(Y$2,Monitoring_eng!$A$1:$DB$79,Results!$C61,FALSE)=$I61,$P61,IF(HLOOKUP(Y$2,Monitoring_eng!$A$1:$DB$79,Results!$C61,FALSE)=$K61,$Q61,IF(HLOOKUP(Y$2,Monitoring_eng!$A$1:$DB$79,Results!$C61,FALSE)=$M61,$R61,IF(HLOOKUP(Y$2,Monitoring_eng!$A$1:$DB$79,Results!$C61,FALSE)=$O61,$S61,"CHYBA")))))</f>
        <v>0</v>
      </c>
      <c r="Z61" s="68">
        <f>IF(ISBLANK(HLOOKUP(Z$2,Monitoring_eng!$A$1:$DB$79,Results!$C61,FALSE)),"",IF(HLOOKUP(Z$2,Monitoring_eng!$A$1:$DB$79,Results!$C61,FALSE)=$I61,$P61,IF(HLOOKUP(Z$2,Monitoring_eng!$A$1:$DB$79,Results!$C61,FALSE)=$K61,$Q61,IF(HLOOKUP(Z$2,Monitoring_eng!$A$1:$DB$79,Results!$C61,FALSE)=$M61,$R61,IF(HLOOKUP(Z$2,Monitoring_eng!$A$1:$DB$79,Results!$C61,FALSE)=$O61,$S61,"CHYBA")))))</f>
        <v>0</v>
      </c>
      <c r="AA61" s="68">
        <f>IF(ISBLANK(HLOOKUP(AA$2,Monitoring_eng!$A$1:$DB$79,Results!$C61,FALSE)),"",IF(HLOOKUP(AA$2,Monitoring_eng!$A$1:$DB$79,Results!$C61,FALSE)=$I61,$P61,IF(HLOOKUP(AA$2,Monitoring_eng!$A$1:$DB$79,Results!$C61,FALSE)=$K61,$Q61,IF(HLOOKUP(AA$2,Monitoring_eng!$A$1:$DB$79,Results!$C61,FALSE)=$M61,$R61,IF(HLOOKUP(AA$2,Monitoring_eng!$A$1:$DB$79,Results!$C61,FALSE)=$O61,$S61,"CHYBA")))))</f>
        <v>0</v>
      </c>
      <c r="AB61" s="68">
        <f>IF(ISBLANK(HLOOKUP(AB$2,Monitoring_eng!$A$1:$DB$79,Results!$C61,FALSE)),"",IF(HLOOKUP(AB$2,Monitoring_eng!$A$1:$DB$79,Results!$C61,FALSE)=$I61,$P61,IF(HLOOKUP(AB$2,Monitoring_eng!$A$1:$DB$79,Results!$C61,FALSE)=$K61,$Q61,IF(HLOOKUP(AB$2,Monitoring_eng!$A$1:$DB$79,Results!$C61,FALSE)=$M61,$R61,IF(HLOOKUP(AB$2,Monitoring_eng!$A$1:$DB$79,Results!$C61,FALSE)=$O61,$S61,"CHYBA")))))</f>
        <v>0</v>
      </c>
      <c r="AC61" s="68">
        <f>IF(ISBLANK(HLOOKUP(AC$2,Monitoring_eng!$A$1:$DB$79,Results!$C61,FALSE)),"",IF(HLOOKUP(AC$2,Monitoring_eng!$A$1:$DB$79,Results!$C61,FALSE)=$I61,$P61,IF(HLOOKUP(AC$2,Monitoring_eng!$A$1:$DB$79,Results!$C61,FALSE)=$K61,$Q61,IF(HLOOKUP(AC$2,Monitoring_eng!$A$1:$DB$79,Results!$C61,FALSE)=$M61,$R61,IF(HLOOKUP(AC$2,Monitoring_eng!$A$1:$DB$79,Results!$C61,FALSE)=$O61,$S61,"CHYBA")))))</f>
        <v>1</v>
      </c>
      <c r="AD61" s="68">
        <f>IF(ISBLANK(HLOOKUP(AD$2,Monitoring_eng!$A$1:$DB$79,Results!$C61,FALSE)),"",IF(HLOOKUP(AD$2,Monitoring_eng!$A$1:$DB$79,Results!$C61,FALSE)=$I61,$P61,IF(HLOOKUP(AD$2,Monitoring_eng!$A$1:$DB$79,Results!$C61,FALSE)=$K61,$Q61,IF(HLOOKUP(AD$2,Monitoring_eng!$A$1:$DB$79,Results!$C61,FALSE)=$M61,$R61,IF(HLOOKUP(AD$2,Monitoring_eng!$A$1:$DB$79,Results!$C61,FALSE)=$O61,$S61,"CHYBA")))))</f>
        <v>1</v>
      </c>
      <c r="AE61" s="68">
        <f>IF(ISBLANK(HLOOKUP(AE$2,Monitoring_eng!$A$1:$DB$79,Results!$C61,FALSE)),"",IF(HLOOKUP(AE$2,Monitoring_eng!$A$1:$DB$79,Results!$C61,FALSE)=$I61,$P61,IF(HLOOKUP(AE$2,Monitoring_eng!$A$1:$DB$79,Results!$C61,FALSE)=$K61,$Q61,IF(HLOOKUP(AE$2,Monitoring_eng!$A$1:$DB$79,Results!$C61,FALSE)=$M61,$R61,IF(HLOOKUP(AE$2,Monitoring_eng!$A$1:$DB$79,Results!$C61,FALSE)=$O61,$S61,"CHYBA")))))</f>
        <v>0</v>
      </c>
      <c r="AF61" s="68">
        <f>IF(ISBLANK(HLOOKUP(AF$2,Monitoring_eng!$A$1:$DB$79,Results!$C61,FALSE)),"",IF(HLOOKUP(AF$2,Monitoring_eng!$A$1:$DB$79,Results!$C61,FALSE)=$I61,$P61,IF(HLOOKUP(AF$2,Monitoring_eng!$A$1:$DB$79,Results!$C61,FALSE)=$K61,$Q61,IF(HLOOKUP(AF$2,Monitoring_eng!$A$1:$DB$79,Results!$C61,FALSE)=$M61,$R61,IF(HLOOKUP(AF$2,Monitoring_eng!$A$1:$DB$79,Results!$C61,FALSE)=$O61,$S61,"CHYBA")))))</f>
        <v>0.5</v>
      </c>
      <c r="AG61" s="68">
        <f>IF(ISBLANK(HLOOKUP(AG$2,Monitoring_eng!$A$1:$DB$79,Results!$C61,FALSE)),"",IF(HLOOKUP(AG$2,Monitoring_eng!$A$1:$DB$79,Results!$C61,FALSE)=$I61,$P61,IF(HLOOKUP(AG$2,Monitoring_eng!$A$1:$DB$79,Results!$C61,FALSE)=$K61,$Q61,IF(HLOOKUP(AG$2,Monitoring_eng!$A$1:$DB$79,Results!$C61,FALSE)=$M61,$R61,IF(HLOOKUP(AG$2,Monitoring_eng!$A$1:$DB$79,Results!$C61,FALSE)=$O61,$S61,"CHYBA")))))</f>
        <v>0</v>
      </c>
      <c r="AH61" s="68">
        <f>IF(ISBLANK(HLOOKUP(AH$2,Monitoring_eng!$A$1:$DB$79,Results!$C61,FALSE)),"",IF(HLOOKUP(AH$2,Monitoring_eng!$A$1:$DB$79,Results!$C61,FALSE)=$I61,$P61,IF(HLOOKUP(AH$2,Monitoring_eng!$A$1:$DB$79,Results!$C61,FALSE)=$K61,$Q61,IF(HLOOKUP(AH$2,Monitoring_eng!$A$1:$DB$79,Results!$C61,FALSE)=$M61,$R61,IF(HLOOKUP(AH$2,Monitoring_eng!$A$1:$DB$79,Results!$C61,FALSE)=$O61,$S61,"CHYBA")))))</f>
        <v>0</v>
      </c>
      <c r="AI61" s="68">
        <f>IF(ISBLANK(HLOOKUP(AI$2,Monitoring_eng!$A$1:$DB$79,Results!$C61,FALSE)),"",IF(HLOOKUP(AI$2,Monitoring_eng!$A$1:$DB$79,Results!$C61,FALSE)=$I61,$P61,IF(HLOOKUP(AI$2,Monitoring_eng!$A$1:$DB$79,Results!$C61,FALSE)=$K61,$Q61,IF(HLOOKUP(AI$2,Monitoring_eng!$A$1:$DB$79,Results!$C61,FALSE)=$M61,$R61,IF(HLOOKUP(AI$2,Monitoring_eng!$A$1:$DB$79,Results!$C61,FALSE)=$O61,$S61,"CHYBA")))))</f>
        <v>0</v>
      </c>
      <c r="AJ61" s="68">
        <f>IF(ISBLANK(HLOOKUP(AJ$2,Monitoring_eng!$A$1:$DB$79,Results!$C61,FALSE)),"",IF(HLOOKUP(AJ$2,Monitoring_eng!$A$1:$DB$79,Results!$C61,FALSE)=$I61,$P61,IF(HLOOKUP(AJ$2,Monitoring_eng!$A$1:$DB$79,Results!$C61,FALSE)=$K61,$Q61,IF(HLOOKUP(AJ$2,Monitoring_eng!$A$1:$DB$79,Results!$C61,FALSE)=$M61,$R61,IF(HLOOKUP(AJ$2,Monitoring_eng!$A$1:$DB$79,Results!$C61,FALSE)=$O61,$S61,"CHYBA")))))</f>
        <v>1</v>
      </c>
      <c r="AK61" s="68">
        <f>IF(ISBLANK(HLOOKUP(AK$2,Monitoring_eng!$A$1:$DB$79,Results!$C61,FALSE)),"",IF(HLOOKUP(AK$2,Monitoring_eng!$A$1:$DB$79,Results!$C61,FALSE)=$I61,$P61,IF(HLOOKUP(AK$2,Monitoring_eng!$A$1:$DB$79,Results!$C61,FALSE)=$K61,$Q61,IF(HLOOKUP(AK$2,Monitoring_eng!$A$1:$DB$79,Results!$C61,FALSE)=$M61,$R61,IF(HLOOKUP(AK$2,Monitoring_eng!$A$1:$DB$79,Results!$C61,FALSE)=$O61,$S61,"CHYBA")))))</f>
        <v>0</v>
      </c>
      <c r="AL61" s="68">
        <f>IF(ISBLANK(HLOOKUP(AL$2,Monitoring_eng!$A$1:$DB$79,Results!$C61,FALSE)),"",IF(HLOOKUP(AL$2,Monitoring_eng!$A$1:$DB$79,Results!$C61,FALSE)=$I61,$P61,IF(HLOOKUP(AL$2,Monitoring_eng!$A$1:$DB$79,Results!$C61,FALSE)=$K61,$Q61,IF(HLOOKUP(AL$2,Monitoring_eng!$A$1:$DB$79,Results!$C61,FALSE)=$M61,$R61,IF(HLOOKUP(AL$2,Monitoring_eng!$A$1:$DB$79,Results!$C61,FALSE)=$O61,$S61,"CHYBA")))))</f>
        <v>0</v>
      </c>
      <c r="AM61" s="68">
        <f>IF(ISBLANK(HLOOKUP(AM$2,Monitoring_eng!$A$1:$DB$79,Results!$C61,FALSE)),"",IF(HLOOKUP(AM$2,Monitoring_eng!$A$1:$DB$79,Results!$C61,FALSE)=$I61,$P61,IF(HLOOKUP(AM$2,Monitoring_eng!$A$1:$DB$79,Results!$C61,FALSE)=$K61,$Q61,IF(HLOOKUP(AM$2,Monitoring_eng!$A$1:$DB$79,Results!$C61,FALSE)=$M61,$R61,IF(HLOOKUP(AM$2,Monitoring_eng!$A$1:$DB$79,Results!$C61,FALSE)=$O61,$S61,"CHYBA")))))</f>
        <v>0</v>
      </c>
      <c r="AN61" s="68">
        <f>IF(ISBLANK(HLOOKUP(AN$2,Monitoring_eng!$A$1:$DB$79,Results!$C61,FALSE)),"",IF(HLOOKUP(AN$2,Monitoring_eng!$A$1:$DB$79,Results!$C61,FALSE)=$I61,$P61,IF(HLOOKUP(AN$2,Monitoring_eng!$A$1:$DB$79,Results!$C61,FALSE)=$K61,$Q61,IF(HLOOKUP(AN$2,Monitoring_eng!$A$1:$DB$79,Results!$C61,FALSE)=$M61,$R61,IF(HLOOKUP(AN$2,Monitoring_eng!$A$1:$DB$79,Results!$C61,FALSE)=$O61,$S61,"CHYBA")))))</f>
        <v>0</v>
      </c>
      <c r="AO61" s="68">
        <f>IF(ISBLANK(HLOOKUP(AO$2,Monitoring_eng!$A$1:$DB$79,Results!$C61,FALSE)),"",IF(HLOOKUP(AO$2,Monitoring_eng!$A$1:$DB$79,Results!$C61,FALSE)=$I61,$P61,IF(HLOOKUP(AO$2,Monitoring_eng!$A$1:$DB$79,Results!$C61,FALSE)=$K61,$Q61,IF(HLOOKUP(AO$2,Monitoring_eng!$A$1:$DB$79,Results!$C61,FALSE)=$M61,$R61,IF(HLOOKUP(AO$2,Monitoring_eng!$A$1:$DB$79,Results!$C61,FALSE)=$O61,$S61,"CHYBA")))))</f>
        <v>0</v>
      </c>
      <c r="AP61" s="68">
        <f>IF(ISBLANK(HLOOKUP(AP$2,Monitoring_eng!$A$1:$DB$79,Results!$C61,FALSE)),"",IF(HLOOKUP(AP$2,Monitoring_eng!$A$1:$DB$79,Results!$C61,FALSE)=$I61,$P61,IF(HLOOKUP(AP$2,Monitoring_eng!$A$1:$DB$79,Results!$C61,FALSE)=$K61,$Q61,IF(HLOOKUP(AP$2,Monitoring_eng!$A$1:$DB$79,Results!$C61,FALSE)=$M61,$R61,IF(HLOOKUP(AP$2,Monitoring_eng!$A$1:$DB$79,Results!$C61,FALSE)=$O61,$S61,"CHYBA")))))</f>
        <v>0</v>
      </c>
      <c r="AQ61" s="68">
        <f>IF(ISBLANK(HLOOKUP(AQ$2,Monitoring_eng!$A$1:$DB$79,Results!$C61,FALSE)),"",IF(HLOOKUP(AQ$2,Monitoring_eng!$A$1:$DB$79,Results!$C61,FALSE)=$I61,$P61,IF(HLOOKUP(AQ$2,Monitoring_eng!$A$1:$DB$79,Results!$C61,FALSE)=$K61,$Q61,IF(HLOOKUP(AQ$2,Monitoring_eng!$A$1:$DB$79,Results!$C61,FALSE)=$M61,$R61,IF(HLOOKUP(AQ$2,Monitoring_eng!$A$1:$DB$79,Results!$C61,FALSE)=$O61,$S61,"CHYBA")))))</f>
        <v>0</v>
      </c>
      <c r="AR61" s="68">
        <f>IF(ISBLANK(HLOOKUP(AR$2,Monitoring_eng!$A$1:$DB$79,Results!$C61,FALSE)),"",IF(HLOOKUP(AR$2,Monitoring_eng!$A$1:$DB$79,Results!$C61,FALSE)=$I61,$P61,IF(HLOOKUP(AR$2,Monitoring_eng!$A$1:$DB$79,Results!$C61,FALSE)=$K61,$Q61,IF(HLOOKUP(AR$2,Monitoring_eng!$A$1:$DB$79,Results!$C61,FALSE)=$M61,$R61,IF(HLOOKUP(AR$2,Monitoring_eng!$A$1:$DB$79,Results!$C61,FALSE)=$O61,$S61,"CHYBA")))))</f>
        <v>0</v>
      </c>
      <c r="AS61" s="68">
        <f>IF(ISBLANK(HLOOKUP(AS$2,Monitoring_eng!$A$1:$DB$79,Results!$C61,FALSE)),"",IF(HLOOKUP(AS$2,Monitoring_eng!$A$1:$DB$79,Results!$C61,FALSE)=$I61,$P61,IF(HLOOKUP(AS$2,Monitoring_eng!$A$1:$DB$79,Results!$C61,FALSE)=$K61,$Q61,IF(HLOOKUP(AS$2,Monitoring_eng!$A$1:$DB$79,Results!$C61,FALSE)=$M61,$R61,IF(HLOOKUP(AS$2,Monitoring_eng!$A$1:$DB$79,Results!$C61,FALSE)=$O61,$S61,"CHYBA")))))</f>
        <v>0</v>
      </c>
      <c r="AT61" s="68">
        <f>IF(ISBLANK(HLOOKUP(AT$2,Monitoring_eng!$A$1:$DB$79,Results!$C61,FALSE)),"",IF(HLOOKUP(AT$2,Monitoring_eng!$A$1:$DB$79,Results!$C61,FALSE)=$I61,$P61,IF(HLOOKUP(AT$2,Monitoring_eng!$A$1:$DB$79,Results!$C61,FALSE)=$K61,$Q61,IF(HLOOKUP(AT$2,Monitoring_eng!$A$1:$DB$79,Results!$C61,FALSE)=$M61,$R61,IF(HLOOKUP(AT$2,Monitoring_eng!$A$1:$DB$79,Results!$C61,FALSE)=$O61,$S61,"CHYBA")))))</f>
        <v>0</v>
      </c>
      <c r="AU61" s="68">
        <f>IF(ISBLANK(HLOOKUP(AU$2,Monitoring_eng!$A$1:$DB$79,Results!$C61,FALSE)),"",IF(HLOOKUP(AU$2,Monitoring_eng!$A$1:$DB$79,Results!$C61,FALSE)=$I61,$P61,IF(HLOOKUP(AU$2,Monitoring_eng!$A$1:$DB$79,Results!$C61,FALSE)=$K61,$Q61,IF(HLOOKUP(AU$2,Monitoring_eng!$A$1:$DB$79,Results!$C61,FALSE)=$M61,$R61,IF(HLOOKUP(AU$2,Monitoring_eng!$A$1:$DB$79,Results!$C61,FALSE)=$O61,$S61,"CHYBA")))))</f>
        <v>0</v>
      </c>
      <c r="AV61" s="68">
        <f>IF(ISBLANK(HLOOKUP(AV$2,Monitoring_eng!$A$1:$DB$79,Results!$C61,FALSE)),"",IF(HLOOKUP(AV$2,Monitoring_eng!$A$1:$DB$79,Results!$C61,FALSE)=$I61,$P61,IF(HLOOKUP(AV$2,Monitoring_eng!$A$1:$DB$79,Results!$C61,FALSE)=$K61,$Q61,IF(HLOOKUP(AV$2,Monitoring_eng!$A$1:$DB$79,Results!$C61,FALSE)=$M61,$R61,IF(HLOOKUP(AV$2,Monitoring_eng!$A$1:$DB$79,Results!$C61,FALSE)=$O61,$S61,"CHYBA")))))</f>
        <v>0</v>
      </c>
      <c r="AW61" s="68">
        <f>IF(ISBLANK(HLOOKUP(AW$2,Monitoring_eng!$A$1:$DB$79,Results!$C61,FALSE)),"",IF(HLOOKUP(AW$2,Monitoring_eng!$A$1:$DB$79,Results!$C61,FALSE)=$I61,$P61,IF(HLOOKUP(AW$2,Monitoring_eng!$A$1:$DB$79,Results!$C61,FALSE)=$K61,$Q61,IF(HLOOKUP(AW$2,Monitoring_eng!$A$1:$DB$79,Results!$C61,FALSE)=$M61,$R61,IF(HLOOKUP(AW$2,Monitoring_eng!$A$1:$DB$79,Results!$C61,FALSE)=$O61,$S61,"CHYBA")))))</f>
        <v>0</v>
      </c>
      <c r="AX61" s="68">
        <f>IF(ISBLANK(HLOOKUP(AX$2,Monitoring_eng!$A$1:$DB$79,Results!$C61,FALSE)),"",IF(HLOOKUP(AX$2,Monitoring_eng!$A$1:$DB$79,Results!$C61,FALSE)=$I61,$P61,IF(HLOOKUP(AX$2,Monitoring_eng!$A$1:$DB$79,Results!$C61,FALSE)=$K61,$Q61,IF(HLOOKUP(AX$2,Monitoring_eng!$A$1:$DB$79,Results!$C61,FALSE)=$M61,$R61,IF(HLOOKUP(AX$2,Monitoring_eng!$A$1:$DB$79,Results!$C61,FALSE)=$O61,$S61,"CHYBA")))))</f>
        <v>0</v>
      </c>
      <c r="AY61" s="68">
        <f>IF(ISBLANK(HLOOKUP(AY$2,Monitoring_eng!$A$1:$DB$79,Results!$C61,FALSE)),"",IF(HLOOKUP(AY$2,Monitoring_eng!$A$1:$DB$79,Results!$C61,FALSE)=$I61,$P61,IF(HLOOKUP(AY$2,Monitoring_eng!$A$1:$DB$79,Results!$C61,FALSE)=$K61,$Q61,IF(HLOOKUP(AY$2,Monitoring_eng!$A$1:$DB$79,Results!$C61,FALSE)=$M61,$R61,IF(HLOOKUP(AY$2,Monitoring_eng!$A$1:$DB$79,Results!$C61,FALSE)=$O61,$S61,"CHYBA")))))</f>
        <v>0</v>
      </c>
      <c r="AZ61" s="68">
        <f>IF(ISBLANK(HLOOKUP(AZ$2,Monitoring_eng!$A$1:$DB$79,Results!$C61,FALSE)),"",IF(HLOOKUP(AZ$2,Monitoring_eng!$A$1:$DB$79,Results!$C61,FALSE)=$I61,$P61,IF(HLOOKUP(AZ$2,Monitoring_eng!$A$1:$DB$79,Results!$C61,FALSE)=$K61,$Q61,IF(HLOOKUP(AZ$2,Monitoring_eng!$A$1:$DB$79,Results!$C61,FALSE)=$M61,$R61,IF(HLOOKUP(AZ$2,Monitoring_eng!$A$1:$DB$79,Results!$C61,FALSE)=$O61,$S61,"CHYBA")))))</f>
        <v>1</v>
      </c>
      <c r="BA61" s="68">
        <f>IF(ISBLANK(HLOOKUP(BA$2,Monitoring_eng!$A$1:$DB$79,Results!$C61,FALSE)),"",IF(HLOOKUP(BA$2,Monitoring_eng!$A$1:$DB$79,Results!$C61,FALSE)=$I61,$P61,IF(HLOOKUP(BA$2,Monitoring_eng!$A$1:$DB$79,Results!$C61,FALSE)=$K61,$Q61,IF(HLOOKUP(BA$2,Monitoring_eng!$A$1:$DB$79,Results!$C61,FALSE)=$M61,$R61,IF(HLOOKUP(BA$2,Monitoring_eng!$A$1:$DB$79,Results!$C61,FALSE)=$O61,$S61,"CHYBA")))))</f>
        <v>1</v>
      </c>
      <c r="BB61" s="68">
        <f>IF(ISBLANK(HLOOKUP(BB$2,Monitoring_eng!$A$1:$DB$79,Results!$C61,FALSE)),"",IF(HLOOKUP(BB$2,Monitoring_eng!$A$1:$DB$79,Results!$C61,FALSE)=$I61,$P61,IF(HLOOKUP(BB$2,Monitoring_eng!$A$1:$DB$79,Results!$C61,FALSE)=$K61,$Q61,IF(HLOOKUP(BB$2,Monitoring_eng!$A$1:$DB$79,Results!$C61,FALSE)=$M61,$R61,IF(HLOOKUP(BB$2,Monitoring_eng!$A$1:$DB$79,Results!$C61,FALSE)=$O61,$S61,"CHYBA")))))</f>
        <v>0</v>
      </c>
      <c r="BC61" s="68">
        <f>IF(ISBLANK(HLOOKUP(BC$2,Monitoring_eng!$A$1:$DB$79,Results!$C61,FALSE)),"",IF(HLOOKUP(BC$2,Monitoring_eng!$A$1:$DB$79,Results!$C61,FALSE)=$I61,$P61,IF(HLOOKUP(BC$2,Monitoring_eng!$A$1:$DB$79,Results!$C61,FALSE)=$K61,$Q61,IF(HLOOKUP(BC$2,Monitoring_eng!$A$1:$DB$79,Results!$C61,FALSE)=$M61,$R61,IF(HLOOKUP(BC$2,Monitoring_eng!$A$1:$DB$79,Results!$C61,FALSE)=$O61,$S61,"CHYBA")))))</f>
        <v>0</v>
      </c>
      <c r="BD61" s="68">
        <f>IF(ISBLANK(HLOOKUP(BD$2,Monitoring_eng!$A$1:$DB$79,Results!$C61,FALSE)),"",IF(HLOOKUP(BD$2,Monitoring_eng!$A$1:$DB$79,Results!$C61,FALSE)=$I61,$P61,IF(HLOOKUP(BD$2,Monitoring_eng!$A$1:$DB$79,Results!$C61,FALSE)=$K61,$Q61,IF(HLOOKUP(BD$2,Monitoring_eng!$A$1:$DB$79,Results!$C61,FALSE)=$M61,$R61,IF(HLOOKUP(BD$2,Monitoring_eng!$A$1:$DB$79,Results!$C61,FALSE)=$O61,$S61,"CHYBA")))))</f>
        <v>1</v>
      </c>
      <c r="BE61" s="68">
        <f>IF(ISBLANK(HLOOKUP(BE$2,Monitoring_eng!$A$1:$DB$79,Results!$C61,FALSE)),"",IF(HLOOKUP(BE$2,Monitoring_eng!$A$1:$DB$79,Results!$C61,FALSE)=$I61,$P61,IF(HLOOKUP(BE$2,Monitoring_eng!$A$1:$DB$79,Results!$C61,FALSE)=$K61,$Q61,IF(HLOOKUP(BE$2,Monitoring_eng!$A$1:$DB$79,Results!$C61,FALSE)=$M61,$R61,IF(HLOOKUP(BE$2,Monitoring_eng!$A$1:$DB$79,Results!$C61,FALSE)=$O61,$S61,"CHYBA")))))</f>
        <v>1</v>
      </c>
      <c r="BF61" s="68">
        <f>IF(ISBLANK(HLOOKUP(BF$2,Monitoring_eng!$A$1:$DB$79,Results!$C61,FALSE)),"",IF(HLOOKUP(BF$2,Monitoring_eng!$A$1:$DB$79,Results!$C61,FALSE)=$I61,$P61,IF(HLOOKUP(BF$2,Monitoring_eng!$A$1:$DB$79,Results!$C61,FALSE)=$K61,$Q61,IF(HLOOKUP(BF$2,Monitoring_eng!$A$1:$DB$79,Results!$C61,FALSE)=$M61,$R61,IF(HLOOKUP(BF$2,Monitoring_eng!$A$1:$DB$79,Results!$C61,FALSE)=$O61,$S61,"CHYBA")))))</f>
        <v>0</v>
      </c>
      <c r="BG61" s="68">
        <f>IF(ISBLANK(HLOOKUP(BG$2,Monitoring_eng!$A$1:$DB$79,Results!$C61,FALSE)),"",IF(HLOOKUP(BG$2,Monitoring_eng!$A$1:$DB$79,Results!$C61,FALSE)=$I61,$P61,IF(HLOOKUP(BG$2,Monitoring_eng!$A$1:$DB$79,Results!$C61,FALSE)=$K61,$Q61,IF(HLOOKUP(BG$2,Monitoring_eng!$A$1:$DB$79,Results!$C61,FALSE)=$M61,$R61,IF(HLOOKUP(BG$2,Monitoring_eng!$A$1:$DB$79,Results!$C61,FALSE)=$O61,$S61,"CHYBA")))))</f>
        <v>0</v>
      </c>
      <c r="BH61" s="68">
        <f>IF(ISBLANK(HLOOKUP(BH$2,Monitoring_eng!$A$1:$DB$79,Results!$C61,FALSE)),"",IF(HLOOKUP(BH$2,Monitoring_eng!$A$1:$DB$79,Results!$C61,FALSE)=$I61,$P61,IF(HLOOKUP(BH$2,Monitoring_eng!$A$1:$DB$79,Results!$C61,FALSE)=$K61,$Q61,IF(HLOOKUP(BH$2,Monitoring_eng!$A$1:$DB$79,Results!$C61,FALSE)=$M61,$R61,IF(HLOOKUP(BH$2,Monitoring_eng!$A$1:$DB$79,Results!$C61,FALSE)=$O61,$S61,"CHYBA")))))</f>
        <v>0</v>
      </c>
      <c r="BI61" s="68">
        <f>IF(ISBLANK(HLOOKUP(BI$2,Monitoring_eng!$A$1:$DB$79,Results!$C61,FALSE)),"",IF(HLOOKUP(BI$2,Monitoring_eng!$A$1:$DB$79,Results!$C61,FALSE)=$I61,$P61,IF(HLOOKUP(BI$2,Monitoring_eng!$A$1:$DB$79,Results!$C61,FALSE)=$K61,$Q61,IF(HLOOKUP(BI$2,Monitoring_eng!$A$1:$DB$79,Results!$C61,FALSE)=$M61,$R61,IF(HLOOKUP(BI$2,Monitoring_eng!$A$1:$DB$79,Results!$C61,FALSE)=$O61,$S61,"CHYBA")))))</f>
        <v>0</v>
      </c>
      <c r="BJ61" s="68">
        <f>IF(ISBLANK(HLOOKUP(BJ$2,Monitoring_eng!$A$1:$DB$79,Results!$C61,FALSE)),"",IF(HLOOKUP(BJ$2,Monitoring_eng!$A$1:$DB$79,Results!$C61,FALSE)=$I61,$P61,IF(HLOOKUP(BJ$2,Monitoring_eng!$A$1:$DB$79,Results!$C61,FALSE)=$K61,$Q61,IF(HLOOKUP(BJ$2,Monitoring_eng!$A$1:$DB$79,Results!$C61,FALSE)=$M61,$R61,IF(HLOOKUP(BJ$2,Monitoring_eng!$A$1:$DB$79,Results!$C61,FALSE)=$O61,$S61,"CHYBA")))))</f>
        <v>0</v>
      </c>
      <c r="BK61" s="68">
        <f>IF(ISBLANK(HLOOKUP(BK$2,Monitoring_eng!$A$1:$DB$79,Results!$C61,FALSE)),"",IF(HLOOKUP(BK$2,Monitoring_eng!$A$1:$DB$79,Results!$C61,FALSE)=$I61,$P61,IF(HLOOKUP(BK$2,Monitoring_eng!$A$1:$DB$79,Results!$C61,FALSE)=$K61,$Q61,IF(HLOOKUP(BK$2,Monitoring_eng!$A$1:$DB$79,Results!$C61,FALSE)=$M61,$R61,IF(HLOOKUP(BK$2,Monitoring_eng!$A$1:$DB$79,Results!$C61,FALSE)=$O61,$S61,"CHYBA")))))</f>
        <v>0</v>
      </c>
      <c r="BL61" s="68">
        <f>IF(ISBLANK(HLOOKUP(BL$2,Monitoring_eng!$A$1:$DB$79,Results!$C61,FALSE)),"",IF(HLOOKUP(BL$2,Monitoring_eng!$A$1:$DB$79,Results!$C61,FALSE)=$I61,$P61,IF(HLOOKUP(BL$2,Monitoring_eng!$A$1:$DB$79,Results!$C61,FALSE)=$K61,$Q61,IF(HLOOKUP(BL$2,Monitoring_eng!$A$1:$DB$79,Results!$C61,FALSE)=$M61,$R61,IF(HLOOKUP(BL$2,Monitoring_eng!$A$1:$DB$79,Results!$C61,FALSE)=$O61,$S61,"CHYBA")))))</f>
        <v>0</v>
      </c>
      <c r="BM61" s="68">
        <f>IF(ISBLANK(HLOOKUP(BM$2,Monitoring_eng!$A$1:$DB$79,Results!$C61,FALSE)),"",IF(HLOOKUP(BM$2,Monitoring_eng!$A$1:$DB$79,Results!$C61,FALSE)=$I61,$P61,IF(HLOOKUP(BM$2,Monitoring_eng!$A$1:$DB$79,Results!$C61,FALSE)=$K61,$Q61,IF(HLOOKUP(BM$2,Monitoring_eng!$A$1:$DB$79,Results!$C61,FALSE)=$M61,$R61,IF(HLOOKUP(BM$2,Monitoring_eng!$A$1:$DB$79,Results!$C61,FALSE)=$O61,$S61,"CHYBA")))))</f>
        <v>1</v>
      </c>
      <c r="BN61" s="68">
        <f>IF(ISBLANK(HLOOKUP(BN$2,Monitoring_eng!$A$1:$DB$79,Results!$C61,FALSE)),"",IF(HLOOKUP(BN$2,Monitoring_eng!$A$1:$DB$79,Results!$C61,FALSE)=$I61,$P61,IF(HLOOKUP(BN$2,Monitoring_eng!$A$1:$DB$79,Results!$C61,FALSE)=$K61,$Q61,IF(HLOOKUP(BN$2,Monitoring_eng!$A$1:$DB$79,Results!$C61,FALSE)=$M61,$R61,IF(HLOOKUP(BN$2,Monitoring_eng!$A$1:$DB$79,Results!$C61,FALSE)=$O61,$S61,"CHYBA")))))</f>
        <v>0</v>
      </c>
      <c r="BO61" s="68">
        <f>IF(ISBLANK(HLOOKUP(BO$2,Monitoring_eng!$A$1:$DB$79,Results!$C61,FALSE)),"",IF(HLOOKUP(BO$2,Monitoring_eng!$A$1:$DB$79,Results!$C61,FALSE)=$I61,$P61,IF(HLOOKUP(BO$2,Monitoring_eng!$A$1:$DB$79,Results!$C61,FALSE)=$K61,$Q61,IF(HLOOKUP(BO$2,Monitoring_eng!$A$1:$DB$79,Results!$C61,FALSE)=$M61,$R61,IF(HLOOKUP(BO$2,Monitoring_eng!$A$1:$DB$79,Results!$C61,FALSE)=$O61,$S61,"CHYBA")))))</f>
        <v>0</v>
      </c>
      <c r="BP61" s="68">
        <f>IF(ISBLANK(HLOOKUP(BP$2,Monitoring_eng!$A$1:$DB$79,Results!$C61,FALSE)),"",IF(HLOOKUP(BP$2,Monitoring_eng!$A$1:$DB$79,Results!$C61,FALSE)=$I61,$P61,IF(HLOOKUP(BP$2,Monitoring_eng!$A$1:$DB$79,Results!$C61,FALSE)=$K61,$Q61,IF(HLOOKUP(BP$2,Monitoring_eng!$A$1:$DB$79,Results!$C61,FALSE)=$M61,$R61,IF(HLOOKUP(BP$2,Monitoring_eng!$A$1:$DB$79,Results!$C61,FALSE)=$O61,$S61,"CHYBA")))))</f>
        <v>0</v>
      </c>
      <c r="BQ61" s="68">
        <f>IF(ISBLANK(HLOOKUP(BQ$2,Monitoring_eng!$A$1:$DB$79,Results!$C61,FALSE)),"",IF(HLOOKUP(BQ$2,Monitoring_eng!$A$1:$DB$79,Results!$C61,FALSE)=$I61,$P61,IF(HLOOKUP(BQ$2,Monitoring_eng!$A$1:$DB$79,Results!$C61,FALSE)=$K61,$Q61,IF(HLOOKUP(BQ$2,Monitoring_eng!$A$1:$DB$79,Results!$C61,FALSE)=$M61,$R61,IF(HLOOKUP(BQ$2,Monitoring_eng!$A$1:$DB$79,Results!$C61,FALSE)=$O61,$S61,"CHYBA")))))</f>
        <v>0</v>
      </c>
    </row>
    <row r="62" spans="1:69" x14ac:dyDescent="0.25">
      <c r="A62" s="45" t="s">
        <v>2487</v>
      </c>
      <c r="B62" s="45" t="s">
        <v>363</v>
      </c>
      <c r="C62" s="45">
        <v>61</v>
      </c>
      <c r="D62" s="59" t="s">
        <v>162</v>
      </c>
      <c r="E62" s="59" t="s">
        <v>191</v>
      </c>
      <c r="F62" s="60" t="s">
        <v>61</v>
      </c>
      <c r="G62" s="45">
        <v>1</v>
      </c>
      <c r="H62" s="45" t="s">
        <v>484</v>
      </c>
      <c r="I62" s="45" t="s">
        <v>1749</v>
      </c>
      <c r="J62" s="45" t="s">
        <v>485</v>
      </c>
      <c r="K62" s="67" t="s">
        <v>1750</v>
      </c>
      <c r="L62" s="45" t="s">
        <v>486</v>
      </c>
      <c r="M62" s="45" t="s">
        <v>1752</v>
      </c>
      <c r="N62" s="45" t="s">
        <v>2116</v>
      </c>
      <c r="O62" s="45" t="s">
        <v>2116</v>
      </c>
      <c r="P62" s="45">
        <f t="shared" si="0"/>
        <v>1</v>
      </c>
      <c r="Q62" s="45">
        <v>0</v>
      </c>
      <c r="R62" s="45">
        <f t="shared" si="1"/>
        <v>0.5</v>
      </c>
      <c r="S62" s="45" t="s">
        <v>2116</v>
      </c>
      <c r="T62" s="68">
        <f>IF(ISBLANK(HLOOKUP(T$2,Monitoring_eng!$A$1:$DB$79,Results!$C62,FALSE)),"",IF(HLOOKUP(T$2,Monitoring_eng!$A$1:$DB$79,Results!$C62,FALSE)=$I62,$P62,IF(HLOOKUP(T$2,Monitoring_eng!$A$1:$DB$79,Results!$C62,FALSE)=$K62,$Q62,IF(HLOOKUP(T$2,Monitoring_eng!$A$1:$DB$79,Results!$C62,FALSE)=$M62,$R62,IF(HLOOKUP(T$2,Monitoring_eng!$A$1:$DB$79,Results!$C62,FALSE)=$O62,$S62,"CHYBA")))))</f>
        <v>1</v>
      </c>
      <c r="U62" s="68">
        <f>IF(ISBLANK(HLOOKUP(U$2,Monitoring_eng!$A$1:$DB$79,Results!$C62,FALSE)),"",IF(HLOOKUP(U$2,Monitoring_eng!$A$1:$DB$79,Results!$C62,FALSE)=$I62,$P62,IF(HLOOKUP(U$2,Monitoring_eng!$A$1:$DB$79,Results!$C62,FALSE)=$K62,$Q62,IF(HLOOKUP(U$2,Monitoring_eng!$A$1:$DB$79,Results!$C62,FALSE)=$M62,$R62,IF(HLOOKUP(U$2,Monitoring_eng!$A$1:$DB$79,Results!$C62,FALSE)=$O62,$S62,"CHYBA")))))</f>
        <v>0</v>
      </c>
      <c r="V62" s="68">
        <f>IF(ISBLANK(HLOOKUP(V$2,Monitoring_eng!$A$1:$DB$79,Results!$C62,FALSE)),"",IF(HLOOKUP(V$2,Monitoring_eng!$A$1:$DB$79,Results!$C62,FALSE)=$I62,$P62,IF(HLOOKUP(V$2,Monitoring_eng!$A$1:$DB$79,Results!$C62,FALSE)=$K62,$Q62,IF(HLOOKUP(V$2,Monitoring_eng!$A$1:$DB$79,Results!$C62,FALSE)=$M62,$R62,IF(HLOOKUP(V$2,Monitoring_eng!$A$1:$DB$79,Results!$C62,FALSE)=$O62,$S62,"CHYBA")))))</f>
        <v>1</v>
      </c>
      <c r="W62" s="68">
        <f>IF(ISBLANK(HLOOKUP(W$2,Monitoring_eng!$A$1:$DB$79,Results!$C62,FALSE)),"",IF(HLOOKUP(W$2,Monitoring_eng!$A$1:$DB$79,Results!$C62,FALSE)=$I62,$P62,IF(HLOOKUP(W$2,Monitoring_eng!$A$1:$DB$79,Results!$C62,FALSE)=$K62,$Q62,IF(HLOOKUP(W$2,Monitoring_eng!$A$1:$DB$79,Results!$C62,FALSE)=$M62,$R62,IF(HLOOKUP(W$2,Monitoring_eng!$A$1:$DB$79,Results!$C62,FALSE)=$O62,$S62,"CHYBA")))))</f>
        <v>1</v>
      </c>
      <c r="X62" s="68">
        <f>IF(ISBLANK(HLOOKUP(X$2,Monitoring_eng!$A$1:$DB$79,Results!$C62,FALSE)),"",IF(HLOOKUP(X$2,Monitoring_eng!$A$1:$DB$79,Results!$C62,FALSE)=$I62,$P62,IF(HLOOKUP(X$2,Monitoring_eng!$A$1:$DB$79,Results!$C62,FALSE)=$K62,$Q62,IF(HLOOKUP(X$2,Monitoring_eng!$A$1:$DB$79,Results!$C62,FALSE)=$M62,$R62,IF(HLOOKUP(X$2,Monitoring_eng!$A$1:$DB$79,Results!$C62,FALSE)=$O62,$S62,"CHYBA")))))</f>
        <v>0</v>
      </c>
      <c r="Y62" s="68">
        <f>IF(ISBLANK(HLOOKUP(Y$2,Monitoring_eng!$A$1:$DB$79,Results!$C62,FALSE)),"",IF(HLOOKUP(Y$2,Monitoring_eng!$A$1:$DB$79,Results!$C62,FALSE)=$I62,$P62,IF(HLOOKUP(Y$2,Monitoring_eng!$A$1:$DB$79,Results!$C62,FALSE)=$K62,$Q62,IF(HLOOKUP(Y$2,Monitoring_eng!$A$1:$DB$79,Results!$C62,FALSE)=$M62,$R62,IF(HLOOKUP(Y$2,Monitoring_eng!$A$1:$DB$79,Results!$C62,FALSE)=$O62,$S62,"CHYBA")))))</f>
        <v>1</v>
      </c>
      <c r="Z62" s="68">
        <f>IF(ISBLANK(HLOOKUP(Z$2,Monitoring_eng!$A$1:$DB$79,Results!$C62,FALSE)),"",IF(HLOOKUP(Z$2,Monitoring_eng!$A$1:$DB$79,Results!$C62,FALSE)=$I62,$P62,IF(HLOOKUP(Z$2,Monitoring_eng!$A$1:$DB$79,Results!$C62,FALSE)=$K62,$Q62,IF(HLOOKUP(Z$2,Monitoring_eng!$A$1:$DB$79,Results!$C62,FALSE)=$M62,$R62,IF(HLOOKUP(Z$2,Monitoring_eng!$A$1:$DB$79,Results!$C62,FALSE)=$O62,$S62,"CHYBA")))))</f>
        <v>1</v>
      </c>
      <c r="AA62" s="68">
        <f>IF(ISBLANK(HLOOKUP(AA$2,Monitoring_eng!$A$1:$DB$79,Results!$C62,FALSE)),"",IF(HLOOKUP(AA$2,Monitoring_eng!$A$1:$DB$79,Results!$C62,FALSE)=$I62,$P62,IF(HLOOKUP(AA$2,Monitoring_eng!$A$1:$DB$79,Results!$C62,FALSE)=$K62,$Q62,IF(HLOOKUP(AA$2,Monitoring_eng!$A$1:$DB$79,Results!$C62,FALSE)=$M62,$R62,IF(HLOOKUP(AA$2,Monitoring_eng!$A$1:$DB$79,Results!$C62,FALSE)=$O62,$S62,"CHYBA")))))</f>
        <v>1</v>
      </c>
      <c r="AB62" s="68">
        <f>IF(ISBLANK(HLOOKUP(AB$2,Monitoring_eng!$A$1:$DB$79,Results!$C62,FALSE)),"",IF(HLOOKUP(AB$2,Monitoring_eng!$A$1:$DB$79,Results!$C62,FALSE)=$I62,$P62,IF(HLOOKUP(AB$2,Monitoring_eng!$A$1:$DB$79,Results!$C62,FALSE)=$K62,$Q62,IF(HLOOKUP(AB$2,Monitoring_eng!$A$1:$DB$79,Results!$C62,FALSE)=$M62,$R62,IF(HLOOKUP(AB$2,Monitoring_eng!$A$1:$DB$79,Results!$C62,FALSE)=$O62,$S62,"CHYBA")))))</f>
        <v>1</v>
      </c>
      <c r="AC62" s="68">
        <f>IF(ISBLANK(HLOOKUP(AC$2,Monitoring_eng!$A$1:$DB$79,Results!$C62,FALSE)),"",IF(HLOOKUP(AC$2,Monitoring_eng!$A$1:$DB$79,Results!$C62,FALSE)=$I62,$P62,IF(HLOOKUP(AC$2,Monitoring_eng!$A$1:$DB$79,Results!$C62,FALSE)=$K62,$Q62,IF(HLOOKUP(AC$2,Monitoring_eng!$A$1:$DB$79,Results!$C62,FALSE)=$M62,$R62,IF(HLOOKUP(AC$2,Monitoring_eng!$A$1:$DB$79,Results!$C62,FALSE)=$O62,$S62,"CHYBA")))))</f>
        <v>1</v>
      </c>
      <c r="AD62" s="68">
        <f>IF(ISBLANK(HLOOKUP(AD$2,Monitoring_eng!$A$1:$DB$79,Results!$C62,FALSE)),"",IF(HLOOKUP(AD$2,Monitoring_eng!$A$1:$DB$79,Results!$C62,FALSE)=$I62,$P62,IF(HLOOKUP(AD$2,Monitoring_eng!$A$1:$DB$79,Results!$C62,FALSE)=$K62,$Q62,IF(HLOOKUP(AD$2,Monitoring_eng!$A$1:$DB$79,Results!$C62,FALSE)=$M62,$R62,IF(HLOOKUP(AD$2,Monitoring_eng!$A$1:$DB$79,Results!$C62,FALSE)=$O62,$S62,"CHYBA")))))</f>
        <v>1</v>
      </c>
      <c r="AE62" s="68">
        <f>IF(ISBLANK(HLOOKUP(AE$2,Monitoring_eng!$A$1:$DB$79,Results!$C62,FALSE)),"",IF(HLOOKUP(AE$2,Monitoring_eng!$A$1:$DB$79,Results!$C62,FALSE)=$I62,$P62,IF(HLOOKUP(AE$2,Monitoring_eng!$A$1:$DB$79,Results!$C62,FALSE)=$K62,$Q62,IF(HLOOKUP(AE$2,Monitoring_eng!$A$1:$DB$79,Results!$C62,FALSE)=$M62,$R62,IF(HLOOKUP(AE$2,Monitoring_eng!$A$1:$DB$79,Results!$C62,FALSE)=$O62,$S62,"CHYBA")))))</f>
        <v>1</v>
      </c>
      <c r="AF62" s="68">
        <f>IF(ISBLANK(HLOOKUP(AF$2,Monitoring_eng!$A$1:$DB$79,Results!$C62,FALSE)),"",IF(HLOOKUP(AF$2,Monitoring_eng!$A$1:$DB$79,Results!$C62,FALSE)=$I62,$P62,IF(HLOOKUP(AF$2,Monitoring_eng!$A$1:$DB$79,Results!$C62,FALSE)=$K62,$Q62,IF(HLOOKUP(AF$2,Monitoring_eng!$A$1:$DB$79,Results!$C62,FALSE)=$M62,$R62,IF(HLOOKUP(AF$2,Monitoring_eng!$A$1:$DB$79,Results!$C62,FALSE)=$O62,$S62,"CHYBA")))))</f>
        <v>1</v>
      </c>
      <c r="AG62" s="68">
        <f>IF(ISBLANK(HLOOKUP(AG$2,Monitoring_eng!$A$1:$DB$79,Results!$C62,FALSE)),"",IF(HLOOKUP(AG$2,Monitoring_eng!$A$1:$DB$79,Results!$C62,FALSE)=$I62,$P62,IF(HLOOKUP(AG$2,Monitoring_eng!$A$1:$DB$79,Results!$C62,FALSE)=$K62,$Q62,IF(HLOOKUP(AG$2,Monitoring_eng!$A$1:$DB$79,Results!$C62,FALSE)=$M62,$R62,IF(HLOOKUP(AG$2,Monitoring_eng!$A$1:$DB$79,Results!$C62,FALSE)=$O62,$S62,"CHYBA")))))</f>
        <v>1</v>
      </c>
      <c r="AH62" s="68">
        <f>IF(ISBLANK(HLOOKUP(AH$2,Monitoring_eng!$A$1:$DB$79,Results!$C62,FALSE)),"",IF(HLOOKUP(AH$2,Monitoring_eng!$A$1:$DB$79,Results!$C62,FALSE)=$I62,$P62,IF(HLOOKUP(AH$2,Monitoring_eng!$A$1:$DB$79,Results!$C62,FALSE)=$K62,$Q62,IF(HLOOKUP(AH$2,Monitoring_eng!$A$1:$DB$79,Results!$C62,FALSE)=$M62,$R62,IF(HLOOKUP(AH$2,Monitoring_eng!$A$1:$DB$79,Results!$C62,FALSE)=$O62,$S62,"CHYBA")))))</f>
        <v>1</v>
      </c>
      <c r="AI62" s="68">
        <f>IF(ISBLANK(HLOOKUP(AI$2,Monitoring_eng!$A$1:$DB$79,Results!$C62,FALSE)),"",IF(HLOOKUP(AI$2,Monitoring_eng!$A$1:$DB$79,Results!$C62,FALSE)=$I62,$P62,IF(HLOOKUP(AI$2,Monitoring_eng!$A$1:$DB$79,Results!$C62,FALSE)=$K62,$Q62,IF(HLOOKUP(AI$2,Monitoring_eng!$A$1:$DB$79,Results!$C62,FALSE)=$M62,$R62,IF(HLOOKUP(AI$2,Monitoring_eng!$A$1:$DB$79,Results!$C62,FALSE)=$O62,$S62,"CHYBA")))))</f>
        <v>0</v>
      </c>
      <c r="AJ62" s="68">
        <f>IF(ISBLANK(HLOOKUP(AJ$2,Monitoring_eng!$A$1:$DB$79,Results!$C62,FALSE)),"",IF(HLOOKUP(AJ$2,Monitoring_eng!$A$1:$DB$79,Results!$C62,FALSE)=$I62,$P62,IF(HLOOKUP(AJ$2,Monitoring_eng!$A$1:$DB$79,Results!$C62,FALSE)=$K62,$Q62,IF(HLOOKUP(AJ$2,Monitoring_eng!$A$1:$DB$79,Results!$C62,FALSE)=$M62,$R62,IF(HLOOKUP(AJ$2,Monitoring_eng!$A$1:$DB$79,Results!$C62,FALSE)=$O62,$S62,"CHYBA")))))</f>
        <v>1</v>
      </c>
      <c r="AK62" s="68">
        <f>IF(ISBLANK(HLOOKUP(AK$2,Monitoring_eng!$A$1:$DB$79,Results!$C62,FALSE)),"",IF(HLOOKUP(AK$2,Monitoring_eng!$A$1:$DB$79,Results!$C62,FALSE)=$I62,$P62,IF(HLOOKUP(AK$2,Monitoring_eng!$A$1:$DB$79,Results!$C62,FALSE)=$K62,$Q62,IF(HLOOKUP(AK$2,Monitoring_eng!$A$1:$DB$79,Results!$C62,FALSE)=$M62,$R62,IF(HLOOKUP(AK$2,Monitoring_eng!$A$1:$DB$79,Results!$C62,FALSE)=$O62,$S62,"CHYBA")))))</f>
        <v>1</v>
      </c>
      <c r="AL62" s="68">
        <f>IF(ISBLANK(HLOOKUP(AL$2,Monitoring_eng!$A$1:$DB$79,Results!$C62,FALSE)),"",IF(HLOOKUP(AL$2,Monitoring_eng!$A$1:$DB$79,Results!$C62,FALSE)=$I62,$P62,IF(HLOOKUP(AL$2,Monitoring_eng!$A$1:$DB$79,Results!$C62,FALSE)=$K62,$Q62,IF(HLOOKUP(AL$2,Monitoring_eng!$A$1:$DB$79,Results!$C62,FALSE)=$M62,$R62,IF(HLOOKUP(AL$2,Monitoring_eng!$A$1:$DB$79,Results!$C62,FALSE)=$O62,$S62,"CHYBA")))))</f>
        <v>1</v>
      </c>
      <c r="AM62" s="68">
        <f>IF(ISBLANK(HLOOKUP(AM$2,Monitoring_eng!$A$1:$DB$79,Results!$C62,FALSE)),"",IF(HLOOKUP(AM$2,Monitoring_eng!$A$1:$DB$79,Results!$C62,FALSE)=$I62,$P62,IF(HLOOKUP(AM$2,Monitoring_eng!$A$1:$DB$79,Results!$C62,FALSE)=$K62,$Q62,IF(HLOOKUP(AM$2,Monitoring_eng!$A$1:$DB$79,Results!$C62,FALSE)=$M62,$R62,IF(HLOOKUP(AM$2,Monitoring_eng!$A$1:$DB$79,Results!$C62,FALSE)=$O62,$S62,"CHYBA")))))</f>
        <v>1</v>
      </c>
      <c r="AN62" s="68">
        <f>IF(ISBLANK(HLOOKUP(AN$2,Monitoring_eng!$A$1:$DB$79,Results!$C62,FALSE)),"",IF(HLOOKUP(AN$2,Monitoring_eng!$A$1:$DB$79,Results!$C62,FALSE)=$I62,$P62,IF(HLOOKUP(AN$2,Monitoring_eng!$A$1:$DB$79,Results!$C62,FALSE)=$K62,$Q62,IF(HLOOKUP(AN$2,Monitoring_eng!$A$1:$DB$79,Results!$C62,FALSE)=$M62,$R62,IF(HLOOKUP(AN$2,Monitoring_eng!$A$1:$DB$79,Results!$C62,FALSE)=$O62,$S62,"CHYBA")))))</f>
        <v>1</v>
      </c>
      <c r="AO62" s="68">
        <f>IF(ISBLANK(HLOOKUP(AO$2,Monitoring_eng!$A$1:$DB$79,Results!$C62,FALSE)),"",IF(HLOOKUP(AO$2,Monitoring_eng!$A$1:$DB$79,Results!$C62,FALSE)=$I62,$P62,IF(HLOOKUP(AO$2,Monitoring_eng!$A$1:$DB$79,Results!$C62,FALSE)=$K62,$Q62,IF(HLOOKUP(AO$2,Monitoring_eng!$A$1:$DB$79,Results!$C62,FALSE)=$M62,$R62,IF(HLOOKUP(AO$2,Monitoring_eng!$A$1:$DB$79,Results!$C62,FALSE)=$O62,$S62,"CHYBA")))))</f>
        <v>1</v>
      </c>
      <c r="AP62" s="68">
        <f>IF(ISBLANK(HLOOKUP(AP$2,Monitoring_eng!$A$1:$DB$79,Results!$C62,FALSE)),"",IF(HLOOKUP(AP$2,Monitoring_eng!$A$1:$DB$79,Results!$C62,FALSE)=$I62,$P62,IF(HLOOKUP(AP$2,Monitoring_eng!$A$1:$DB$79,Results!$C62,FALSE)=$K62,$Q62,IF(HLOOKUP(AP$2,Monitoring_eng!$A$1:$DB$79,Results!$C62,FALSE)=$M62,$R62,IF(HLOOKUP(AP$2,Monitoring_eng!$A$1:$DB$79,Results!$C62,FALSE)=$O62,$S62,"CHYBA")))))</f>
        <v>0.5</v>
      </c>
      <c r="AQ62" s="68">
        <f>IF(ISBLANK(HLOOKUP(AQ$2,Monitoring_eng!$A$1:$DB$79,Results!$C62,FALSE)),"",IF(HLOOKUP(AQ$2,Monitoring_eng!$A$1:$DB$79,Results!$C62,FALSE)=$I62,$P62,IF(HLOOKUP(AQ$2,Monitoring_eng!$A$1:$DB$79,Results!$C62,FALSE)=$K62,$Q62,IF(HLOOKUP(AQ$2,Monitoring_eng!$A$1:$DB$79,Results!$C62,FALSE)=$M62,$R62,IF(HLOOKUP(AQ$2,Monitoring_eng!$A$1:$DB$79,Results!$C62,FALSE)=$O62,$S62,"CHYBA")))))</f>
        <v>1</v>
      </c>
      <c r="AR62" s="68">
        <f>IF(ISBLANK(HLOOKUP(AR$2,Monitoring_eng!$A$1:$DB$79,Results!$C62,FALSE)),"",IF(HLOOKUP(AR$2,Monitoring_eng!$A$1:$DB$79,Results!$C62,FALSE)=$I62,$P62,IF(HLOOKUP(AR$2,Monitoring_eng!$A$1:$DB$79,Results!$C62,FALSE)=$K62,$Q62,IF(HLOOKUP(AR$2,Monitoring_eng!$A$1:$DB$79,Results!$C62,FALSE)=$M62,$R62,IF(HLOOKUP(AR$2,Monitoring_eng!$A$1:$DB$79,Results!$C62,FALSE)=$O62,$S62,"CHYBA")))))</f>
        <v>1</v>
      </c>
      <c r="AS62" s="68">
        <f>IF(ISBLANK(HLOOKUP(AS$2,Monitoring_eng!$A$1:$DB$79,Results!$C62,FALSE)),"",IF(HLOOKUP(AS$2,Monitoring_eng!$A$1:$DB$79,Results!$C62,FALSE)=$I62,$P62,IF(HLOOKUP(AS$2,Monitoring_eng!$A$1:$DB$79,Results!$C62,FALSE)=$K62,$Q62,IF(HLOOKUP(AS$2,Monitoring_eng!$A$1:$DB$79,Results!$C62,FALSE)=$M62,$R62,IF(HLOOKUP(AS$2,Monitoring_eng!$A$1:$DB$79,Results!$C62,FALSE)=$O62,$S62,"CHYBA")))))</f>
        <v>1</v>
      </c>
      <c r="AT62" s="68">
        <f>IF(ISBLANK(HLOOKUP(AT$2,Monitoring_eng!$A$1:$DB$79,Results!$C62,FALSE)),"",IF(HLOOKUP(AT$2,Monitoring_eng!$A$1:$DB$79,Results!$C62,FALSE)=$I62,$P62,IF(HLOOKUP(AT$2,Monitoring_eng!$A$1:$DB$79,Results!$C62,FALSE)=$K62,$Q62,IF(HLOOKUP(AT$2,Monitoring_eng!$A$1:$DB$79,Results!$C62,FALSE)=$M62,$R62,IF(HLOOKUP(AT$2,Monitoring_eng!$A$1:$DB$79,Results!$C62,FALSE)=$O62,$S62,"CHYBA")))))</f>
        <v>1</v>
      </c>
      <c r="AU62" s="68">
        <f>IF(ISBLANK(HLOOKUP(AU$2,Monitoring_eng!$A$1:$DB$79,Results!$C62,FALSE)),"",IF(HLOOKUP(AU$2,Monitoring_eng!$A$1:$DB$79,Results!$C62,FALSE)=$I62,$P62,IF(HLOOKUP(AU$2,Monitoring_eng!$A$1:$DB$79,Results!$C62,FALSE)=$K62,$Q62,IF(HLOOKUP(AU$2,Monitoring_eng!$A$1:$DB$79,Results!$C62,FALSE)=$M62,$R62,IF(HLOOKUP(AU$2,Monitoring_eng!$A$1:$DB$79,Results!$C62,FALSE)=$O62,$S62,"CHYBA")))))</f>
        <v>1</v>
      </c>
      <c r="AV62" s="68">
        <f>IF(ISBLANK(HLOOKUP(AV$2,Monitoring_eng!$A$1:$DB$79,Results!$C62,FALSE)),"",IF(HLOOKUP(AV$2,Monitoring_eng!$A$1:$DB$79,Results!$C62,FALSE)=$I62,$P62,IF(HLOOKUP(AV$2,Monitoring_eng!$A$1:$DB$79,Results!$C62,FALSE)=$K62,$Q62,IF(HLOOKUP(AV$2,Monitoring_eng!$A$1:$DB$79,Results!$C62,FALSE)=$M62,$R62,IF(HLOOKUP(AV$2,Monitoring_eng!$A$1:$DB$79,Results!$C62,FALSE)=$O62,$S62,"CHYBA")))))</f>
        <v>0</v>
      </c>
      <c r="AW62" s="68">
        <f>IF(ISBLANK(HLOOKUP(AW$2,Monitoring_eng!$A$1:$DB$79,Results!$C62,FALSE)),"",IF(HLOOKUP(AW$2,Monitoring_eng!$A$1:$DB$79,Results!$C62,FALSE)=$I62,$P62,IF(HLOOKUP(AW$2,Monitoring_eng!$A$1:$DB$79,Results!$C62,FALSE)=$K62,$Q62,IF(HLOOKUP(AW$2,Monitoring_eng!$A$1:$DB$79,Results!$C62,FALSE)=$M62,$R62,IF(HLOOKUP(AW$2,Monitoring_eng!$A$1:$DB$79,Results!$C62,FALSE)=$O62,$S62,"CHYBA")))))</f>
        <v>1</v>
      </c>
      <c r="AX62" s="68">
        <f>IF(ISBLANK(HLOOKUP(AX$2,Monitoring_eng!$A$1:$DB$79,Results!$C62,FALSE)),"",IF(HLOOKUP(AX$2,Monitoring_eng!$A$1:$DB$79,Results!$C62,FALSE)=$I62,$P62,IF(HLOOKUP(AX$2,Monitoring_eng!$A$1:$DB$79,Results!$C62,FALSE)=$K62,$Q62,IF(HLOOKUP(AX$2,Monitoring_eng!$A$1:$DB$79,Results!$C62,FALSE)=$M62,$R62,IF(HLOOKUP(AX$2,Monitoring_eng!$A$1:$DB$79,Results!$C62,FALSE)=$O62,$S62,"CHYBA")))))</f>
        <v>1</v>
      </c>
      <c r="AY62" s="68">
        <f>IF(ISBLANK(HLOOKUP(AY$2,Monitoring_eng!$A$1:$DB$79,Results!$C62,FALSE)),"",IF(HLOOKUP(AY$2,Monitoring_eng!$A$1:$DB$79,Results!$C62,FALSE)=$I62,$P62,IF(HLOOKUP(AY$2,Monitoring_eng!$A$1:$DB$79,Results!$C62,FALSE)=$K62,$Q62,IF(HLOOKUP(AY$2,Monitoring_eng!$A$1:$DB$79,Results!$C62,FALSE)=$M62,$R62,IF(HLOOKUP(AY$2,Monitoring_eng!$A$1:$DB$79,Results!$C62,FALSE)=$O62,$S62,"CHYBA")))))</f>
        <v>1</v>
      </c>
      <c r="AZ62" s="68">
        <f>IF(ISBLANK(HLOOKUP(AZ$2,Monitoring_eng!$A$1:$DB$79,Results!$C62,FALSE)),"",IF(HLOOKUP(AZ$2,Monitoring_eng!$A$1:$DB$79,Results!$C62,FALSE)=$I62,$P62,IF(HLOOKUP(AZ$2,Monitoring_eng!$A$1:$DB$79,Results!$C62,FALSE)=$K62,$Q62,IF(HLOOKUP(AZ$2,Monitoring_eng!$A$1:$DB$79,Results!$C62,FALSE)=$M62,$R62,IF(HLOOKUP(AZ$2,Monitoring_eng!$A$1:$DB$79,Results!$C62,FALSE)=$O62,$S62,"CHYBA")))))</f>
        <v>0.5</v>
      </c>
      <c r="BA62" s="68">
        <f>IF(ISBLANK(HLOOKUP(BA$2,Monitoring_eng!$A$1:$DB$79,Results!$C62,FALSE)),"",IF(HLOOKUP(BA$2,Monitoring_eng!$A$1:$DB$79,Results!$C62,FALSE)=$I62,$P62,IF(HLOOKUP(BA$2,Monitoring_eng!$A$1:$DB$79,Results!$C62,FALSE)=$K62,$Q62,IF(HLOOKUP(BA$2,Monitoring_eng!$A$1:$DB$79,Results!$C62,FALSE)=$M62,$R62,IF(HLOOKUP(BA$2,Monitoring_eng!$A$1:$DB$79,Results!$C62,FALSE)=$O62,$S62,"CHYBA")))))</f>
        <v>1</v>
      </c>
      <c r="BB62" s="68">
        <f>IF(ISBLANK(HLOOKUP(BB$2,Monitoring_eng!$A$1:$DB$79,Results!$C62,FALSE)),"",IF(HLOOKUP(BB$2,Monitoring_eng!$A$1:$DB$79,Results!$C62,FALSE)=$I62,$P62,IF(HLOOKUP(BB$2,Monitoring_eng!$A$1:$DB$79,Results!$C62,FALSE)=$K62,$Q62,IF(HLOOKUP(BB$2,Monitoring_eng!$A$1:$DB$79,Results!$C62,FALSE)=$M62,$R62,IF(HLOOKUP(BB$2,Monitoring_eng!$A$1:$DB$79,Results!$C62,FALSE)=$O62,$S62,"CHYBA")))))</f>
        <v>1</v>
      </c>
      <c r="BC62" s="68">
        <f>IF(ISBLANK(HLOOKUP(BC$2,Monitoring_eng!$A$1:$DB$79,Results!$C62,FALSE)),"",IF(HLOOKUP(BC$2,Monitoring_eng!$A$1:$DB$79,Results!$C62,FALSE)=$I62,$P62,IF(HLOOKUP(BC$2,Monitoring_eng!$A$1:$DB$79,Results!$C62,FALSE)=$K62,$Q62,IF(HLOOKUP(BC$2,Monitoring_eng!$A$1:$DB$79,Results!$C62,FALSE)=$M62,$R62,IF(HLOOKUP(BC$2,Monitoring_eng!$A$1:$DB$79,Results!$C62,FALSE)=$O62,$S62,"CHYBA")))))</f>
        <v>1</v>
      </c>
      <c r="BD62" s="68">
        <f>IF(ISBLANK(HLOOKUP(BD$2,Monitoring_eng!$A$1:$DB$79,Results!$C62,FALSE)),"",IF(HLOOKUP(BD$2,Monitoring_eng!$A$1:$DB$79,Results!$C62,FALSE)=$I62,$P62,IF(HLOOKUP(BD$2,Monitoring_eng!$A$1:$DB$79,Results!$C62,FALSE)=$K62,$Q62,IF(HLOOKUP(BD$2,Monitoring_eng!$A$1:$DB$79,Results!$C62,FALSE)=$M62,$R62,IF(HLOOKUP(BD$2,Monitoring_eng!$A$1:$DB$79,Results!$C62,FALSE)=$O62,$S62,"CHYBA")))))</f>
        <v>0</v>
      </c>
      <c r="BE62" s="68">
        <f>IF(ISBLANK(HLOOKUP(BE$2,Monitoring_eng!$A$1:$DB$79,Results!$C62,FALSE)),"",IF(HLOOKUP(BE$2,Monitoring_eng!$A$1:$DB$79,Results!$C62,FALSE)=$I62,$P62,IF(HLOOKUP(BE$2,Monitoring_eng!$A$1:$DB$79,Results!$C62,FALSE)=$K62,$Q62,IF(HLOOKUP(BE$2,Monitoring_eng!$A$1:$DB$79,Results!$C62,FALSE)=$M62,$R62,IF(HLOOKUP(BE$2,Monitoring_eng!$A$1:$DB$79,Results!$C62,FALSE)=$O62,$S62,"CHYBA")))))</f>
        <v>1</v>
      </c>
      <c r="BF62" s="68">
        <f>IF(ISBLANK(HLOOKUP(BF$2,Monitoring_eng!$A$1:$DB$79,Results!$C62,FALSE)),"",IF(HLOOKUP(BF$2,Monitoring_eng!$A$1:$DB$79,Results!$C62,FALSE)=$I62,$P62,IF(HLOOKUP(BF$2,Monitoring_eng!$A$1:$DB$79,Results!$C62,FALSE)=$K62,$Q62,IF(HLOOKUP(BF$2,Monitoring_eng!$A$1:$DB$79,Results!$C62,FALSE)=$M62,$R62,IF(HLOOKUP(BF$2,Monitoring_eng!$A$1:$DB$79,Results!$C62,FALSE)=$O62,$S62,"CHYBA")))))</f>
        <v>1</v>
      </c>
      <c r="BG62" s="68">
        <f>IF(ISBLANK(HLOOKUP(BG$2,Monitoring_eng!$A$1:$DB$79,Results!$C62,FALSE)),"",IF(HLOOKUP(BG$2,Monitoring_eng!$A$1:$DB$79,Results!$C62,FALSE)=$I62,$P62,IF(HLOOKUP(BG$2,Monitoring_eng!$A$1:$DB$79,Results!$C62,FALSE)=$K62,$Q62,IF(HLOOKUP(BG$2,Monitoring_eng!$A$1:$DB$79,Results!$C62,FALSE)=$M62,$R62,IF(HLOOKUP(BG$2,Monitoring_eng!$A$1:$DB$79,Results!$C62,FALSE)=$O62,$S62,"CHYBA")))))</f>
        <v>1</v>
      </c>
      <c r="BH62" s="68">
        <f>IF(ISBLANK(HLOOKUP(BH$2,Monitoring_eng!$A$1:$DB$79,Results!$C62,FALSE)),"",IF(HLOOKUP(BH$2,Monitoring_eng!$A$1:$DB$79,Results!$C62,FALSE)=$I62,$P62,IF(HLOOKUP(BH$2,Monitoring_eng!$A$1:$DB$79,Results!$C62,FALSE)=$K62,$Q62,IF(HLOOKUP(BH$2,Monitoring_eng!$A$1:$DB$79,Results!$C62,FALSE)=$M62,$R62,IF(HLOOKUP(BH$2,Monitoring_eng!$A$1:$DB$79,Results!$C62,FALSE)=$O62,$S62,"CHYBA")))))</f>
        <v>1</v>
      </c>
      <c r="BI62" s="68">
        <f>IF(ISBLANK(HLOOKUP(BI$2,Monitoring_eng!$A$1:$DB$79,Results!$C62,FALSE)),"",IF(HLOOKUP(BI$2,Monitoring_eng!$A$1:$DB$79,Results!$C62,FALSE)=$I62,$P62,IF(HLOOKUP(BI$2,Monitoring_eng!$A$1:$DB$79,Results!$C62,FALSE)=$K62,$Q62,IF(HLOOKUP(BI$2,Monitoring_eng!$A$1:$DB$79,Results!$C62,FALSE)=$M62,$R62,IF(HLOOKUP(BI$2,Monitoring_eng!$A$1:$DB$79,Results!$C62,FALSE)=$O62,$S62,"CHYBA")))))</f>
        <v>0</v>
      </c>
      <c r="BJ62" s="68">
        <f>IF(ISBLANK(HLOOKUP(BJ$2,Monitoring_eng!$A$1:$DB$79,Results!$C62,FALSE)),"",IF(HLOOKUP(BJ$2,Monitoring_eng!$A$1:$DB$79,Results!$C62,FALSE)=$I62,$P62,IF(HLOOKUP(BJ$2,Monitoring_eng!$A$1:$DB$79,Results!$C62,FALSE)=$K62,$Q62,IF(HLOOKUP(BJ$2,Monitoring_eng!$A$1:$DB$79,Results!$C62,FALSE)=$M62,$R62,IF(HLOOKUP(BJ$2,Monitoring_eng!$A$1:$DB$79,Results!$C62,FALSE)=$O62,$S62,"CHYBA")))))</f>
        <v>1</v>
      </c>
      <c r="BK62" s="68">
        <f>IF(ISBLANK(HLOOKUP(BK$2,Monitoring_eng!$A$1:$DB$79,Results!$C62,FALSE)),"",IF(HLOOKUP(BK$2,Monitoring_eng!$A$1:$DB$79,Results!$C62,FALSE)=$I62,$P62,IF(HLOOKUP(BK$2,Monitoring_eng!$A$1:$DB$79,Results!$C62,FALSE)=$K62,$Q62,IF(HLOOKUP(BK$2,Monitoring_eng!$A$1:$DB$79,Results!$C62,FALSE)=$M62,$R62,IF(HLOOKUP(BK$2,Monitoring_eng!$A$1:$DB$79,Results!$C62,FALSE)=$O62,$S62,"CHYBA")))))</f>
        <v>1</v>
      </c>
      <c r="BL62" s="68">
        <f>IF(ISBLANK(HLOOKUP(BL$2,Monitoring_eng!$A$1:$DB$79,Results!$C62,FALSE)),"",IF(HLOOKUP(BL$2,Monitoring_eng!$A$1:$DB$79,Results!$C62,FALSE)=$I62,$P62,IF(HLOOKUP(BL$2,Monitoring_eng!$A$1:$DB$79,Results!$C62,FALSE)=$K62,$Q62,IF(HLOOKUP(BL$2,Monitoring_eng!$A$1:$DB$79,Results!$C62,FALSE)=$M62,$R62,IF(HLOOKUP(BL$2,Monitoring_eng!$A$1:$DB$79,Results!$C62,FALSE)=$O62,$S62,"CHYBA")))))</f>
        <v>1</v>
      </c>
      <c r="BM62" s="68">
        <f>IF(ISBLANK(HLOOKUP(BM$2,Monitoring_eng!$A$1:$DB$79,Results!$C62,FALSE)),"",IF(HLOOKUP(BM$2,Monitoring_eng!$A$1:$DB$79,Results!$C62,FALSE)=$I62,$P62,IF(HLOOKUP(BM$2,Monitoring_eng!$A$1:$DB$79,Results!$C62,FALSE)=$K62,$Q62,IF(HLOOKUP(BM$2,Monitoring_eng!$A$1:$DB$79,Results!$C62,FALSE)=$M62,$R62,IF(HLOOKUP(BM$2,Monitoring_eng!$A$1:$DB$79,Results!$C62,FALSE)=$O62,$S62,"CHYBA")))))</f>
        <v>1</v>
      </c>
      <c r="BN62" s="68">
        <f>IF(ISBLANK(HLOOKUP(BN$2,Monitoring_eng!$A$1:$DB$79,Results!$C62,FALSE)),"",IF(HLOOKUP(BN$2,Monitoring_eng!$A$1:$DB$79,Results!$C62,FALSE)=$I62,$P62,IF(HLOOKUP(BN$2,Monitoring_eng!$A$1:$DB$79,Results!$C62,FALSE)=$K62,$Q62,IF(HLOOKUP(BN$2,Monitoring_eng!$A$1:$DB$79,Results!$C62,FALSE)=$M62,$R62,IF(HLOOKUP(BN$2,Monitoring_eng!$A$1:$DB$79,Results!$C62,FALSE)=$O62,$S62,"CHYBA")))))</f>
        <v>0</v>
      </c>
      <c r="BO62" s="68">
        <f>IF(ISBLANK(HLOOKUP(BO$2,Monitoring_eng!$A$1:$DB$79,Results!$C62,FALSE)),"",IF(HLOOKUP(BO$2,Monitoring_eng!$A$1:$DB$79,Results!$C62,FALSE)=$I62,$P62,IF(HLOOKUP(BO$2,Monitoring_eng!$A$1:$DB$79,Results!$C62,FALSE)=$K62,$Q62,IF(HLOOKUP(BO$2,Monitoring_eng!$A$1:$DB$79,Results!$C62,FALSE)=$M62,$R62,IF(HLOOKUP(BO$2,Monitoring_eng!$A$1:$DB$79,Results!$C62,FALSE)=$O62,$S62,"CHYBA")))))</f>
        <v>1</v>
      </c>
      <c r="BP62" s="68">
        <f>IF(ISBLANK(HLOOKUP(BP$2,Monitoring_eng!$A$1:$DB$79,Results!$C62,FALSE)),"",IF(HLOOKUP(BP$2,Monitoring_eng!$A$1:$DB$79,Results!$C62,FALSE)=$I62,$P62,IF(HLOOKUP(BP$2,Monitoring_eng!$A$1:$DB$79,Results!$C62,FALSE)=$K62,$Q62,IF(HLOOKUP(BP$2,Monitoring_eng!$A$1:$DB$79,Results!$C62,FALSE)=$M62,$R62,IF(HLOOKUP(BP$2,Monitoring_eng!$A$1:$DB$79,Results!$C62,FALSE)=$O62,$S62,"CHYBA")))))</f>
        <v>1</v>
      </c>
      <c r="BQ62" s="68">
        <f>IF(ISBLANK(HLOOKUP(BQ$2,Monitoring_eng!$A$1:$DB$79,Results!$C62,FALSE)),"",IF(HLOOKUP(BQ$2,Monitoring_eng!$A$1:$DB$79,Results!$C62,FALSE)=$I62,$P62,IF(HLOOKUP(BQ$2,Monitoring_eng!$A$1:$DB$79,Results!$C62,FALSE)=$K62,$Q62,IF(HLOOKUP(BQ$2,Monitoring_eng!$A$1:$DB$79,Results!$C62,FALSE)=$M62,$R62,IF(HLOOKUP(BQ$2,Monitoring_eng!$A$1:$DB$79,Results!$C62,FALSE)=$O62,$S62,"CHYBA")))))</f>
        <v>1</v>
      </c>
    </row>
    <row r="63" spans="1:69" x14ac:dyDescent="0.25">
      <c r="A63" s="45" t="s">
        <v>2488</v>
      </c>
      <c r="B63" s="45" t="s">
        <v>364</v>
      </c>
      <c r="C63" s="45">
        <v>62</v>
      </c>
      <c r="D63" s="59" t="s">
        <v>293</v>
      </c>
      <c r="E63" s="59" t="s">
        <v>492</v>
      </c>
      <c r="F63" s="60" t="s">
        <v>61</v>
      </c>
      <c r="G63" s="45">
        <v>1</v>
      </c>
      <c r="H63" s="45" t="s">
        <v>484</v>
      </c>
      <c r="I63" s="45" t="s">
        <v>1749</v>
      </c>
      <c r="J63" s="45" t="s">
        <v>485</v>
      </c>
      <c r="K63" s="67" t="s">
        <v>1750</v>
      </c>
      <c r="L63" s="45" t="s">
        <v>486</v>
      </c>
      <c r="M63" s="45" t="s">
        <v>1752</v>
      </c>
      <c r="N63" s="45" t="s">
        <v>2116</v>
      </c>
      <c r="O63" s="45" t="s">
        <v>2116</v>
      </c>
      <c r="P63" s="45">
        <f t="shared" si="0"/>
        <v>1</v>
      </c>
      <c r="Q63" s="45">
        <v>0</v>
      </c>
      <c r="R63" s="45">
        <f t="shared" si="1"/>
        <v>0.5</v>
      </c>
      <c r="S63" s="45" t="s">
        <v>2116</v>
      </c>
      <c r="T63" s="68">
        <f>IF(ISBLANK(HLOOKUP(T$2,Monitoring_eng!$A$1:$DB$79,Results!$C63,FALSE)),"",IF(HLOOKUP(T$2,Monitoring_eng!$A$1:$DB$79,Results!$C63,FALSE)=$I63,$P63,IF(HLOOKUP(T$2,Monitoring_eng!$A$1:$DB$79,Results!$C63,FALSE)=$K63,$Q63,IF(HLOOKUP(T$2,Monitoring_eng!$A$1:$DB$79,Results!$C63,FALSE)=$M63,$R63,IF(HLOOKUP(T$2,Monitoring_eng!$A$1:$DB$79,Results!$C63,FALSE)=$O63,$S63,"CHYBA")))))</f>
        <v>0</v>
      </c>
      <c r="U63" s="68">
        <f>IF(ISBLANK(HLOOKUP(U$2,Monitoring_eng!$A$1:$DB$79,Results!$C63,FALSE)),"",IF(HLOOKUP(U$2,Monitoring_eng!$A$1:$DB$79,Results!$C63,FALSE)=$I63,$P63,IF(HLOOKUP(U$2,Monitoring_eng!$A$1:$DB$79,Results!$C63,FALSE)=$K63,$Q63,IF(HLOOKUP(U$2,Monitoring_eng!$A$1:$DB$79,Results!$C63,FALSE)=$M63,$R63,IF(HLOOKUP(U$2,Monitoring_eng!$A$1:$DB$79,Results!$C63,FALSE)=$O63,$S63,"CHYBA")))))</f>
        <v>0</v>
      </c>
      <c r="V63" s="68">
        <f>IF(ISBLANK(HLOOKUP(V$2,Monitoring_eng!$A$1:$DB$79,Results!$C63,FALSE)),"",IF(HLOOKUP(V$2,Monitoring_eng!$A$1:$DB$79,Results!$C63,FALSE)=$I63,$P63,IF(HLOOKUP(V$2,Monitoring_eng!$A$1:$DB$79,Results!$C63,FALSE)=$K63,$Q63,IF(HLOOKUP(V$2,Monitoring_eng!$A$1:$DB$79,Results!$C63,FALSE)=$M63,$R63,IF(HLOOKUP(V$2,Monitoring_eng!$A$1:$DB$79,Results!$C63,FALSE)=$O63,$S63,"CHYBA")))))</f>
        <v>0</v>
      </c>
      <c r="W63" s="68">
        <f>IF(ISBLANK(HLOOKUP(W$2,Monitoring_eng!$A$1:$DB$79,Results!$C63,FALSE)),"",IF(HLOOKUP(W$2,Monitoring_eng!$A$1:$DB$79,Results!$C63,FALSE)=$I63,$P63,IF(HLOOKUP(W$2,Monitoring_eng!$A$1:$DB$79,Results!$C63,FALSE)=$K63,$Q63,IF(HLOOKUP(W$2,Monitoring_eng!$A$1:$DB$79,Results!$C63,FALSE)=$M63,$R63,IF(HLOOKUP(W$2,Monitoring_eng!$A$1:$DB$79,Results!$C63,FALSE)=$O63,$S63,"CHYBA")))))</f>
        <v>1</v>
      </c>
      <c r="X63" s="68">
        <f>IF(ISBLANK(HLOOKUP(X$2,Monitoring_eng!$A$1:$DB$79,Results!$C63,FALSE)),"",IF(HLOOKUP(X$2,Monitoring_eng!$A$1:$DB$79,Results!$C63,FALSE)=$I63,$P63,IF(HLOOKUP(X$2,Monitoring_eng!$A$1:$DB$79,Results!$C63,FALSE)=$K63,$Q63,IF(HLOOKUP(X$2,Monitoring_eng!$A$1:$DB$79,Results!$C63,FALSE)=$M63,$R63,IF(HLOOKUP(X$2,Monitoring_eng!$A$1:$DB$79,Results!$C63,FALSE)=$O63,$S63,"CHYBA")))))</f>
        <v>0</v>
      </c>
      <c r="Y63" s="68">
        <f>IF(ISBLANK(HLOOKUP(Y$2,Monitoring_eng!$A$1:$DB$79,Results!$C63,FALSE)),"",IF(HLOOKUP(Y$2,Monitoring_eng!$A$1:$DB$79,Results!$C63,FALSE)=$I63,$P63,IF(HLOOKUP(Y$2,Monitoring_eng!$A$1:$DB$79,Results!$C63,FALSE)=$K63,$Q63,IF(HLOOKUP(Y$2,Monitoring_eng!$A$1:$DB$79,Results!$C63,FALSE)=$M63,$R63,IF(HLOOKUP(Y$2,Monitoring_eng!$A$1:$DB$79,Results!$C63,FALSE)=$O63,$S63,"CHYBA")))))</f>
        <v>0</v>
      </c>
      <c r="Z63" s="68">
        <f>IF(ISBLANK(HLOOKUP(Z$2,Monitoring_eng!$A$1:$DB$79,Results!$C63,FALSE)),"",IF(HLOOKUP(Z$2,Monitoring_eng!$A$1:$DB$79,Results!$C63,FALSE)=$I63,$P63,IF(HLOOKUP(Z$2,Monitoring_eng!$A$1:$DB$79,Results!$C63,FALSE)=$K63,$Q63,IF(HLOOKUP(Z$2,Monitoring_eng!$A$1:$DB$79,Results!$C63,FALSE)=$M63,$R63,IF(HLOOKUP(Z$2,Monitoring_eng!$A$1:$DB$79,Results!$C63,FALSE)=$O63,$S63,"CHYBA")))))</f>
        <v>0</v>
      </c>
      <c r="AA63" s="68">
        <f>IF(ISBLANK(HLOOKUP(AA$2,Monitoring_eng!$A$1:$DB$79,Results!$C63,FALSE)),"",IF(HLOOKUP(AA$2,Monitoring_eng!$A$1:$DB$79,Results!$C63,FALSE)=$I63,$P63,IF(HLOOKUP(AA$2,Monitoring_eng!$A$1:$DB$79,Results!$C63,FALSE)=$K63,$Q63,IF(HLOOKUP(AA$2,Monitoring_eng!$A$1:$DB$79,Results!$C63,FALSE)=$M63,$R63,IF(HLOOKUP(AA$2,Monitoring_eng!$A$1:$DB$79,Results!$C63,FALSE)=$O63,$S63,"CHYBA")))))</f>
        <v>0</v>
      </c>
      <c r="AB63" s="68">
        <f>IF(ISBLANK(HLOOKUP(AB$2,Monitoring_eng!$A$1:$DB$79,Results!$C63,FALSE)),"",IF(HLOOKUP(AB$2,Monitoring_eng!$A$1:$DB$79,Results!$C63,FALSE)=$I63,$P63,IF(HLOOKUP(AB$2,Monitoring_eng!$A$1:$DB$79,Results!$C63,FALSE)=$K63,$Q63,IF(HLOOKUP(AB$2,Monitoring_eng!$A$1:$DB$79,Results!$C63,FALSE)=$M63,$R63,IF(HLOOKUP(AB$2,Monitoring_eng!$A$1:$DB$79,Results!$C63,FALSE)=$O63,$S63,"CHYBA")))))</f>
        <v>0</v>
      </c>
      <c r="AC63" s="68">
        <f>IF(ISBLANK(HLOOKUP(AC$2,Monitoring_eng!$A$1:$DB$79,Results!$C63,FALSE)),"",IF(HLOOKUP(AC$2,Monitoring_eng!$A$1:$DB$79,Results!$C63,FALSE)=$I63,$P63,IF(HLOOKUP(AC$2,Monitoring_eng!$A$1:$DB$79,Results!$C63,FALSE)=$K63,$Q63,IF(HLOOKUP(AC$2,Monitoring_eng!$A$1:$DB$79,Results!$C63,FALSE)=$M63,$R63,IF(HLOOKUP(AC$2,Monitoring_eng!$A$1:$DB$79,Results!$C63,FALSE)=$O63,$S63,"CHYBA")))))</f>
        <v>1</v>
      </c>
      <c r="AD63" s="68">
        <f>IF(ISBLANK(HLOOKUP(AD$2,Monitoring_eng!$A$1:$DB$79,Results!$C63,FALSE)),"",IF(HLOOKUP(AD$2,Monitoring_eng!$A$1:$DB$79,Results!$C63,FALSE)=$I63,$P63,IF(HLOOKUP(AD$2,Monitoring_eng!$A$1:$DB$79,Results!$C63,FALSE)=$K63,$Q63,IF(HLOOKUP(AD$2,Monitoring_eng!$A$1:$DB$79,Results!$C63,FALSE)=$M63,$R63,IF(HLOOKUP(AD$2,Monitoring_eng!$A$1:$DB$79,Results!$C63,FALSE)=$O63,$S63,"CHYBA")))))</f>
        <v>1</v>
      </c>
      <c r="AE63" s="68">
        <f>IF(ISBLANK(HLOOKUP(AE$2,Monitoring_eng!$A$1:$DB$79,Results!$C63,FALSE)),"",IF(HLOOKUP(AE$2,Monitoring_eng!$A$1:$DB$79,Results!$C63,FALSE)=$I63,$P63,IF(HLOOKUP(AE$2,Monitoring_eng!$A$1:$DB$79,Results!$C63,FALSE)=$K63,$Q63,IF(HLOOKUP(AE$2,Monitoring_eng!$A$1:$DB$79,Results!$C63,FALSE)=$M63,$R63,IF(HLOOKUP(AE$2,Monitoring_eng!$A$1:$DB$79,Results!$C63,FALSE)=$O63,$S63,"CHYBA")))))</f>
        <v>1</v>
      </c>
      <c r="AF63" s="68">
        <f>IF(ISBLANK(HLOOKUP(AF$2,Monitoring_eng!$A$1:$DB$79,Results!$C63,FALSE)),"",IF(HLOOKUP(AF$2,Monitoring_eng!$A$1:$DB$79,Results!$C63,FALSE)=$I63,$P63,IF(HLOOKUP(AF$2,Monitoring_eng!$A$1:$DB$79,Results!$C63,FALSE)=$K63,$Q63,IF(HLOOKUP(AF$2,Monitoring_eng!$A$1:$DB$79,Results!$C63,FALSE)=$M63,$R63,IF(HLOOKUP(AF$2,Monitoring_eng!$A$1:$DB$79,Results!$C63,FALSE)=$O63,$S63,"CHYBA")))))</f>
        <v>0</v>
      </c>
      <c r="AG63" s="68">
        <f>IF(ISBLANK(HLOOKUP(AG$2,Monitoring_eng!$A$1:$DB$79,Results!$C63,FALSE)),"",IF(HLOOKUP(AG$2,Monitoring_eng!$A$1:$DB$79,Results!$C63,FALSE)=$I63,$P63,IF(HLOOKUP(AG$2,Monitoring_eng!$A$1:$DB$79,Results!$C63,FALSE)=$K63,$Q63,IF(HLOOKUP(AG$2,Monitoring_eng!$A$1:$DB$79,Results!$C63,FALSE)=$M63,$R63,IF(HLOOKUP(AG$2,Monitoring_eng!$A$1:$DB$79,Results!$C63,FALSE)=$O63,$S63,"CHYBA")))))</f>
        <v>1</v>
      </c>
      <c r="AH63" s="68">
        <f>IF(ISBLANK(HLOOKUP(AH$2,Monitoring_eng!$A$1:$DB$79,Results!$C63,FALSE)),"",IF(HLOOKUP(AH$2,Monitoring_eng!$A$1:$DB$79,Results!$C63,FALSE)=$I63,$P63,IF(HLOOKUP(AH$2,Monitoring_eng!$A$1:$DB$79,Results!$C63,FALSE)=$K63,$Q63,IF(HLOOKUP(AH$2,Monitoring_eng!$A$1:$DB$79,Results!$C63,FALSE)=$M63,$R63,IF(HLOOKUP(AH$2,Monitoring_eng!$A$1:$DB$79,Results!$C63,FALSE)=$O63,$S63,"CHYBA")))))</f>
        <v>1</v>
      </c>
      <c r="AI63" s="68">
        <f>IF(ISBLANK(HLOOKUP(AI$2,Monitoring_eng!$A$1:$DB$79,Results!$C63,FALSE)),"",IF(HLOOKUP(AI$2,Monitoring_eng!$A$1:$DB$79,Results!$C63,FALSE)=$I63,$P63,IF(HLOOKUP(AI$2,Monitoring_eng!$A$1:$DB$79,Results!$C63,FALSE)=$K63,$Q63,IF(HLOOKUP(AI$2,Monitoring_eng!$A$1:$DB$79,Results!$C63,FALSE)=$M63,$R63,IF(HLOOKUP(AI$2,Monitoring_eng!$A$1:$DB$79,Results!$C63,FALSE)=$O63,$S63,"CHYBA")))))</f>
        <v>0</v>
      </c>
      <c r="AJ63" s="68">
        <f>IF(ISBLANK(HLOOKUP(AJ$2,Monitoring_eng!$A$1:$DB$79,Results!$C63,FALSE)),"",IF(HLOOKUP(AJ$2,Monitoring_eng!$A$1:$DB$79,Results!$C63,FALSE)=$I63,$P63,IF(HLOOKUP(AJ$2,Monitoring_eng!$A$1:$DB$79,Results!$C63,FALSE)=$K63,$Q63,IF(HLOOKUP(AJ$2,Monitoring_eng!$A$1:$DB$79,Results!$C63,FALSE)=$M63,$R63,IF(HLOOKUP(AJ$2,Monitoring_eng!$A$1:$DB$79,Results!$C63,FALSE)=$O63,$S63,"CHYBA")))))</f>
        <v>0</v>
      </c>
      <c r="AK63" s="68">
        <f>IF(ISBLANK(HLOOKUP(AK$2,Monitoring_eng!$A$1:$DB$79,Results!$C63,FALSE)),"",IF(HLOOKUP(AK$2,Monitoring_eng!$A$1:$DB$79,Results!$C63,FALSE)=$I63,$P63,IF(HLOOKUP(AK$2,Monitoring_eng!$A$1:$DB$79,Results!$C63,FALSE)=$K63,$Q63,IF(HLOOKUP(AK$2,Monitoring_eng!$A$1:$DB$79,Results!$C63,FALSE)=$M63,$R63,IF(HLOOKUP(AK$2,Monitoring_eng!$A$1:$DB$79,Results!$C63,FALSE)=$O63,$S63,"CHYBA")))))</f>
        <v>0</v>
      </c>
      <c r="AL63" s="68">
        <f>IF(ISBLANK(HLOOKUP(AL$2,Monitoring_eng!$A$1:$DB$79,Results!$C63,FALSE)),"",IF(HLOOKUP(AL$2,Monitoring_eng!$A$1:$DB$79,Results!$C63,FALSE)=$I63,$P63,IF(HLOOKUP(AL$2,Monitoring_eng!$A$1:$DB$79,Results!$C63,FALSE)=$K63,$Q63,IF(HLOOKUP(AL$2,Monitoring_eng!$A$1:$DB$79,Results!$C63,FALSE)=$M63,$R63,IF(HLOOKUP(AL$2,Monitoring_eng!$A$1:$DB$79,Results!$C63,FALSE)=$O63,$S63,"CHYBA")))))</f>
        <v>0</v>
      </c>
      <c r="AM63" s="68">
        <f>IF(ISBLANK(HLOOKUP(AM$2,Monitoring_eng!$A$1:$DB$79,Results!$C63,FALSE)),"",IF(HLOOKUP(AM$2,Monitoring_eng!$A$1:$DB$79,Results!$C63,FALSE)=$I63,$P63,IF(HLOOKUP(AM$2,Monitoring_eng!$A$1:$DB$79,Results!$C63,FALSE)=$K63,$Q63,IF(HLOOKUP(AM$2,Monitoring_eng!$A$1:$DB$79,Results!$C63,FALSE)=$M63,$R63,IF(HLOOKUP(AM$2,Monitoring_eng!$A$1:$DB$79,Results!$C63,FALSE)=$O63,$S63,"CHYBA")))))</f>
        <v>1</v>
      </c>
      <c r="AN63" s="68">
        <f>IF(ISBLANK(HLOOKUP(AN$2,Monitoring_eng!$A$1:$DB$79,Results!$C63,FALSE)),"",IF(HLOOKUP(AN$2,Monitoring_eng!$A$1:$DB$79,Results!$C63,FALSE)=$I63,$P63,IF(HLOOKUP(AN$2,Monitoring_eng!$A$1:$DB$79,Results!$C63,FALSE)=$K63,$Q63,IF(HLOOKUP(AN$2,Monitoring_eng!$A$1:$DB$79,Results!$C63,FALSE)=$M63,$R63,IF(HLOOKUP(AN$2,Monitoring_eng!$A$1:$DB$79,Results!$C63,FALSE)=$O63,$S63,"CHYBA")))))</f>
        <v>0</v>
      </c>
      <c r="AO63" s="68">
        <f>IF(ISBLANK(HLOOKUP(AO$2,Monitoring_eng!$A$1:$DB$79,Results!$C63,FALSE)),"",IF(HLOOKUP(AO$2,Monitoring_eng!$A$1:$DB$79,Results!$C63,FALSE)=$I63,$P63,IF(HLOOKUP(AO$2,Monitoring_eng!$A$1:$DB$79,Results!$C63,FALSE)=$K63,$Q63,IF(HLOOKUP(AO$2,Monitoring_eng!$A$1:$DB$79,Results!$C63,FALSE)=$M63,$R63,IF(HLOOKUP(AO$2,Monitoring_eng!$A$1:$DB$79,Results!$C63,FALSE)=$O63,$S63,"CHYBA")))))</f>
        <v>1</v>
      </c>
      <c r="AP63" s="68">
        <f>IF(ISBLANK(HLOOKUP(AP$2,Monitoring_eng!$A$1:$DB$79,Results!$C63,FALSE)),"",IF(HLOOKUP(AP$2,Monitoring_eng!$A$1:$DB$79,Results!$C63,FALSE)=$I63,$P63,IF(HLOOKUP(AP$2,Monitoring_eng!$A$1:$DB$79,Results!$C63,FALSE)=$K63,$Q63,IF(HLOOKUP(AP$2,Monitoring_eng!$A$1:$DB$79,Results!$C63,FALSE)=$M63,$R63,IF(HLOOKUP(AP$2,Monitoring_eng!$A$1:$DB$79,Results!$C63,FALSE)=$O63,$S63,"CHYBA")))))</f>
        <v>0</v>
      </c>
      <c r="AQ63" s="68">
        <f>IF(ISBLANK(HLOOKUP(AQ$2,Monitoring_eng!$A$1:$DB$79,Results!$C63,FALSE)),"",IF(HLOOKUP(AQ$2,Monitoring_eng!$A$1:$DB$79,Results!$C63,FALSE)=$I63,$P63,IF(HLOOKUP(AQ$2,Monitoring_eng!$A$1:$DB$79,Results!$C63,FALSE)=$K63,$Q63,IF(HLOOKUP(AQ$2,Monitoring_eng!$A$1:$DB$79,Results!$C63,FALSE)=$M63,$R63,IF(HLOOKUP(AQ$2,Monitoring_eng!$A$1:$DB$79,Results!$C63,FALSE)=$O63,$S63,"CHYBA")))))</f>
        <v>1</v>
      </c>
      <c r="AR63" s="68">
        <f>IF(ISBLANK(HLOOKUP(AR$2,Monitoring_eng!$A$1:$DB$79,Results!$C63,FALSE)),"",IF(HLOOKUP(AR$2,Monitoring_eng!$A$1:$DB$79,Results!$C63,FALSE)=$I63,$P63,IF(HLOOKUP(AR$2,Monitoring_eng!$A$1:$DB$79,Results!$C63,FALSE)=$K63,$Q63,IF(HLOOKUP(AR$2,Monitoring_eng!$A$1:$DB$79,Results!$C63,FALSE)=$M63,$R63,IF(HLOOKUP(AR$2,Monitoring_eng!$A$1:$DB$79,Results!$C63,FALSE)=$O63,$S63,"CHYBA")))))</f>
        <v>0</v>
      </c>
      <c r="AS63" s="68">
        <f>IF(ISBLANK(HLOOKUP(AS$2,Monitoring_eng!$A$1:$DB$79,Results!$C63,FALSE)),"",IF(HLOOKUP(AS$2,Monitoring_eng!$A$1:$DB$79,Results!$C63,FALSE)=$I63,$P63,IF(HLOOKUP(AS$2,Monitoring_eng!$A$1:$DB$79,Results!$C63,FALSE)=$K63,$Q63,IF(HLOOKUP(AS$2,Monitoring_eng!$A$1:$DB$79,Results!$C63,FALSE)=$M63,$R63,IF(HLOOKUP(AS$2,Monitoring_eng!$A$1:$DB$79,Results!$C63,FALSE)=$O63,$S63,"CHYBA")))))</f>
        <v>1</v>
      </c>
      <c r="AT63" s="68">
        <f>IF(ISBLANK(HLOOKUP(AT$2,Monitoring_eng!$A$1:$DB$79,Results!$C63,FALSE)),"",IF(HLOOKUP(AT$2,Monitoring_eng!$A$1:$DB$79,Results!$C63,FALSE)=$I63,$P63,IF(HLOOKUP(AT$2,Monitoring_eng!$A$1:$DB$79,Results!$C63,FALSE)=$K63,$Q63,IF(HLOOKUP(AT$2,Monitoring_eng!$A$1:$DB$79,Results!$C63,FALSE)=$M63,$R63,IF(HLOOKUP(AT$2,Monitoring_eng!$A$1:$DB$79,Results!$C63,FALSE)=$O63,$S63,"CHYBA")))))</f>
        <v>0</v>
      </c>
      <c r="AU63" s="68">
        <f>IF(ISBLANK(HLOOKUP(AU$2,Monitoring_eng!$A$1:$DB$79,Results!$C63,FALSE)),"",IF(HLOOKUP(AU$2,Monitoring_eng!$A$1:$DB$79,Results!$C63,FALSE)=$I63,$P63,IF(HLOOKUP(AU$2,Monitoring_eng!$A$1:$DB$79,Results!$C63,FALSE)=$K63,$Q63,IF(HLOOKUP(AU$2,Monitoring_eng!$A$1:$DB$79,Results!$C63,FALSE)=$M63,$R63,IF(HLOOKUP(AU$2,Monitoring_eng!$A$1:$DB$79,Results!$C63,FALSE)=$O63,$S63,"CHYBA")))))</f>
        <v>0</v>
      </c>
      <c r="AV63" s="68">
        <f>IF(ISBLANK(HLOOKUP(AV$2,Monitoring_eng!$A$1:$DB$79,Results!$C63,FALSE)),"",IF(HLOOKUP(AV$2,Monitoring_eng!$A$1:$DB$79,Results!$C63,FALSE)=$I63,$P63,IF(HLOOKUP(AV$2,Monitoring_eng!$A$1:$DB$79,Results!$C63,FALSE)=$K63,$Q63,IF(HLOOKUP(AV$2,Monitoring_eng!$A$1:$DB$79,Results!$C63,FALSE)=$M63,$R63,IF(HLOOKUP(AV$2,Monitoring_eng!$A$1:$DB$79,Results!$C63,FALSE)=$O63,$S63,"CHYBA")))))</f>
        <v>0</v>
      </c>
      <c r="AW63" s="68">
        <f>IF(ISBLANK(HLOOKUP(AW$2,Monitoring_eng!$A$1:$DB$79,Results!$C63,FALSE)),"",IF(HLOOKUP(AW$2,Monitoring_eng!$A$1:$DB$79,Results!$C63,FALSE)=$I63,$P63,IF(HLOOKUP(AW$2,Monitoring_eng!$A$1:$DB$79,Results!$C63,FALSE)=$K63,$Q63,IF(HLOOKUP(AW$2,Monitoring_eng!$A$1:$DB$79,Results!$C63,FALSE)=$M63,$R63,IF(HLOOKUP(AW$2,Monitoring_eng!$A$1:$DB$79,Results!$C63,FALSE)=$O63,$S63,"CHYBA")))))</f>
        <v>0</v>
      </c>
      <c r="AX63" s="68">
        <f>IF(ISBLANK(HLOOKUP(AX$2,Monitoring_eng!$A$1:$DB$79,Results!$C63,FALSE)),"",IF(HLOOKUP(AX$2,Monitoring_eng!$A$1:$DB$79,Results!$C63,FALSE)=$I63,$P63,IF(HLOOKUP(AX$2,Monitoring_eng!$A$1:$DB$79,Results!$C63,FALSE)=$K63,$Q63,IF(HLOOKUP(AX$2,Monitoring_eng!$A$1:$DB$79,Results!$C63,FALSE)=$M63,$R63,IF(HLOOKUP(AX$2,Monitoring_eng!$A$1:$DB$79,Results!$C63,FALSE)=$O63,$S63,"CHYBA")))))</f>
        <v>0</v>
      </c>
      <c r="AY63" s="68">
        <f>IF(ISBLANK(HLOOKUP(AY$2,Monitoring_eng!$A$1:$DB$79,Results!$C63,FALSE)),"",IF(HLOOKUP(AY$2,Monitoring_eng!$A$1:$DB$79,Results!$C63,FALSE)=$I63,$P63,IF(HLOOKUP(AY$2,Monitoring_eng!$A$1:$DB$79,Results!$C63,FALSE)=$K63,$Q63,IF(HLOOKUP(AY$2,Monitoring_eng!$A$1:$DB$79,Results!$C63,FALSE)=$M63,$R63,IF(HLOOKUP(AY$2,Monitoring_eng!$A$1:$DB$79,Results!$C63,FALSE)=$O63,$S63,"CHYBA")))))</f>
        <v>0</v>
      </c>
      <c r="AZ63" s="68">
        <f>IF(ISBLANK(HLOOKUP(AZ$2,Monitoring_eng!$A$1:$DB$79,Results!$C63,FALSE)),"",IF(HLOOKUP(AZ$2,Monitoring_eng!$A$1:$DB$79,Results!$C63,FALSE)=$I63,$P63,IF(HLOOKUP(AZ$2,Monitoring_eng!$A$1:$DB$79,Results!$C63,FALSE)=$K63,$Q63,IF(HLOOKUP(AZ$2,Monitoring_eng!$A$1:$DB$79,Results!$C63,FALSE)=$M63,$R63,IF(HLOOKUP(AZ$2,Monitoring_eng!$A$1:$DB$79,Results!$C63,FALSE)=$O63,$S63,"CHYBA")))))</f>
        <v>0</v>
      </c>
      <c r="BA63" s="68">
        <f>IF(ISBLANK(HLOOKUP(BA$2,Monitoring_eng!$A$1:$DB$79,Results!$C63,FALSE)),"",IF(HLOOKUP(BA$2,Monitoring_eng!$A$1:$DB$79,Results!$C63,FALSE)=$I63,$P63,IF(HLOOKUP(BA$2,Monitoring_eng!$A$1:$DB$79,Results!$C63,FALSE)=$K63,$Q63,IF(HLOOKUP(BA$2,Monitoring_eng!$A$1:$DB$79,Results!$C63,FALSE)=$M63,$R63,IF(HLOOKUP(BA$2,Monitoring_eng!$A$1:$DB$79,Results!$C63,FALSE)=$O63,$S63,"CHYBA")))))</f>
        <v>0</v>
      </c>
      <c r="BB63" s="68">
        <f>IF(ISBLANK(HLOOKUP(BB$2,Monitoring_eng!$A$1:$DB$79,Results!$C63,FALSE)),"",IF(HLOOKUP(BB$2,Monitoring_eng!$A$1:$DB$79,Results!$C63,FALSE)=$I63,$P63,IF(HLOOKUP(BB$2,Monitoring_eng!$A$1:$DB$79,Results!$C63,FALSE)=$K63,$Q63,IF(HLOOKUP(BB$2,Monitoring_eng!$A$1:$DB$79,Results!$C63,FALSE)=$M63,$R63,IF(HLOOKUP(BB$2,Monitoring_eng!$A$1:$DB$79,Results!$C63,FALSE)=$O63,$S63,"CHYBA")))))</f>
        <v>0</v>
      </c>
      <c r="BC63" s="68">
        <f>IF(ISBLANK(HLOOKUP(BC$2,Monitoring_eng!$A$1:$DB$79,Results!$C63,FALSE)),"",IF(HLOOKUP(BC$2,Monitoring_eng!$A$1:$DB$79,Results!$C63,FALSE)=$I63,$P63,IF(HLOOKUP(BC$2,Monitoring_eng!$A$1:$DB$79,Results!$C63,FALSE)=$K63,$Q63,IF(HLOOKUP(BC$2,Monitoring_eng!$A$1:$DB$79,Results!$C63,FALSE)=$M63,$R63,IF(HLOOKUP(BC$2,Monitoring_eng!$A$1:$DB$79,Results!$C63,FALSE)=$O63,$S63,"CHYBA")))))</f>
        <v>1</v>
      </c>
      <c r="BD63" s="68">
        <f>IF(ISBLANK(HLOOKUP(BD$2,Monitoring_eng!$A$1:$DB$79,Results!$C63,FALSE)),"",IF(HLOOKUP(BD$2,Monitoring_eng!$A$1:$DB$79,Results!$C63,FALSE)=$I63,$P63,IF(HLOOKUP(BD$2,Monitoring_eng!$A$1:$DB$79,Results!$C63,FALSE)=$K63,$Q63,IF(HLOOKUP(BD$2,Monitoring_eng!$A$1:$DB$79,Results!$C63,FALSE)=$M63,$R63,IF(HLOOKUP(BD$2,Monitoring_eng!$A$1:$DB$79,Results!$C63,FALSE)=$O63,$S63,"CHYBA")))))</f>
        <v>0</v>
      </c>
      <c r="BE63" s="68">
        <f>IF(ISBLANK(HLOOKUP(BE$2,Monitoring_eng!$A$1:$DB$79,Results!$C63,FALSE)),"",IF(HLOOKUP(BE$2,Monitoring_eng!$A$1:$DB$79,Results!$C63,FALSE)=$I63,$P63,IF(HLOOKUP(BE$2,Monitoring_eng!$A$1:$DB$79,Results!$C63,FALSE)=$K63,$Q63,IF(HLOOKUP(BE$2,Monitoring_eng!$A$1:$DB$79,Results!$C63,FALSE)=$M63,$R63,IF(HLOOKUP(BE$2,Monitoring_eng!$A$1:$DB$79,Results!$C63,FALSE)=$O63,$S63,"CHYBA")))))</f>
        <v>0</v>
      </c>
      <c r="BF63" s="68">
        <f>IF(ISBLANK(HLOOKUP(BF$2,Monitoring_eng!$A$1:$DB$79,Results!$C63,FALSE)),"",IF(HLOOKUP(BF$2,Monitoring_eng!$A$1:$DB$79,Results!$C63,FALSE)=$I63,$P63,IF(HLOOKUP(BF$2,Monitoring_eng!$A$1:$DB$79,Results!$C63,FALSE)=$K63,$Q63,IF(HLOOKUP(BF$2,Monitoring_eng!$A$1:$DB$79,Results!$C63,FALSE)=$M63,$R63,IF(HLOOKUP(BF$2,Monitoring_eng!$A$1:$DB$79,Results!$C63,FALSE)=$O63,$S63,"CHYBA")))))</f>
        <v>0</v>
      </c>
      <c r="BG63" s="68">
        <f>IF(ISBLANK(HLOOKUP(BG$2,Monitoring_eng!$A$1:$DB$79,Results!$C63,FALSE)),"",IF(HLOOKUP(BG$2,Monitoring_eng!$A$1:$DB$79,Results!$C63,FALSE)=$I63,$P63,IF(HLOOKUP(BG$2,Monitoring_eng!$A$1:$DB$79,Results!$C63,FALSE)=$K63,$Q63,IF(HLOOKUP(BG$2,Monitoring_eng!$A$1:$DB$79,Results!$C63,FALSE)=$M63,$R63,IF(HLOOKUP(BG$2,Monitoring_eng!$A$1:$DB$79,Results!$C63,FALSE)=$O63,$S63,"CHYBA")))))</f>
        <v>1</v>
      </c>
      <c r="BH63" s="68">
        <f>IF(ISBLANK(HLOOKUP(BH$2,Monitoring_eng!$A$1:$DB$79,Results!$C63,FALSE)),"",IF(HLOOKUP(BH$2,Monitoring_eng!$A$1:$DB$79,Results!$C63,FALSE)=$I63,$P63,IF(HLOOKUP(BH$2,Monitoring_eng!$A$1:$DB$79,Results!$C63,FALSE)=$K63,$Q63,IF(HLOOKUP(BH$2,Monitoring_eng!$A$1:$DB$79,Results!$C63,FALSE)=$M63,$R63,IF(HLOOKUP(BH$2,Monitoring_eng!$A$1:$DB$79,Results!$C63,FALSE)=$O63,$S63,"CHYBA")))))</f>
        <v>0</v>
      </c>
      <c r="BI63" s="68">
        <f>IF(ISBLANK(HLOOKUP(BI$2,Monitoring_eng!$A$1:$DB$79,Results!$C63,FALSE)),"",IF(HLOOKUP(BI$2,Monitoring_eng!$A$1:$DB$79,Results!$C63,FALSE)=$I63,$P63,IF(HLOOKUP(BI$2,Monitoring_eng!$A$1:$DB$79,Results!$C63,FALSE)=$K63,$Q63,IF(HLOOKUP(BI$2,Monitoring_eng!$A$1:$DB$79,Results!$C63,FALSE)=$M63,$R63,IF(HLOOKUP(BI$2,Monitoring_eng!$A$1:$DB$79,Results!$C63,FALSE)=$O63,$S63,"CHYBA")))))</f>
        <v>0</v>
      </c>
      <c r="BJ63" s="68">
        <f>IF(ISBLANK(HLOOKUP(BJ$2,Monitoring_eng!$A$1:$DB$79,Results!$C63,FALSE)),"",IF(HLOOKUP(BJ$2,Monitoring_eng!$A$1:$DB$79,Results!$C63,FALSE)=$I63,$P63,IF(HLOOKUP(BJ$2,Monitoring_eng!$A$1:$DB$79,Results!$C63,FALSE)=$K63,$Q63,IF(HLOOKUP(BJ$2,Monitoring_eng!$A$1:$DB$79,Results!$C63,FALSE)=$M63,$R63,IF(HLOOKUP(BJ$2,Monitoring_eng!$A$1:$DB$79,Results!$C63,FALSE)=$O63,$S63,"CHYBA")))))</f>
        <v>1</v>
      </c>
      <c r="BK63" s="68">
        <f>IF(ISBLANK(HLOOKUP(BK$2,Monitoring_eng!$A$1:$DB$79,Results!$C63,FALSE)),"",IF(HLOOKUP(BK$2,Monitoring_eng!$A$1:$DB$79,Results!$C63,FALSE)=$I63,$P63,IF(HLOOKUP(BK$2,Monitoring_eng!$A$1:$DB$79,Results!$C63,FALSE)=$K63,$Q63,IF(HLOOKUP(BK$2,Monitoring_eng!$A$1:$DB$79,Results!$C63,FALSE)=$M63,$R63,IF(HLOOKUP(BK$2,Monitoring_eng!$A$1:$DB$79,Results!$C63,FALSE)=$O63,$S63,"CHYBA")))))</f>
        <v>0</v>
      </c>
      <c r="BL63" s="68">
        <f>IF(ISBLANK(HLOOKUP(BL$2,Monitoring_eng!$A$1:$DB$79,Results!$C63,FALSE)),"",IF(HLOOKUP(BL$2,Monitoring_eng!$A$1:$DB$79,Results!$C63,FALSE)=$I63,$P63,IF(HLOOKUP(BL$2,Monitoring_eng!$A$1:$DB$79,Results!$C63,FALSE)=$K63,$Q63,IF(HLOOKUP(BL$2,Monitoring_eng!$A$1:$DB$79,Results!$C63,FALSE)=$M63,$R63,IF(HLOOKUP(BL$2,Monitoring_eng!$A$1:$DB$79,Results!$C63,FALSE)=$O63,$S63,"CHYBA")))))</f>
        <v>0</v>
      </c>
      <c r="BM63" s="68">
        <f>IF(ISBLANK(HLOOKUP(BM$2,Monitoring_eng!$A$1:$DB$79,Results!$C63,FALSE)),"",IF(HLOOKUP(BM$2,Monitoring_eng!$A$1:$DB$79,Results!$C63,FALSE)=$I63,$P63,IF(HLOOKUP(BM$2,Monitoring_eng!$A$1:$DB$79,Results!$C63,FALSE)=$K63,$Q63,IF(HLOOKUP(BM$2,Monitoring_eng!$A$1:$DB$79,Results!$C63,FALSE)=$M63,$R63,IF(HLOOKUP(BM$2,Monitoring_eng!$A$1:$DB$79,Results!$C63,FALSE)=$O63,$S63,"CHYBA")))))</f>
        <v>0</v>
      </c>
      <c r="BN63" s="68">
        <f>IF(ISBLANK(HLOOKUP(BN$2,Monitoring_eng!$A$1:$DB$79,Results!$C63,FALSE)),"",IF(HLOOKUP(BN$2,Monitoring_eng!$A$1:$DB$79,Results!$C63,FALSE)=$I63,$P63,IF(HLOOKUP(BN$2,Monitoring_eng!$A$1:$DB$79,Results!$C63,FALSE)=$K63,$Q63,IF(HLOOKUP(BN$2,Monitoring_eng!$A$1:$DB$79,Results!$C63,FALSE)=$M63,$R63,IF(HLOOKUP(BN$2,Monitoring_eng!$A$1:$DB$79,Results!$C63,FALSE)=$O63,$S63,"CHYBA")))))</f>
        <v>0</v>
      </c>
      <c r="BO63" s="68">
        <f>IF(ISBLANK(HLOOKUP(BO$2,Monitoring_eng!$A$1:$DB$79,Results!$C63,FALSE)),"",IF(HLOOKUP(BO$2,Monitoring_eng!$A$1:$DB$79,Results!$C63,FALSE)=$I63,$P63,IF(HLOOKUP(BO$2,Monitoring_eng!$A$1:$DB$79,Results!$C63,FALSE)=$K63,$Q63,IF(HLOOKUP(BO$2,Monitoring_eng!$A$1:$DB$79,Results!$C63,FALSE)=$M63,$R63,IF(HLOOKUP(BO$2,Monitoring_eng!$A$1:$DB$79,Results!$C63,FALSE)=$O63,$S63,"CHYBA")))))</f>
        <v>0</v>
      </c>
      <c r="BP63" s="68">
        <f>IF(ISBLANK(HLOOKUP(BP$2,Monitoring_eng!$A$1:$DB$79,Results!$C63,FALSE)),"",IF(HLOOKUP(BP$2,Monitoring_eng!$A$1:$DB$79,Results!$C63,FALSE)=$I63,$P63,IF(HLOOKUP(BP$2,Monitoring_eng!$A$1:$DB$79,Results!$C63,FALSE)=$K63,$Q63,IF(HLOOKUP(BP$2,Monitoring_eng!$A$1:$DB$79,Results!$C63,FALSE)=$M63,$R63,IF(HLOOKUP(BP$2,Monitoring_eng!$A$1:$DB$79,Results!$C63,FALSE)=$O63,$S63,"CHYBA")))))</f>
        <v>0</v>
      </c>
      <c r="BQ63" s="68">
        <f>IF(ISBLANK(HLOOKUP(BQ$2,Monitoring_eng!$A$1:$DB$79,Results!$C63,FALSE)),"",IF(HLOOKUP(BQ$2,Monitoring_eng!$A$1:$DB$79,Results!$C63,FALSE)=$I63,$P63,IF(HLOOKUP(BQ$2,Monitoring_eng!$A$1:$DB$79,Results!$C63,FALSE)=$K63,$Q63,IF(HLOOKUP(BQ$2,Monitoring_eng!$A$1:$DB$79,Results!$C63,FALSE)=$M63,$R63,IF(HLOOKUP(BQ$2,Monitoring_eng!$A$1:$DB$79,Results!$C63,FALSE)=$O63,$S63,"CHYBA")))))</f>
        <v>1</v>
      </c>
    </row>
    <row r="64" spans="1:69" x14ac:dyDescent="0.25">
      <c r="A64" s="45" t="s">
        <v>2489</v>
      </c>
      <c r="B64" s="45" t="s">
        <v>365</v>
      </c>
      <c r="C64" s="45">
        <v>63</v>
      </c>
      <c r="D64" s="59" t="s">
        <v>163</v>
      </c>
      <c r="E64" s="59" t="s">
        <v>192</v>
      </c>
      <c r="F64" s="60" t="s">
        <v>61</v>
      </c>
      <c r="G64" s="45">
        <v>1</v>
      </c>
      <c r="H64" s="45" t="s">
        <v>484</v>
      </c>
      <c r="I64" s="45" t="s">
        <v>1749</v>
      </c>
      <c r="J64" s="45" t="s">
        <v>485</v>
      </c>
      <c r="K64" s="67" t="s">
        <v>1750</v>
      </c>
      <c r="L64" s="45" t="s">
        <v>486</v>
      </c>
      <c r="M64" s="45" t="s">
        <v>1752</v>
      </c>
      <c r="N64" s="45" t="s">
        <v>2116</v>
      </c>
      <c r="O64" s="45" t="s">
        <v>2116</v>
      </c>
      <c r="P64" s="45">
        <f t="shared" si="0"/>
        <v>1</v>
      </c>
      <c r="Q64" s="45">
        <v>0</v>
      </c>
      <c r="R64" s="45">
        <f t="shared" si="1"/>
        <v>0.5</v>
      </c>
      <c r="S64" s="45" t="s">
        <v>2116</v>
      </c>
      <c r="T64" s="68">
        <f>IF(ISBLANK(HLOOKUP(T$2,Monitoring_eng!$A$1:$DB$79,Results!$C64,FALSE)),"",IF(HLOOKUP(T$2,Monitoring_eng!$A$1:$DB$79,Results!$C64,FALSE)=$I64,$P64,IF(HLOOKUP(T$2,Monitoring_eng!$A$1:$DB$79,Results!$C64,FALSE)=$K64,$Q64,IF(HLOOKUP(T$2,Monitoring_eng!$A$1:$DB$79,Results!$C64,FALSE)=$M64,$R64,IF(HLOOKUP(T$2,Monitoring_eng!$A$1:$DB$79,Results!$C64,FALSE)=$O64,$S64,"CHYBA")))))</f>
        <v>1</v>
      </c>
      <c r="U64" s="68">
        <f>IF(ISBLANK(HLOOKUP(U$2,Monitoring_eng!$A$1:$DB$79,Results!$C64,FALSE)),"",IF(HLOOKUP(U$2,Monitoring_eng!$A$1:$DB$79,Results!$C64,FALSE)=$I64,$P64,IF(HLOOKUP(U$2,Monitoring_eng!$A$1:$DB$79,Results!$C64,FALSE)=$K64,$Q64,IF(HLOOKUP(U$2,Monitoring_eng!$A$1:$DB$79,Results!$C64,FALSE)=$M64,$R64,IF(HLOOKUP(U$2,Monitoring_eng!$A$1:$DB$79,Results!$C64,FALSE)=$O64,$S64,"CHYBA")))))</f>
        <v>0</v>
      </c>
      <c r="V64" s="68">
        <f>IF(ISBLANK(HLOOKUP(V$2,Monitoring_eng!$A$1:$DB$79,Results!$C64,FALSE)),"",IF(HLOOKUP(V$2,Monitoring_eng!$A$1:$DB$79,Results!$C64,FALSE)=$I64,$P64,IF(HLOOKUP(V$2,Monitoring_eng!$A$1:$DB$79,Results!$C64,FALSE)=$K64,$Q64,IF(HLOOKUP(V$2,Monitoring_eng!$A$1:$DB$79,Results!$C64,FALSE)=$M64,$R64,IF(HLOOKUP(V$2,Monitoring_eng!$A$1:$DB$79,Results!$C64,FALSE)=$O64,$S64,"CHYBA")))))</f>
        <v>1</v>
      </c>
      <c r="W64" s="68">
        <f>IF(ISBLANK(HLOOKUP(W$2,Monitoring_eng!$A$1:$DB$79,Results!$C64,FALSE)),"",IF(HLOOKUP(W$2,Monitoring_eng!$A$1:$DB$79,Results!$C64,FALSE)=$I64,$P64,IF(HLOOKUP(W$2,Monitoring_eng!$A$1:$DB$79,Results!$C64,FALSE)=$K64,$Q64,IF(HLOOKUP(W$2,Monitoring_eng!$A$1:$DB$79,Results!$C64,FALSE)=$M64,$R64,IF(HLOOKUP(W$2,Monitoring_eng!$A$1:$DB$79,Results!$C64,FALSE)=$O64,$S64,"CHYBA")))))</f>
        <v>1</v>
      </c>
      <c r="X64" s="68">
        <f>IF(ISBLANK(HLOOKUP(X$2,Monitoring_eng!$A$1:$DB$79,Results!$C64,FALSE)),"",IF(HLOOKUP(X$2,Monitoring_eng!$A$1:$DB$79,Results!$C64,FALSE)=$I64,$P64,IF(HLOOKUP(X$2,Monitoring_eng!$A$1:$DB$79,Results!$C64,FALSE)=$K64,$Q64,IF(HLOOKUP(X$2,Monitoring_eng!$A$1:$DB$79,Results!$C64,FALSE)=$M64,$R64,IF(HLOOKUP(X$2,Monitoring_eng!$A$1:$DB$79,Results!$C64,FALSE)=$O64,$S64,"CHYBA")))))</f>
        <v>1</v>
      </c>
      <c r="Y64" s="68">
        <f>IF(ISBLANK(HLOOKUP(Y$2,Monitoring_eng!$A$1:$DB$79,Results!$C64,FALSE)),"",IF(HLOOKUP(Y$2,Monitoring_eng!$A$1:$DB$79,Results!$C64,FALSE)=$I64,$P64,IF(HLOOKUP(Y$2,Monitoring_eng!$A$1:$DB$79,Results!$C64,FALSE)=$K64,$Q64,IF(HLOOKUP(Y$2,Monitoring_eng!$A$1:$DB$79,Results!$C64,FALSE)=$M64,$R64,IF(HLOOKUP(Y$2,Monitoring_eng!$A$1:$DB$79,Results!$C64,FALSE)=$O64,$S64,"CHYBA")))))</f>
        <v>1</v>
      </c>
      <c r="Z64" s="68">
        <f>IF(ISBLANK(HLOOKUP(Z$2,Monitoring_eng!$A$1:$DB$79,Results!$C64,FALSE)),"",IF(HLOOKUP(Z$2,Monitoring_eng!$A$1:$DB$79,Results!$C64,FALSE)=$I64,$P64,IF(HLOOKUP(Z$2,Monitoring_eng!$A$1:$DB$79,Results!$C64,FALSE)=$K64,$Q64,IF(HLOOKUP(Z$2,Monitoring_eng!$A$1:$DB$79,Results!$C64,FALSE)=$M64,$R64,IF(HLOOKUP(Z$2,Monitoring_eng!$A$1:$DB$79,Results!$C64,FALSE)=$O64,$S64,"CHYBA")))))</f>
        <v>1</v>
      </c>
      <c r="AA64" s="68">
        <f>IF(ISBLANK(HLOOKUP(AA$2,Monitoring_eng!$A$1:$DB$79,Results!$C64,FALSE)),"",IF(HLOOKUP(AA$2,Monitoring_eng!$A$1:$DB$79,Results!$C64,FALSE)=$I64,$P64,IF(HLOOKUP(AA$2,Monitoring_eng!$A$1:$DB$79,Results!$C64,FALSE)=$K64,$Q64,IF(HLOOKUP(AA$2,Monitoring_eng!$A$1:$DB$79,Results!$C64,FALSE)=$M64,$R64,IF(HLOOKUP(AA$2,Monitoring_eng!$A$1:$DB$79,Results!$C64,FALSE)=$O64,$S64,"CHYBA")))))</f>
        <v>1</v>
      </c>
      <c r="AB64" s="68">
        <f>IF(ISBLANK(HLOOKUP(AB$2,Monitoring_eng!$A$1:$DB$79,Results!$C64,FALSE)),"",IF(HLOOKUP(AB$2,Monitoring_eng!$A$1:$DB$79,Results!$C64,FALSE)=$I64,$P64,IF(HLOOKUP(AB$2,Monitoring_eng!$A$1:$DB$79,Results!$C64,FALSE)=$K64,$Q64,IF(HLOOKUP(AB$2,Monitoring_eng!$A$1:$DB$79,Results!$C64,FALSE)=$M64,$R64,IF(HLOOKUP(AB$2,Monitoring_eng!$A$1:$DB$79,Results!$C64,FALSE)=$O64,$S64,"CHYBA")))))</f>
        <v>1</v>
      </c>
      <c r="AC64" s="68">
        <f>IF(ISBLANK(HLOOKUP(AC$2,Monitoring_eng!$A$1:$DB$79,Results!$C64,FALSE)),"",IF(HLOOKUP(AC$2,Monitoring_eng!$A$1:$DB$79,Results!$C64,FALSE)=$I64,$P64,IF(HLOOKUP(AC$2,Monitoring_eng!$A$1:$DB$79,Results!$C64,FALSE)=$K64,$Q64,IF(HLOOKUP(AC$2,Monitoring_eng!$A$1:$DB$79,Results!$C64,FALSE)=$M64,$R64,IF(HLOOKUP(AC$2,Monitoring_eng!$A$1:$DB$79,Results!$C64,FALSE)=$O64,$S64,"CHYBA")))))</f>
        <v>1</v>
      </c>
      <c r="AD64" s="68">
        <f>IF(ISBLANK(HLOOKUP(AD$2,Monitoring_eng!$A$1:$DB$79,Results!$C64,FALSE)),"",IF(HLOOKUP(AD$2,Monitoring_eng!$A$1:$DB$79,Results!$C64,FALSE)=$I64,$P64,IF(HLOOKUP(AD$2,Monitoring_eng!$A$1:$DB$79,Results!$C64,FALSE)=$K64,$Q64,IF(HLOOKUP(AD$2,Monitoring_eng!$A$1:$DB$79,Results!$C64,FALSE)=$M64,$R64,IF(HLOOKUP(AD$2,Monitoring_eng!$A$1:$DB$79,Results!$C64,FALSE)=$O64,$S64,"CHYBA")))))</f>
        <v>1</v>
      </c>
      <c r="AE64" s="68">
        <f>IF(ISBLANK(HLOOKUP(AE$2,Monitoring_eng!$A$1:$DB$79,Results!$C64,FALSE)),"",IF(HLOOKUP(AE$2,Monitoring_eng!$A$1:$DB$79,Results!$C64,FALSE)=$I64,$P64,IF(HLOOKUP(AE$2,Monitoring_eng!$A$1:$DB$79,Results!$C64,FALSE)=$K64,$Q64,IF(HLOOKUP(AE$2,Monitoring_eng!$A$1:$DB$79,Results!$C64,FALSE)=$M64,$R64,IF(HLOOKUP(AE$2,Monitoring_eng!$A$1:$DB$79,Results!$C64,FALSE)=$O64,$S64,"CHYBA")))))</f>
        <v>1</v>
      </c>
      <c r="AF64" s="68">
        <f>IF(ISBLANK(HLOOKUP(AF$2,Monitoring_eng!$A$1:$DB$79,Results!$C64,FALSE)),"",IF(HLOOKUP(AF$2,Monitoring_eng!$A$1:$DB$79,Results!$C64,FALSE)=$I64,$P64,IF(HLOOKUP(AF$2,Monitoring_eng!$A$1:$DB$79,Results!$C64,FALSE)=$K64,$Q64,IF(HLOOKUP(AF$2,Monitoring_eng!$A$1:$DB$79,Results!$C64,FALSE)=$M64,$R64,IF(HLOOKUP(AF$2,Monitoring_eng!$A$1:$DB$79,Results!$C64,FALSE)=$O64,$S64,"CHYBA")))))</f>
        <v>1</v>
      </c>
      <c r="AG64" s="68">
        <f>IF(ISBLANK(HLOOKUP(AG$2,Monitoring_eng!$A$1:$DB$79,Results!$C64,FALSE)),"",IF(HLOOKUP(AG$2,Monitoring_eng!$A$1:$DB$79,Results!$C64,FALSE)=$I64,$P64,IF(HLOOKUP(AG$2,Monitoring_eng!$A$1:$DB$79,Results!$C64,FALSE)=$K64,$Q64,IF(HLOOKUP(AG$2,Monitoring_eng!$A$1:$DB$79,Results!$C64,FALSE)=$M64,$R64,IF(HLOOKUP(AG$2,Monitoring_eng!$A$1:$DB$79,Results!$C64,FALSE)=$O64,$S64,"CHYBA")))))</f>
        <v>1</v>
      </c>
      <c r="AH64" s="68">
        <f>IF(ISBLANK(HLOOKUP(AH$2,Monitoring_eng!$A$1:$DB$79,Results!$C64,FALSE)),"",IF(HLOOKUP(AH$2,Monitoring_eng!$A$1:$DB$79,Results!$C64,FALSE)=$I64,$P64,IF(HLOOKUP(AH$2,Monitoring_eng!$A$1:$DB$79,Results!$C64,FALSE)=$K64,$Q64,IF(HLOOKUP(AH$2,Monitoring_eng!$A$1:$DB$79,Results!$C64,FALSE)=$M64,$R64,IF(HLOOKUP(AH$2,Monitoring_eng!$A$1:$DB$79,Results!$C64,FALSE)=$O64,$S64,"CHYBA")))))</f>
        <v>1</v>
      </c>
      <c r="AI64" s="68">
        <f>IF(ISBLANK(HLOOKUP(AI$2,Monitoring_eng!$A$1:$DB$79,Results!$C64,FALSE)),"",IF(HLOOKUP(AI$2,Monitoring_eng!$A$1:$DB$79,Results!$C64,FALSE)=$I64,$P64,IF(HLOOKUP(AI$2,Monitoring_eng!$A$1:$DB$79,Results!$C64,FALSE)=$K64,$Q64,IF(HLOOKUP(AI$2,Monitoring_eng!$A$1:$DB$79,Results!$C64,FALSE)=$M64,$R64,IF(HLOOKUP(AI$2,Monitoring_eng!$A$1:$DB$79,Results!$C64,FALSE)=$O64,$S64,"CHYBA")))))</f>
        <v>0</v>
      </c>
      <c r="AJ64" s="68">
        <f>IF(ISBLANK(HLOOKUP(AJ$2,Monitoring_eng!$A$1:$DB$79,Results!$C64,FALSE)),"",IF(HLOOKUP(AJ$2,Monitoring_eng!$A$1:$DB$79,Results!$C64,FALSE)=$I64,$P64,IF(HLOOKUP(AJ$2,Monitoring_eng!$A$1:$DB$79,Results!$C64,FALSE)=$K64,$Q64,IF(HLOOKUP(AJ$2,Monitoring_eng!$A$1:$DB$79,Results!$C64,FALSE)=$M64,$R64,IF(HLOOKUP(AJ$2,Monitoring_eng!$A$1:$DB$79,Results!$C64,FALSE)=$O64,$S64,"CHYBA")))))</f>
        <v>1</v>
      </c>
      <c r="AK64" s="68">
        <f>IF(ISBLANK(HLOOKUP(AK$2,Monitoring_eng!$A$1:$DB$79,Results!$C64,FALSE)),"",IF(HLOOKUP(AK$2,Monitoring_eng!$A$1:$DB$79,Results!$C64,FALSE)=$I64,$P64,IF(HLOOKUP(AK$2,Monitoring_eng!$A$1:$DB$79,Results!$C64,FALSE)=$K64,$Q64,IF(HLOOKUP(AK$2,Monitoring_eng!$A$1:$DB$79,Results!$C64,FALSE)=$M64,$R64,IF(HLOOKUP(AK$2,Monitoring_eng!$A$1:$DB$79,Results!$C64,FALSE)=$O64,$S64,"CHYBA")))))</f>
        <v>0</v>
      </c>
      <c r="AL64" s="68">
        <f>IF(ISBLANK(HLOOKUP(AL$2,Monitoring_eng!$A$1:$DB$79,Results!$C64,FALSE)),"",IF(HLOOKUP(AL$2,Monitoring_eng!$A$1:$DB$79,Results!$C64,FALSE)=$I64,$P64,IF(HLOOKUP(AL$2,Monitoring_eng!$A$1:$DB$79,Results!$C64,FALSE)=$K64,$Q64,IF(HLOOKUP(AL$2,Monitoring_eng!$A$1:$DB$79,Results!$C64,FALSE)=$M64,$R64,IF(HLOOKUP(AL$2,Monitoring_eng!$A$1:$DB$79,Results!$C64,FALSE)=$O64,$S64,"CHYBA")))))</f>
        <v>1</v>
      </c>
      <c r="AM64" s="68">
        <f>IF(ISBLANK(HLOOKUP(AM$2,Monitoring_eng!$A$1:$DB$79,Results!$C64,FALSE)),"",IF(HLOOKUP(AM$2,Monitoring_eng!$A$1:$DB$79,Results!$C64,FALSE)=$I64,$P64,IF(HLOOKUP(AM$2,Monitoring_eng!$A$1:$DB$79,Results!$C64,FALSE)=$K64,$Q64,IF(HLOOKUP(AM$2,Monitoring_eng!$A$1:$DB$79,Results!$C64,FALSE)=$M64,$R64,IF(HLOOKUP(AM$2,Monitoring_eng!$A$1:$DB$79,Results!$C64,FALSE)=$O64,$S64,"CHYBA")))))</f>
        <v>1</v>
      </c>
      <c r="AN64" s="68">
        <f>IF(ISBLANK(HLOOKUP(AN$2,Monitoring_eng!$A$1:$DB$79,Results!$C64,FALSE)),"",IF(HLOOKUP(AN$2,Monitoring_eng!$A$1:$DB$79,Results!$C64,FALSE)=$I64,$P64,IF(HLOOKUP(AN$2,Monitoring_eng!$A$1:$DB$79,Results!$C64,FALSE)=$K64,$Q64,IF(HLOOKUP(AN$2,Monitoring_eng!$A$1:$DB$79,Results!$C64,FALSE)=$M64,$R64,IF(HLOOKUP(AN$2,Monitoring_eng!$A$1:$DB$79,Results!$C64,FALSE)=$O64,$S64,"CHYBA")))))</f>
        <v>0</v>
      </c>
      <c r="AO64" s="68">
        <f>IF(ISBLANK(HLOOKUP(AO$2,Monitoring_eng!$A$1:$DB$79,Results!$C64,FALSE)),"",IF(HLOOKUP(AO$2,Monitoring_eng!$A$1:$DB$79,Results!$C64,FALSE)=$I64,$P64,IF(HLOOKUP(AO$2,Monitoring_eng!$A$1:$DB$79,Results!$C64,FALSE)=$K64,$Q64,IF(HLOOKUP(AO$2,Monitoring_eng!$A$1:$DB$79,Results!$C64,FALSE)=$M64,$R64,IF(HLOOKUP(AO$2,Monitoring_eng!$A$1:$DB$79,Results!$C64,FALSE)=$O64,$S64,"CHYBA")))))</f>
        <v>1</v>
      </c>
      <c r="AP64" s="68">
        <f>IF(ISBLANK(HLOOKUP(AP$2,Monitoring_eng!$A$1:$DB$79,Results!$C64,FALSE)),"",IF(HLOOKUP(AP$2,Monitoring_eng!$A$1:$DB$79,Results!$C64,FALSE)=$I64,$P64,IF(HLOOKUP(AP$2,Monitoring_eng!$A$1:$DB$79,Results!$C64,FALSE)=$K64,$Q64,IF(HLOOKUP(AP$2,Monitoring_eng!$A$1:$DB$79,Results!$C64,FALSE)=$M64,$R64,IF(HLOOKUP(AP$2,Monitoring_eng!$A$1:$DB$79,Results!$C64,FALSE)=$O64,$S64,"CHYBA")))))</f>
        <v>1</v>
      </c>
      <c r="AQ64" s="68">
        <f>IF(ISBLANK(HLOOKUP(AQ$2,Monitoring_eng!$A$1:$DB$79,Results!$C64,FALSE)),"",IF(HLOOKUP(AQ$2,Monitoring_eng!$A$1:$DB$79,Results!$C64,FALSE)=$I64,$P64,IF(HLOOKUP(AQ$2,Monitoring_eng!$A$1:$DB$79,Results!$C64,FALSE)=$K64,$Q64,IF(HLOOKUP(AQ$2,Monitoring_eng!$A$1:$DB$79,Results!$C64,FALSE)=$M64,$R64,IF(HLOOKUP(AQ$2,Monitoring_eng!$A$1:$DB$79,Results!$C64,FALSE)=$O64,$S64,"CHYBA")))))</f>
        <v>1</v>
      </c>
      <c r="AR64" s="68" t="str">
        <f>IF(ISBLANK(HLOOKUP(AR$2,Monitoring_eng!$A$1:$DB$79,Results!$C64,FALSE)),"",IF(HLOOKUP(AR$2,Monitoring_eng!$A$1:$DB$79,Results!$C64,FALSE)=$I64,$P64,IF(HLOOKUP(AR$2,Monitoring_eng!$A$1:$DB$79,Results!$C64,FALSE)=$K64,$Q64,IF(HLOOKUP(AR$2,Monitoring_eng!$A$1:$DB$79,Results!$C64,FALSE)=$M64,$R64,IF(HLOOKUP(AR$2,Monitoring_eng!$A$1:$DB$79,Results!$C64,FALSE)=$O64,$S64,"CHYBA")))))</f>
        <v>N/A</v>
      </c>
      <c r="AS64" s="68">
        <f>IF(ISBLANK(HLOOKUP(AS$2,Monitoring_eng!$A$1:$DB$79,Results!$C64,FALSE)),"",IF(HLOOKUP(AS$2,Monitoring_eng!$A$1:$DB$79,Results!$C64,FALSE)=$I64,$P64,IF(HLOOKUP(AS$2,Monitoring_eng!$A$1:$DB$79,Results!$C64,FALSE)=$K64,$Q64,IF(HLOOKUP(AS$2,Monitoring_eng!$A$1:$DB$79,Results!$C64,FALSE)=$M64,$R64,IF(HLOOKUP(AS$2,Monitoring_eng!$A$1:$DB$79,Results!$C64,FALSE)=$O64,$S64,"CHYBA")))))</f>
        <v>1</v>
      </c>
      <c r="AT64" s="68">
        <f>IF(ISBLANK(HLOOKUP(AT$2,Monitoring_eng!$A$1:$DB$79,Results!$C64,FALSE)),"",IF(HLOOKUP(AT$2,Monitoring_eng!$A$1:$DB$79,Results!$C64,FALSE)=$I64,$P64,IF(HLOOKUP(AT$2,Monitoring_eng!$A$1:$DB$79,Results!$C64,FALSE)=$K64,$Q64,IF(HLOOKUP(AT$2,Monitoring_eng!$A$1:$DB$79,Results!$C64,FALSE)=$M64,$R64,IF(HLOOKUP(AT$2,Monitoring_eng!$A$1:$DB$79,Results!$C64,FALSE)=$O64,$S64,"CHYBA")))))</f>
        <v>1</v>
      </c>
      <c r="AU64" s="68">
        <f>IF(ISBLANK(HLOOKUP(AU$2,Monitoring_eng!$A$1:$DB$79,Results!$C64,FALSE)),"",IF(HLOOKUP(AU$2,Monitoring_eng!$A$1:$DB$79,Results!$C64,FALSE)=$I64,$P64,IF(HLOOKUP(AU$2,Monitoring_eng!$A$1:$DB$79,Results!$C64,FALSE)=$K64,$Q64,IF(HLOOKUP(AU$2,Monitoring_eng!$A$1:$DB$79,Results!$C64,FALSE)=$M64,$R64,IF(HLOOKUP(AU$2,Monitoring_eng!$A$1:$DB$79,Results!$C64,FALSE)=$O64,$S64,"CHYBA")))))</f>
        <v>1</v>
      </c>
      <c r="AV64" s="68">
        <f>IF(ISBLANK(HLOOKUP(AV$2,Monitoring_eng!$A$1:$DB$79,Results!$C64,FALSE)),"",IF(HLOOKUP(AV$2,Monitoring_eng!$A$1:$DB$79,Results!$C64,FALSE)=$I64,$P64,IF(HLOOKUP(AV$2,Monitoring_eng!$A$1:$DB$79,Results!$C64,FALSE)=$K64,$Q64,IF(HLOOKUP(AV$2,Monitoring_eng!$A$1:$DB$79,Results!$C64,FALSE)=$M64,$R64,IF(HLOOKUP(AV$2,Monitoring_eng!$A$1:$DB$79,Results!$C64,FALSE)=$O64,$S64,"CHYBA")))))</f>
        <v>0</v>
      </c>
      <c r="AW64" s="68">
        <f>IF(ISBLANK(HLOOKUP(AW$2,Monitoring_eng!$A$1:$DB$79,Results!$C64,FALSE)),"",IF(HLOOKUP(AW$2,Monitoring_eng!$A$1:$DB$79,Results!$C64,FALSE)=$I64,$P64,IF(HLOOKUP(AW$2,Monitoring_eng!$A$1:$DB$79,Results!$C64,FALSE)=$K64,$Q64,IF(HLOOKUP(AW$2,Monitoring_eng!$A$1:$DB$79,Results!$C64,FALSE)=$M64,$R64,IF(HLOOKUP(AW$2,Monitoring_eng!$A$1:$DB$79,Results!$C64,FALSE)=$O64,$S64,"CHYBA")))))</f>
        <v>0</v>
      </c>
      <c r="AX64" s="68">
        <f>IF(ISBLANK(HLOOKUP(AX$2,Monitoring_eng!$A$1:$DB$79,Results!$C64,FALSE)),"",IF(HLOOKUP(AX$2,Monitoring_eng!$A$1:$DB$79,Results!$C64,FALSE)=$I64,$P64,IF(HLOOKUP(AX$2,Monitoring_eng!$A$1:$DB$79,Results!$C64,FALSE)=$K64,$Q64,IF(HLOOKUP(AX$2,Monitoring_eng!$A$1:$DB$79,Results!$C64,FALSE)=$M64,$R64,IF(HLOOKUP(AX$2,Monitoring_eng!$A$1:$DB$79,Results!$C64,FALSE)=$O64,$S64,"CHYBA")))))</f>
        <v>1</v>
      </c>
      <c r="AY64" s="68">
        <f>IF(ISBLANK(HLOOKUP(AY$2,Monitoring_eng!$A$1:$DB$79,Results!$C64,FALSE)),"",IF(HLOOKUP(AY$2,Monitoring_eng!$A$1:$DB$79,Results!$C64,FALSE)=$I64,$P64,IF(HLOOKUP(AY$2,Monitoring_eng!$A$1:$DB$79,Results!$C64,FALSE)=$K64,$Q64,IF(HLOOKUP(AY$2,Monitoring_eng!$A$1:$DB$79,Results!$C64,FALSE)=$M64,$R64,IF(HLOOKUP(AY$2,Monitoring_eng!$A$1:$DB$79,Results!$C64,FALSE)=$O64,$S64,"CHYBA")))))</f>
        <v>0.5</v>
      </c>
      <c r="AZ64" s="68">
        <f>IF(ISBLANK(HLOOKUP(AZ$2,Monitoring_eng!$A$1:$DB$79,Results!$C64,FALSE)),"",IF(HLOOKUP(AZ$2,Monitoring_eng!$A$1:$DB$79,Results!$C64,FALSE)=$I64,$P64,IF(HLOOKUP(AZ$2,Monitoring_eng!$A$1:$DB$79,Results!$C64,FALSE)=$K64,$Q64,IF(HLOOKUP(AZ$2,Monitoring_eng!$A$1:$DB$79,Results!$C64,FALSE)=$M64,$R64,IF(HLOOKUP(AZ$2,Monitoring_eng!$A$1:$DB$79,Results!$C64,FALSE)=$O64,$S64,"CHYBA")))))</f>
        <v>1</v>
      </c>
      <c r="BA64" s="68">
        <f>IF(ISBLANK(HLOOKUP(BA$2,Monitoring_eng!$A$1:$DB$79,Results!$C64,FALSE)),"",IF(HLOOKUP(BA$2,Monitoring_eng!$A$1:$DB$79,Results!$C64,FALSE)=$I64,$P64,IF(HLOOKUP(BA$2,Monitoring_eng!$A$1:$DB$79,Results!$C64,FALSE)=$K64,$Q64,IF(HLOOKUP(BA$2,Monitoring_eng!$A$1:$DB$79,Results!$C64,FALSE)=$M64,$R64,IF(HLOOKUP(BA$2,Monitoring_eng!$A$1:$DB$79,Results!$C64,FALSE)=$O64,$S64,"CHYBA")))))</f>
        <v>1</v>
      </c>
      <c r="BB64" s="68">
        <f>IF(ISBLANK(HLOOKUP(BB$2,Monitoring_eng!$A$1:$DB$79,Results!$C64,FALSE)),"",IF(HLOOKUP(BB$2,Monitoring_eng!$A$1:$DB$79,Results!$C64,FALSE)=$I64,$P64,IF(HLOOKUP(BB$2,Monitoring_eng!$A$1:$DB$79,Results!$C64,FALSE)=$K64,$Q64,IF(HLOOKUP(BB$2,Monitoring_eng!$A$1:$DB$79,Results!$C64,FALSE)=$M64,$R64,IF(HLOOKUP(BB$2,Monitoring_eng!$A$1:$DB$79,Results!$C64,FALSE)=$O64,$S64,"CHYBA")))))</f>
        <v>1</v>
      </c>
      <c r="BC64" s="68">
        <f>IF(ISBLANK(HLOOKUP(BC$2,Monitoring_eng!$A$1:$DB$79,Results!$C64,FALSE)),"",IF(HLOOKUP(BC$2,Monitoring_eng!$A$1:$DB$79,Results!$C64,FALSE)=$I64,$P64,IF(HLOOKUP(BC$2,Monitoring_eng!$A$1:$DB$79,Results!$C64,FALSE)=$K64,$Q64,IF(HLOOKUP(BC$2,Monitoring_eng!$A$1:$DB$79,Results!$C64,FALSE)=$M64,$R64,IF(HLOOKUP(BC$2,Monitoring_eng!$A$1:$DB$79,Results!$C64,FALSE)=$O64,$S64,"CHYBA")))))</f>
        <v>1</v>
      </c>
      <c r="BD64" s="68">
        <f>IF(ISBLANK(HLOOKUP(BD$2,Monitoring_eng!$A$1:$DB$79,Results!$C64,FALSE)),"",IF(HLOOKUP(BD$2,Monitoring_eng!$A$1:$DB$79,Results!$C64,FALSE)=$I64,$P64,IF(HLOOKUP(BD$2,Monitoring_eng!$A$1:$DB$79,Results!$C64,FALSE)=$K64,$Q64,IF(HLOOKUP(BD$2,Monitoring_eng!$A$1:$DB$79,Results!$C64,FALSE)=$M64,$R64,IF(HLOOKUP(BD$2,Monitoring_eng!$A$1:$DB$79,Results!$C64,FALSE)=$O64,$S64,"CHYBA")))))</f>
        <v>1</v>
      </c>
      <c r="BE64" s="68">
        <f>IF(ISBLANK(HLOOKUP(BE$2,Monitoring_eng!$A$1:$DB$79,Results!$C64,FALSE)),"",IF(HLOOKUP(BE$2,Monitoring_eng!$A$1:$DB$79,Results!$C64,FALSE)=$I64,$P64,IF(HLOOKUP(BE$2,Monitoring_eng!$A$1:$DB$79,Results!$C64,FALSE)=$K64,$Q64,IF(HLOOKUP(BE$2,Monitoring_eng!$A$1:$DB$79,Results!$C64,FALSE)=$M64,$R64,IF(HLOOKUP(BE$2,Monitoring_eng!$A$1:$DB$79,Results!$C64,FALSE)=$O64,$S64,"CHYBA")))))</f>
        <v>1</v>
      </c>
      <c r="BF64" s="68">
        <f>IF(ISBLANK(HLOOKUP(BF$2,Monitoring_eng!$A$1:$DB$79,Results!$C64,FALSE)),"",IF(HLOOKUP(BF$2,Monitoring_eng!$A$1:$DB$79,Results!$C64,FALSE)=$I64,$P64,IF(HLOOKUP(BF$2,Monitoring_eng!$A$1:$DB$79,Results!$C64,FALSE)=$K64,$Q64,IF(HLOOKUP(BF$2,Monitoring_eng!$A$1:$DB$79,Results!$C64,FALSE)=$M64,$R64,IF(HLOOKUP(BF$2,Monitoring_eng!$A$1:$DB$79,Results!$C64,FALSE)=$O64,$S64,"CHYBA")))))</f>
        <v>1</v>
      </c>
      <c r="BG64" s="68">
        <f>IF(ISBLANK(HLOOKUP(BG$2,Monitoring_eng!$A$1:$DB$79,Results!$C64,FALSE)),"",IF(HLOOKUP(BG$2,Monitoring_eng!$A$1:$DB$79,Results!$C64,FALSE)=$I64,$P64,IF(HLOOKUP(BG$2,Monitoring_eng!$A$1:$DB$79,Results!$C64,FALSE)=$K64,$Q64,IF(HLOOKUP(BG$2,Monitoring_eng!$A$1:$DB$79,Results!$C64,FALSE)=$M64,$R64,IF(HLOOKUP(BG$2,Monitoring_eng!$A$1:$DB$79,Results!$C64,FALSE)=$O64,$S64,"CHYBA")))))</f>
        <v>1</v>
      </c>
      <c r="BH64" s="68">
        <f>IF(ISBLANK(HLOOKUP(BH$2,Monitoring_eng!$A$1:$DB$79,Results!$C64,FALSE)),"",IF(HLOOKUP(BH$2,Monitoring_eng!$A$1:$DB$79,Results!$C64,FALSE)=$I64,$P64,IF(HLOOKUP(BH$2,Monitoring_eng!$A$1:$DB$79,Results!$C64,FALSE)=$K64,$Q64,IF(HLOOKUP(BH$2,Monitoring_eng!$A$1:$DB$79,Results!$C64,FALSE)=$M64,$R64,IF(HLOOKUP(BH$2,Monitoring_eng!$A$1:$DB$79,Results!$C64,FALSE)=$O64,$S64,"CHYBA")))))</f>
        <v>1</v>
      </c>
      <c r="BI64" s="68">
        <f>IF(ISBLANK(HLOOKUP(BI$2,Monitoring_eng!$A$1:$DB$79,Results!$C64,FALSE)),"",IF(HLOOKUP(BI$2,Monitoring_eng!$A$1:$DB$79,Results!$C64,FALSE)=$I64,$P64,IF(HLOOKUP(BI$2,Monitoring_eng!$A$1:$DB$79,Results!$C64,FALSE)=$K64,$Q64,IF(HLOOKUP(BI$2,Monitoring_eng!$A$1:$DB$79,Results!$C64,FALSE)=$M64,$R64,IF(HLOOKUP(BI$2,Monitoring_eng!$A$1:$DB$79,Results!$C64,FALSE)=$O64,$S64,"CHYBA")))))</f>
        <v>1</v>
      </c>
      <c r="BJ64" s="68">
        <f>IF(ISBLANK(HLOOKUP(BJ$2,Monitoring_eng!$A$1:$DB$79,Results!$C64,FALSE)),"",IF(HLOOKUP(BJ$2,Monitoring_eng!$A$1:$DB$79,Results!$C64,FALSE)=$I64,$P64,IF(HLOOKUP(BJ$2,Monitoring_eng!$A$1:$DB$79,Results!$C64,FALSE)=$K64,$Q64,IF(HLOOKUP(BJ$2,Monitoring_eng!$A$1:$DB$79,Results!$C64,FALSE)=$M64,$R64,IF(HLOOKUP(BJ$2,Monitoring_eng!$A$1:$DB$79,Results!$C64,FALSE)=$O64,$S64,"CHYBA")))))</f>
        <v>1</v>
      </c>
      <c r="BK64" s="68">
        <f>IF(ISBLANK(HLOOKUP(BK$2,Monitoring_eng!$A$1:$DB$79,Results!$C64,FALSE)),"",IF(HLOOKUP(BK$2,Monitoring_eng!$A$1:$DB$79,Results!$C64,FALSE)=$I64,$P64,IF(HLOOKUP(BK$2,Monitoring_eng!$A$1:$DB$79,Results!$C64,FALSE)=$K64,$Q64,IF(HLOOKUP(BK$2,Monitoring_eng!$A$1:$DB$79,Results!$C64,FALSE)=$M64,$R64,IF(HLOOKUP(BK$2,Monitoring_eng!$A$1:$DB$79,Results!$C64,FALSE)=$O64,$S64,"CHYBA")))))</f>
        <v>1</v>
      </c>
      <c r="BL64" s="68">
        <f>IF(ISBLANK(HLOOKUP(BL$2,Monitoring_eng!$A$1:$DB$79,Results!$C64,FALSE)),"",IF(HLOOKUP(BL$2,Monitoring_eng!$A$1:$DB$79,Results!$C64,FALSE)=$I64,$P64,IF(HLOOKUP(BL$2,Monitoring_eng!$A$1:$DB$79,Results!$C64,FALSE)=$K64,$Q64,IF(HLOOKUP(BL$2,Monitoring_eng!$A$1:$DB$79,Results!$C64,FALSE)=$M64,$R64,IF(HLOOKUP(BL$2,Monitoring_eng!$A$1:$DB$79,Results!$C64,FALSE)=$O64,$S64,"CHYBA")))))</f>
        <v>1</v>
      </c>
      <c r="BM64" s="68">
        <f>IF(ISBLANK(HLOOKUP(BM$2,Monitoring_eng!$A$1:$DB$79,Results!$C64,FALSE)),"",IF(HLOOKUP(BM$2,Monitoring_eng!$A$1:$DB$79,Results!$C64,FALSE)=$I64,$P64,IF(HLOOKUP(BM$2,Monitoring_eng!$A$1:$DB$79,Results!$C64,FALSE)=$K64,$Q64,IF(HLOOKUP(BM$2,Monitoring_eng!$A$1:$DB$79,Results!$C64,FALSE)=$M64,$R64,IF(HLOOKUP(BM$2,Monitoring_eng!$A$1:$DB$79,Results!$C64,FALSE)=$O64,$S64,"CHYBA")))))</f>
        <v>1</v>
      </c>
      <c r="BN64" s="68">
        <f>IF(ISBLANK(HLOOKUP(BN$2,Monitoring_eng!$A$1:$DB$79,Results!$C64,FALSE)),"",IF(HLOOKUP(BN$2,Monitoring_eng!$A$1:$DB$79,Results!$C64,FALSE)=$I64,$P64,IF(HLOOKUP(BN$2,Monitoring_eng!$A$1:$DB$79,Results!$C64,FALSE)=$K64,$Q64,IF(HLOOKUP(BN$2,Monitoring_eng!$A$1:$DB$79,Results!$C64,FALSE)=$M64,$R64,IF(HLOOKUP(BN$2,Monitoring_eng!$A$1:$DB$79,Results!$C64,FALSE)=$O64,$S64,"CHYBA")))))</f>
        <v>1</v>
      </c>
      <c r="BO64" s="68">
        <f>IF(ISBLANK(HLOOKUP(BO$2,Monitoring_eng!$A$1:$DB$79,Results!$C64,FALSE)),"",IF(HLOOKUP(BO$2,Monitoring_eng!$A$1:$DB$79,Results!$C64,FALSE)=$I64,$P64,IF(HLOOKUP(BO$2,Monitoring_eng!$A$1:$DB$79,Results!$C64,FALSE)=$K64,$Q64,IF(HLOOKUP(BO$2,Monitoring_eng!$A$1:$DB$79,Results!$C64,FALSE)=$M64,$R64,IF(HLOOKUP(BO$2,Monitoring_eng!$A$1:$DB$79,Results!$C64,FALSE)=$O64,$S64,"CHYBA")))))</f>
        <v>1</v>
      </c>
      <c r="BP64" s="68">
        <f>IF(ISBLANK(HLOOKUP(BP$2,Monitoring_eng!$A$1:$DB$79,Results!$C64,FALSE)),"",IF(HLOOKUP(BP$2,Monitoring_eng!$A$1:$DB$79,Results!$C64,FALSE)=$I64,$P64,IF(HLOOKUP(BP$2,Monitoring_eng!$A$1:$DB$79,Results!$C64,FALSE)=$K64,$Q64,IF(HLOOKUP(BP$2,Monitoring_eng!$A$1:$DB$79,Results!$C64,FALSE)=$M64,$R64,IF(HLOOKUP(BP$2,Monitoring_eng!$A$1:$DB$79,Results!$C64,FALSE)=$O64,$S64,"CHYBA")))))</f>
        <v>1</v>
      </c>
      <c r="BQ64" s="68">
        <f>IF(ISBLANK(HLOOKUP(BQ$2,Monitoring_eng!$A$1:$DB$79,Results!$C64,FALSE)),"",IF(HLOOKUP(BQ$2,Monitoring_eng!$A$1:$DB$79,Results!$C64,FALSE)=$I64,$P64,IF(HLOOKUP(BQ$2,Monitoring_eng!$A$1:$DB$79,Results!$C64,FALSE)=$K64,$Q64,IF(HLOOKUP(BQ$2,Monitoring_eng!$A$1:$DB$79,Results!$C64,FALSE)=$M64,$R64,IF(HLOOKUP(BQ$2,Monitoring_eng!$A$1:$DB$79,Results!$C64,FALSE)=$O64,$S64,"CHYBA")))))</f>
        <v>1</v>
      </c>
    </row>
    <row r="65" spans="1:69" x14ac:dyDescent="0.25">
      <c r="A65" s="45" t="s">
        <v>2490</v>
      </c>
      <c r="B65" s="45" t="s">
        <v>366</v>
      </c>
      <c r="C65" s="45">
        <v>64</v>
      </c>
      <c r="D65" s="59" t="s">
        <v>164</v>
      </c>
      <c r="E65" s="59" t="s">
        <v>193</v>
      </c>
      <c r="F65" s="60" t="s">
        <v>61</v>
      </c>
      <c r="G65" s="45">
        <v>1</v>
      </c>
      <c r="H65" s="45" t="s">
        <v>484</v>
      </c>
      <c r="I65" s="45" t="s">
        <v>1749</v>
      </c>
      <c r="J65" s="45" t="s">
        <v>485</v>
      </c>
      <c r="K65" s="67" t="s">
        <v>1750</v>
      </c>
      <c r="L65" s="45" t="s">
        <v>486</v>
      </c>
      <c r="M65" s="45" t="s">
        <v>1752</v>
      </c>
      <c r="N65" s="45" t="s">
        <v>2116</v>
      </c>
      <c r="O65" s="45" t="s">
        <v>2116</v>
      </c>
      <c r="P65" s="45">
        <f t="shared" si="0"/>
        <v>1</v>
      </c>
      <c r="Q65" s="45">
        <v>0</v>
      </c>
      <c r="R65" s="45">
        <f t="shared" si="1"/>
        <v>0.5</v>
      </c>
      <c r="S65" s="45" t="s">
        <v>2116</v>
      </c>
      <c r="T65" s="68">
        <f>IF(ISBLANK(HLOOKUP(T$2,Monitoring_eng!$A$1:$DB$79,Results!$C65,FALSE)),"",IF(HLOOKUP(T$2,Monitoring_eng!$A$1:$DB$79,Results!$C65,FALSE)=$I65,$P65,IF(HLOOKUP(T$2,Monitoring_eng!$A$1:$DB$79,Results!$C65,FALSE)=$K65,$Q65,IF(HLOOKUP(T$2,Monitoring_eng!$A$1:$DB$79,Results!$C65,FALSE)=$M65,$R65,IF(HLOOKUP(T$2,Monitoring_eng!$A$1:$DB$79,Results!$C65,FALSE)=$O65,$S65,"CHYBA")))))</f>
        <v>0</v>
      </c>
      <c r="U65" s="68">
        <f>IF(ISBLANK(HLOOKUP(U$2,Monitoring_eng!$A$1:$DB$79,Results!$C65,FALSE)),"",IF(HLOOKUP(U$2,Monitoring_eng!$A$1:$DB$79,Results!$C65,FALSE)=$I65,$P65,IF(HLOOKUP(U$2,Monitoring_eng!$A$1:$DB$79,Results!$C65,FALSE)=$K65,$Q65,IF(HLOOKUP(U$2,Monitoring_eng!$A$1:$DB$79,Results!$C65,FALSE)=$M65,$R65,IF(HLOOKUP(U$2,Monitoring_eng!$A$1:$DB$79,Results!$C65,FALSE)=$O65,$S65,"CHYBA")))))</f>
        <v>0</v>
      </c>
      <c r="V65" s="68">
        <f>IF(ISBLANK(HLOOKUP(V$2,Monitoring_eng!$A$1:$DB$79,Results!$C65,FALSE)),"",IF(HLOOKUP(V$2,Monitoring_eng!$A$1:$DB$79,Results!$C65,FALSE)=$I65,$P65,IF(HLOOKUP(V$2,Monitoring_eng!$A$1:$DB$79,Results!$C65,FALSE)=$K65,$Q65,IF(HLOOKUP(V$2,Monitoring_eng!$A$1:$DB$79,Results!$C65,FALSE)=$M65,$R65,IF(HLOOKUP(V$2,Monitoring_eng!$A$1:$DB$79,Results!$C65,FALSE)=$O65,$S65,"CHYBA")))))</f>
        <v>0</v>
      </c>
      <c r="W65" s="68">
        <f>IF(ISBLANK(HLOOKUP(W$2,Monitoring_eng!$A$1:$DB$79,Results!$C65,FALSE)),"",IF(HLOOKUP(W$2,Monitoring_eng!$A$1:$DB$79,Results!$C65,FALSE)=$I65,$P65,IF(HLOOKUP(W$2,Monitoring_eng!$A$1:$DB$79,Results!$C65,FALSE)=$K65,$Q65,IF(HLOOKUP(W$2,Monitoring_eng!$A$1:$DB$79,Results!$C65,FALSE)=$M65,$R65,IF(HLOOKUP(W$2,Monitoring_eng!$A$1:$DB$79,Results!$C65,FALSE)=$O65,$S65,"CHYBA")))))</f>
        <v>1</v>
      </c>
      <c r="X65" s="68">
        <f>IF(ISBLANK(HLOOKUP(X$2,Monitoring_eng!$A$1:$DB$79,Results!$C65,FALSE)),"",IF(HLOOKUP(X$2,Monitoring_eng!$A$1:$DB$79,Results!$C65,FALSE)=$I65,$P65,IF(HLOOKUP(X$2,Monitoring_eng!$A$1:$DB$79,Results!$C65,FALSE)=$K65,$Q65,IF(HLOOKUP(X$2,Monitoring_eng!$A$1:$DB$79,Results!$C65,FALSE)=$M65,$R65,IF(HLOOKUP(X$2,Monitoring_eng!$A$1:$DB$79,Results!$C65,FALSE)=$O65,$S65,"CHYBA")))))</f>
        <v>0</v>
      </c>
      <c r="Y65" s="68">
        <f>IF(ISBLANK(HLOOKUP(Y$2,Monitoring_eng!$A$1:$DB$79,Results!$C65,FALSE)),"",IF(HLOOKUP(Y$2,Monitoring_eng!$A$1:$DB$79,Results!$C65,FALSE)=$I65,$P65,IF(HLOOKUP(Y$2,Monitoring_eng!$A$1:$DB$79,Results!$C65,FALSE)=$K65,$Q65,IF(HLOOKUP(Y$2,Monitoring_eng!$A$1:$DB$79,Results!$C65,FALSE)=$M65,$R65,IF(HLOOKUP(Y$2,Monitoring_eng!$A$1:$DB$79,Results!$C65,FALSE)=$O65,$S65,"CHYBA")))))</f>
        <v>0</v>
      </c>
      <c r="Z65" s="68">
        <f>IF(ISBLANK(HLOOKUP(Z$2,Monitoring_eng!$A$1:$DB$79,Results!$C65,FALSE)),"",IF(HLOOKUP(Z$2,Monitoring_eng!$A$1:$DB$79,Results!$C65,FALSE)=$I65,$P65,IF(HLOOKUP(Z$2,Monitoring_eng!$A$1:$DB$79,Results!$C65,FALSE)=$K65,$Q65,IF(HLOOKUP(Z$2,Monitoring_eng!$A$1:$DB$79,Results!$C65,FALSE)=$M65,$R65,IF(HLOOKUP(Z$2,Monitoring_eng!$A$1:$DB$79,Results!$C65,FALSE)=$O65,$S65,"CHYBA")))))</f>
        <v>0</v>
      </c>
      <c r="AA65" s="68">
        <f>IF(ISBLANK(HLOOKUP(AA$2,Monitoring_eng!$A$1:$DB$79,Results!$C65,FALSE)),"",IF(HLOOKUP(AA$2,Monitoring_eng!$A$1:$DB$79,Results!$C65,FALSE)=$I65,$P65,IF(HLOOKUP(AA$2,Monitoring_eng!$A$1:$DB$79,Results!$C65,FALSE)=$K65,$Q65,IF(HLOOKUP(AA$2,Monitoring_eng!$A$1:$DB$79,Results!$C65,FALSE)=$M65,$R65,IF(HLOOKUP(AA$2,Monitoring_eng!$A$1:$DB$79,Results!$C65,FALSE)=$O65,$S65,"CHYBA")))))</f>
        <v>0</v>
      </c>
      <c r="AB65" s="68">
        <f>IF(ISBLANK(HLOOKUP(AB$2,Monitoring_eng!$A$1:$DB$79,Results!$C65,FALSE)),"",IF(HLOOKUP(AB$2,Monitoring_eng!$A$1:$DB$79,Results!$C65,FALSE)=$I65,$P65,IF(HLOOKUP(AB$2,Monitoring_eng!$A$1:$DB$79,Results!$C65,FALSE)=$K65,$Q65,IF(HLOOKUP(AB$2,Monitoring_eng!$A$1:$DB$79,Results!$C65,FALSE)=$M65,$R65,IF(HLOOKUP(AB$2,Monitoring_eng!$A$1:$DB$79,Results!$C65,FALSE)=$O65,$S65,"CHYBA")))))</f>
        <v>0</v>
      </c>
      <c r="AC65" s="68">
        <f>IF(ISBLANK(HLOOKUP(AC$2,Monitoring_eng!$A$1:$DB$79,Results!$C65,FALSE)),"",IF(HLOOKUP(AC$2,Monitoring_eng!$A$1:$DB$79,Results!$C65,FALSE)=$I65,$P65,IF(HLOOKUP(AC$2,Monitoring_eng!$A$1:$DB$79,Results!$C65,FALSE)=$K65,$Q65,IF(HLOOKUP(AC$2,Monitoring_eng!$A$1:$DB$79,Results!$C65,FALSE)=$M65,$R65,IF(HLOOKUP(AC$2,Monitoring_eng!$A$1:$DB$79,Results!$C65,FALSE)=$O65,$S65,"CHYBA")))))</f>
        <v>0</v>
      </c>
      <c r="AD65" s="68">
        <f>IF(ISBLANK(HLOOKUP(AD$2,Monitoring_eng!$A$1:$DB$79,Results!$C65,FALSE)),"",IF(HLOOKUP(AD$2,Monitoring_eng!$A$1:$DB$79,Results!$C65,FALSE)=$I65,$P65,IF(HLOOKUP(AD$2,Monitoring_eng!$A$1:$DB$79,Results!$C65,FALSE)=$K65,$Q65,IF(HLOOKUP(AD$2,Monitoring_eng!$A$1:$DB$79,Results!$C65,FALSE)=$M65,$R65,IF(HLOOKUP(AD$2,Monitoring_eng!$A$1:$DB$79,Results!$C65,FALSE)=$O65,$S65,"CHYBA")))))</f>
        <v>0</v>
      </c>
      <c r="AE65" s="68">
        <f>IF(ISBLANK(HLOOKUP(AE$2,Monitoring_eng!$A$1:$DB$79,Results!$C65,FALSE)),"",IF(HLOOKUP(AE$2,Monitoring_eng!$A$1:$DB$79,Results!$C65,FALSE)=$I65,$P65,IF(HLOOKUP(AE$2,Monitoring_eng!$A$1:$DB$79,Results!$C65,FALSE)=$K65,$Q65,IF(HLOOKUP(AE$2,Monitoring_eng!$A$1:$DB$79,Results!$C65,FALSE)=$M65,$R65,IF(HLOOKUP(AE$2,Monitoring_eng!$A$1:$DB$79,Results!$C65,FALSE)=$O65,$S65,"CHYBA")))))</f>
        <v>0</v>
      </c>
      <c r="AF65" s="68">
        <f>IF(ISBLANK(HLOOKUP(AF$2,Monitoring_eng!$A$1:$DB$79,Results!$C65,FALSE)),"",IF(HLOOKUP(AF$2,Monitoring_eng!$A$1:$DB$79,Results!$C65,FALSE)=$I65,$P65,IF(HLOOKUP(AF$2,Monitoring_eng!$A$1:$DB$79,Results!$C65,FALSE)=$K65,$Q65,IF(HLOOKUP(AF$2,Monitoring_eng!$A$1:$DB$79,Results!$C65,FALSE)=$M65,$R65,IF(HLOOKUP(AF$2,Monitoring_eng!$A$1:$DB$79,Results!$C65,FALSE)=$O65,$S65,"CHYBA")))))</f>
        <v>0</v>
      </c>
      <c r="AG65" s="68">
        <f>IF(ISBLANK(HLOOKUP(AG$2,Monitoring_eng!$A$1:$DB$79,Results!$C65,FALSE)),"",IF(HLOOKUP(AG$2,Monitoring_eng!$A$1:$DB$79,Results!$C65,FALSE)=$I65,$P65,IF(HLOOKUP(AG$2,Monitoring_eng!$A$1:$DB$79,Results!$C65,FALSE)=$K65,$Q65,IF(HLOOKUP(AG$2,Monitoring_eng!$A$1:$DB$79,Results!$C65,FALSE)=$M65,$R65,IF(HLOOKUP(AG$2,Monitoring_eng!$A$1:$DB$79,Results!$C65,FALSE)=$O65,$S65,"CHYBA")))))</f>
        <v>0</v>
      </c>
      <c r="AH65" s="68">
        <f>IF(ISBLANK(HLOOKUP(AH$2,Monitoring_eng!$A$1:$DB$79,Results!$C65,FALSE)),"",IF(HLOOKUP(AH$2,Monitoring_eng!$A$1:$DB$79,Results!$C65,FALSE)=$I65,$P65,IF(HLOOKUP(AH$2,Monitoring_eng!$A$1:$DB$79,Results!$C65,FALSE)=$K65,$Q65,IF(HLOOKUP(AH$2,Monitoring_eng!$A$1:$DB$79,Results!$C65,FALSE)=$M65,$R65,IF(HLOOKUP(AH$2,Monitoring_eng!$A$1:$DB$79,Results!$C65,FALSE)=$O65,$S65,"CHYBA")))))</f>
        <v>0</v>
      </c>
      <c r="AI65" s="68">
        <f>IF(ISBLANK(HLOOKUP(AI$2,Monitoring_eng!$A$1:$DB$79,Results!$C65,FALSE)),"",IF(HLOOKUP(AI$2,Monitoring_eng!$A$1:$DB$79,Results!$C65,FALSE)=$I65,$P65,IF(HLOOKUP(AI$2,Monitoring_eng!$A$1:$DB$79,Results!$C65,FALSE)=$K65,$Q65,IF(HLOOKUP(AI$2,Monitoring_eng!$A$1:$DB$79,Results!$C65,FALSE)=$M65,$R65,IF(HLOOKUP(AI$2,Monitoring_eng!$A$1:$DB$79,Results!$C65,FALSE)=$O65,$S65,"CHYBA")))))</f>
        <v>0</v>
      </c>
      <c r="AJ65" s="68">
        <f>IF(ISBLANK(HLOOKUP(AJ$2,Monitoring_eng!$A$1:$DB$79,Results!$C65,FALSE)),"",IF(HLOOKUP(AJ$2,Monitoring_eng!$A$1:$DB$79,Results!$C65,FALSE)=$I65,$P65,IF(HLOOKUP(AJ$2,Monitoring_eng!$A$1:$DB$79,Results!$C65,FALSE)=$K65,$Q65,IF(HLOOKUP(AJ$2,Monitoring_eng!$A$1:$DB$79,Results!$C65,FALSE)=$M65,$R65,IF(HLOOKUP(AJ$2,Monitoring_eng!$A$1:$DB$79,Results!$C65,FALSE)=$O65,$S65,"CHYBA")))))</f>
        <v>0</v>
      </c>
      <c r="AK65" s="68">
        <f>IF(ISBLANK(HLOOKUP(AK$2,Monitoring_eng!$A$1:$DB$79,Results!$C65,FALSE)),"",IF(HLOOKUP(AK$2,Monitoring_eng!$A$1:$DB$79,Results!$C65,FALSE)=$I65,$P65,IF(HLOOKUP(AK$2,Monitoring_eng!$A$1:$DB$79,Results!$C65,FALSE)=$K65,$Q65,IF(HLOOKUP(AK$2,Monitoring_eng!$A$1:$DB$79,Results!$C65,FALSE)=$M65,$R65,IF(HLOOKUP(AK$2,Monitoring_eng!$A$1:$DB$79,Results!$C65,FALSE)=$O65,$S65,"CHYBA")))))</f>
        <v>0</v>
      </c>
      <c r="AL65" s="68">
        <f>IF(ISBLANK(HLOOKUP(AL$2,Monitoring_eng!$A$1:$DB$79,Results!$C65,FALSE)),"",IF(HLOOKUP(AL$2,Monitoring_eng!$A$1:$DB$79,Results!$C65,FALSE)=$I65,$P65,IF(HLOOKUP(AL$2,Monitoring_eng!$A$1:$DB$79,Results!$C65,FALSE)=$K65,$Q65,IF(HLOOKUP(AL$2,Monitoring_eng!$A$1:$DB$79,Results!$C65,FALSE)=$M65,$R65,IF(HLOOKUP(AL$2,Monitoring_eng!$A$1:$DB$79,Results!$C65,FALSE)=$O65,$S65,"CHYBA")))))</f>
        <v>0</v>
      </c>
      <c r="AM65" s="68">
        <f>IF(ISBLANK(HLOOKUP(AM$2,Monitoring_eng!$A$1:$DB$79,Results!$C65,FALSE)),"",IF(HLOOKUP(AM$2,Monitoring_eng!$A$1:$DB$79,Results!$C65,FALSE)=$I65,$P65,IF(HLOOKUP(AM$2,Monitoring_eng!$A$1:$DB$79,Results!$C65,FALSE)=$K65,$Q65,IF(HLOOKUP(AM$2,Monitoring_eng!$A$1:$DB$79,Results!$C65,FALSE)=$M65,$R65,IF(HLOOKUP(AM$2,Monitoring_eng!$A$1:$DB$79,Results!$C65,FALSE)=$O65,$S65,"CHYBA")))))</f>
        <v>0</v>
      </c>
      <c r="AN65" s="68">
        <f>IF(ISBLANK(HLOOKUP(AN$2,Monitoring_eng!$A$1:$DB$79,Results!$C65,FALSE)),"",IF(HLOOKUP(AN$2,Monitoring_eng!$A$1:$DB$79,Results!$C65,FALSE)=$I65,$P65,IF(HLOOKUP(AN$2,Monitoring_eng!$A$1:$DB$79,Results!$C65,FALSE)=$K65,$Q65,IF(HLOOKUP(AN$2,Monitoring_eng!$A$1:$DB$79,Results!$C65,FALSE)=$M65,$R65,IF(HLOOKUP(AN$2,Monitoring_eng!$A$1:$DB$79,Results!$C65,FALSE)=$O65,$S65,"CHYBA")))))</f>
        <v>0</v>
      </c>
      <c r="AO65" s="68">
        <f>IF(ISBLANK(HLOOKUP(AO$2,Monitoring_eng!$A$1:$DB$79,Results!$C65,FALSE)),"",IF(HLOOKUP(AO$2,Monitoring_eng!$A$1:$DB$79,Results!$C65,FALSE)=$I65,$P65,IF(HLOOKUP(AO$2,Monitoring_eng!$A$1:$DB$79,Results!$C65,FALSE)=$K65,$Q65,IF(HLOOKUP(AO$2,Monitoring_eng!$A$1:$DB$79,Results!$C65,FALSE)=$M65,$R65,IF(HLOOKUP(AO$2,Monitoring_eng!$A$1:$DB$79,Results!$C65,FALSE)=$O65,$S65,"CHYBA")))))</f>
        <v>0</v>
      </c>
      <c r="AP65" s="68">
        <f>IF(ISBLANK(HLOOKUP(AP$2,Monitoring_eng!$A$1:$DB$79,Results!$C65,FALSE)),"",IF(HLOOKUP(AP$2,Monitoring_eng!$A$1:$DB$79,Results!$C65,FALSE)=$I65,$P65,IF(HLOOKUP(AP$2,Monitoring_eng!$A$1:$DB$79,Results!$C65,FALSE)=$K65,$Q65,IF(HLOOKUP(AP$2,Monitoring_eng!$A$1:$DB$79,Results!$C65,FALSE)=$M65,$R65,IF(HLOOKUP(AP$2,Monitoring_eng!$A$1:$DB$79,Results!$C65,FALSE)=$O65,$S65,"CHYBA")))))</f>
        <v>0</v>
      </c>
      <c r="AQ65" s="68">
        <f>IF(ISBLANK(HLOOKUP(AQ$2,Monitoring_eng!$A$1:$DB$79,Results!$C65,FALSE)),"",IF(HLOOKUP(AQ$2,Monitoring_eng!$A$1:$DB$79,Results!$C65,FALSE)=$I65,$P65,IF(HLOOKUP(AQ$2,Monitoring_eng!$A$1:$DB$79,Results!$C65,FALSE)=$K65,$Q65,IF(HLOOKUP(AQ$2,Monitoring_eng!$A$1:$DB$79,Results!$C65,FALSE)=$M65,$R65,IF(HLOOKUP(AQ$2,Monitoring_eng!$A$1:$DB$79,Results!$C65,FALSE)=$O65,$S65,"CHYBA")))))</f>
        <v>0</v>
      </c>
      <c r="AR65" s="68">
        <f>IF(ISBLANK(HLOOKUP(AR$2,Monitoring_eng!$A$1:$DB$79,Results!$C65,FALSE)),"",IF(HLOOKUP(AR$2,Monitoring_eng!$A$1:$DB$79,Results!$C65,FALSE)=$I65,$P65,IF(HLOOKUP(AR$2,Monitoring_eng!$A$1:$DB$79,Results!$C65,FALSE)=$K65,$Q65,IF(HLOOKUP(AR$2,Monitoring_eng!$A$1:$DB$79,Results!$C65,FALSE)=$M65,$R65,IF(HLOOKUP(AR$2,Monitoring_eng!$A$1:$DB$79,Results!$C65,FALSE)=$O65,$S65,"CHYBA")))))</f>
        <v>0</v>
      </c>
      <c r="AS65" s="68">
        <f>IF(ISBLANK(HLOOKUP(AS$2,Monitoring_eng!$A$1:$DB$79,Results!$C65,FALSE)),"",IF(HLOOKUP(AS$2,Monitoring_eng!$A$1:$DB$79,Results!$C65,FALSE)=$I65,$P65,IF(HLOOKUP(AS$2,Monitoring_eng!$A$1:$DB$79,Results!$C65,FALSE)=$K65,$Q65,IF(HLOOKUP(AS$2,Monitoring_eng!$A$1:$DB$79,Results!$C65,FALSE)=$M65,$R65,IF(HLOOKUP(AS$2,Monitoring_eng!$A$1:$DB$79,Results!$C65,FALSE)=$O65,$S65,"CHYBA")))))</f>
        <v>0</v>
      </c>
      <c r="AT65" s="68">
        <f>IF(ISBLANK(HLOOKUP(AT$2,Monitoring_eng!$A$1:$DB$79,Results!$C65,FALSE)),"",IF(HLOOKUP(AT$2,Monitoring_eng!$A$1:$DB$79,Results!$C65,FALSE)=$I65,$P65,IF(HLOOKUP(AT$2,Monitoring_eng!$A$1:$DB$79,Results!$C65,FALSE)=$K65,$Q65,IF(HLOOKUP(AT$2,Monitoring_eng!$A$1:$DB$79,Results!$C65,FALSE)=$M65,$R65,IF(HLOOKUP(AT$2,Monitoring_eng!$A$1:$DB$79,Results!$C65,FALSE)=$O65,$S65,"CHYBA")))))</f>
        <v>0</v>
      </c>
      <c r="AU65" s="68">
        <f>IF(ISBLANK(HLOOKUP(AU$2,Monitoring_eng!$A$1:$DB$79,Results!$C65,FALSE)),"",IF(HLOOKUP(AU$2,Monitoring_eng!$A$1:$DB$79,Results!$C65,FALSE)=$I65,$P65,IF(HLOOKUP(AU$2,Monitoring_eng!$A$1:$DB$79,Results!$C65,FALSE)=$K65,$Q65,IF(HLOOKUP(AU$2,Monitoring_eng!$A$1:$DB$79,Results!$C65,FALSE)=$M65,$R65,IF(HLOOKUP(AU$2,Monitoring_eng!$A$1:$DB$79,Results!$C65,FALSE)=$O65,$S65,"CHYBA")))))</f>
        <v>0</v>
      </c>
      <c r="AV65" s="68">
        <f>IF(ISBLANK(HLOOKUP(AV$2,Monitoring_eng!$A$1:$DB$79,Results!$C65,FALSE)),"",IF(HLOOKUP(AV$2,Monitoring_eng!$A$1:$DB$79,Results!$C65,FALSE)=$I65,$P65,IF(HLOOKUP(AV$2,Monitoring_eng!$A$1:$DB$79,Results!$C65,FALSE)=$K65,$Q65,IF(HLOOKUP(AV$2,Monitoring_eng!$A$1:$DB$79,Results!$C65,FALSE)=$M65,$R65,IF(HLOOKUP(AV$2,Monitoring_eng!$A$1:$DB$79,Results!$C65,FALSE)=$O65,$S65,"CHYBA")))))</f>
        <v>0</v>
      </c>
      <c r="AW65" s="68">
        <f>IF(ISBLANK(HLOOKUP(AW$2,Monitoring_eng!$A$1:$DB$79,Results!$C65,FALSE)),"",IF(HLOOKUP(AW$2,Monitoring_eng!$A$1:$DB$79,Results!$C65,FALSE)=$I65,$P65,IF(HLOOKUP(AW$2,Monitoring_eng!$A$1:$DB$79,Results!$C65,FALSE)=$K65,$Q65,IF(HLOOKUP(AW$2,Monitoring_eng!$A$1:$DB$79,Results!$C65,FALSE)=$M65,$R65,IF(HLOOKUP(AW$2,Monitoring_eng!$A$1:$DB$79,Results!$C65,FALSE)=$O65,$S65,"CHYBA")))))</f>
        <v>0</v>
      </c>
      <c r="AX65" s="68">
        <f>IF(ISBLANK(HLOOKUP(AX$2,Monitoring_eng!$A$1:$DB$79,Results!$C65,FALSE)),"",IF(HLOOKUP(AX$2,Monitoring_eng!$A$1:$DB$79,Results!$C65,FALSE)=$I65,$P65,IF(HLOOKUP(AX$2,Monitoring_eng!$A$1:$DB$79,Results!$C65,FALSE)=$K65,$Q65,IF(HLOOKUP(AX$2,Monitoring_eng!$A$1:$DB$79,Results!$C65,FALSE)=$M65,$R65,IF(HLOOKUP(AX$2,Monitoring_eng!$A$1:$DB$79,Results!$C65,FALSE)=$O65,$S65,"CHYBA")))))</f>
        <v>0</v>
      </c>
      <c r="AY65" s="68">
        <f>IF(ISBLANK(HLOOKUP(AY$2,Monitoring_eng!$A$1:$DB$79,Results!$C65,FALSE)),"",IF(HLOOKUP(AY$2,Monitoring_eng!$A$1:$DB$79,Results!$C65,FALSE)=$I65,$P65,IF(HLOOKUP(AY$2,Monitoring_eng!$A$1:$DB$79,Results!$C65,FALSE)=$K65,$Q65,IF(HLOOKUP(AY$2,Monitoring_eng!$A$1:$DB$79,Results!$C65,FALSE)=$M65,$R65,IF(HLOOKUP(AY$2,Monitoring_eng!$A$1:$DB$79,Results!$C65,FALSE)=$O65,$S65,"CHYBA")))))</f>
        <v>0</v>
      </c>
      <c r="AZ65" s="68">
        <f>IF(ISBLANK(HLOOKUP(AZ$2,Monitoring_eng!$A$1:$DB$79,Results!$C65,FALSE)),"",IF(HLOOKUP(AZ$2,Monitoring_eng!$A$1:$DB$79,Results!$C65,FALSE)=$I65,$P65,IF(HLOOKUP(AZ$2,Monitoring_eng!$A$1:$DB$79,Results!$C65,FALSE)=$K65,$Q65,IF(HLOOKUP(AZ$2,Monitoring_eng!$A$1:$DB$79,Results!$C65,FALSE)=$M65,$R65,IF(HLOOKUP(AZ$2,Monitoring_eng!$A$1:$DB$79,Results!$C65,FALSE)=$O65,$S65,"CHYBA")))))</f>
        <v>0</v>
      </c>
      <c r="BA65" s="68">
        <f>IF(ISBLANK(HLOOKUP(BA$2,Monitoring_eng!$A$1:$DB$79,Results!$C65,FALSE)),"",IF(HLOOKUP(BA$2,Monitoring_eng!$A$1:$DB$79,Results!$C65,FALSE)=$I65,$P65,IF(HLOOKUP(BA$2,Monitoring_eng!$A$1:$DB$79,Results!$C65,FALSE)=$K65,$Q65,IF(HLOOKUP(BA$2,Monitoring_eng!$A$1:$DB$79,Results!$C65,FALSE)=$M65,$R65,IF(HLOOKUP(BA$2,Monitoring_eng!$A$1:$DB$79,Results!$C65,FALSE)=$O65,$S65,"CHYBA")))))</f>
        <v>0</v>
      </c>
      <c r="BB65" s="68">
        <f>IF(ISBLANK(HLOOKUP(BB$2,Monitoring_eng!$A$1:$DB$79,Results!$C65,FALSE)),"",IF(HLOOKUP(BB$2,Monitoring_eng!$A$1:$DB$79,Results!$C65,FALSE)=$I65,$P65,IF(HLOOKUP(BB$2,Monitoring_eng!$A$1:$DB$79,Results!$C65,FALSE)=$K65,$Q65,IF(HLOOKUP(BB$2,Monitoring_eng!$A$1:$DB$79,Results!$C65,FALSE)=$M65,$R65,IF(HLOOKUP(BB$2,Monitoring_eng!$A$1:$DB$79,Results!$C65,FALSE)=$O65,$S65,"CHYBA")))))</f>
        <v>0</v>
      </c>
      <c r="BC65" s="68">
        <f>IF(ISBLANK(HLOOKUP(BC$2,Monitoring_eng!$A$1:$DB$79,Results!$C65,FALSE)),"",IF(HLOOKUP(BC$2,Monitoring_eng!$A$1:$DB$79,Results!$C65,FALSE)=$I65,$P65,IF(HLOOKUP(BC$2,Monitoring_eng!$A$1:$DB$79,Results!$C65,FALSE)=$K65,$Q65,IF(HLOOKUP(BC$2,Monitoring_eng!$A$1:$DB$79,Results!$C65,FALSE)=$M65,$R65,IF(HLOOKUP(BC$2,Monitoring_eng!$A$1:$DB$79,Results!$C65,FALSE)=$O65,$S65,"CHYBA")))))</f>
        <v>0</v>
      </c>
      <c r="BD65" s="68">
        <f>IF(ISBLANK(HLOOKUP(BD$2,Monitoring_eng!$A$1:$DB$79,Results!$C65,FALSE)),"",IF(HLOOKUP(BD$2,Monitoring_eng!$A$1:$DB$79,Results!$C65,FALSE)=$I65,$P65,IF(HLOOKUP(BD$2,Monitoring_eng!$A$1:$DB$79,Results!$C65,FALSE)=$K65,$Q65,IF(HLOOKUP(BD$2,Monitoring_eng!$A$1:$DB$79,Results!$C65,FALSE)=$M65,$R65,IF(HLOOKUP(BD$2,Monitoring_eng!$A$1:$DB$79,Results!$C65,FALSE)=$O65,$S65,"CHYBA")))))</f>
        <v>0</v>
      </c>
      <c r="BE65" s="68">
        <f>IF(ISBLANK(HLOOKUP(BE$2,Monitoring_eng!$A$1:$DB$79,Results!$C65,FALSE)),"",IF(HLOOKUP(BE$2,Monitoring_eng!$A$1:$DB$79,Results!$C65,FALSE)=$I65,$P65,IF(HLOOKUP(BE$2,Monitoring_eng!$A$1:$DB$79,Results!$C65,FALSE)=$K65,$Q65,IF(HLOOKUP(BE$2,Monitoring_eng!$A$1:$DB$79,Results!$C65,FALSE)=$M65,$R65,IF(HLOOKUP(BE$2,Monitoring_eng!$A$1:$DB$79,Results!$C65,FALSE)=$O65,$S65,"CHYBA")))))</f>
        <v>0</v>
      </c>
      <c r="BF65" s="68">
        <f>IF(ISBLANK(HLOOKUP(BF$2,Monitoring_eng!$A$1:$DB$79,Results!$C65,FALSE)),"",IF(HLOOKUP(BF$2,Monitoring_eng!$A$1:$DB$79,Results!$C65,FALSE)=$I65,$P65,IF(HLOOKUP(BF$2,Monitoring_eng!$A$1:$DB$79,Results!$C65,FALSE)=$K65,$Q65,IF(HLOOKUP(BF$2,Monitoring_eng!$A$1:$DB$79,Results!$C65,FALSE)=$M65,$R65,IF(HLOOKUP(BF$2,Monitoring_eng!$A$1:$DB$79,Results!$C65,FALSE)=$O65,$S65,"CHYBA")))))</f>
        <v>0</v>
      </c>
      <c r="BG65" s="68">
        <f>IF(ISBLANK(HLOOKUP(BG$2,Monitoring_eng!$A$1:$DB$79,Results!$C65,FALSE)),"",IF(HLOOKUP(BG$2,Monitoring_eng!$A$1:$DB$79,Results!$C65,FALSE)=$I65,$P65,IF(HLOOKUP(BG$2,Monitoring_eng!$A$1:$DB$79,Results!$C65,FALSE)=$K65,$Q65,IF(HLOOKUP(BG$2,Monitoring_eng!$A$1:$DB$79,Results!$C65,FALSE)=$M65,$R65,IF(HLOOKUP(BG$2,Monitoring_eng!$A$1:$DB$79,Results!$C65,FALSE)=$O65,$S65,"CHYBA")))))</f>
        <v>0</v>
      </c>
      <c r="BH65" s="68">
        <f>IF(ISBLANK(HLOOKUP(BH$2,Monitoring_eng!$A$1:$DB$79,Results!$C65,FALSE)),"",IF(HLOOKUP(BH$2,Monitoring_eng!$A$1:$DB$79,Results!$C65,FALSE)=$I65,$P65,IF(HLOOKUP(BH$2,Monitoring_eng!$A$1:$DB$79,Results!$C65,FALSE)=$K65,$Q65,IF(HLOOKUP(BH$2,Monitoring_eng!$A$1:$DB$79,Results!$C65,FALSE)=$M65,$R65,IF(HLOOKUP(BH$2,Monitoring_eng!$A$1:$DB$79,Results!$C65,FALSE)=$O65,$S65,"CHYBA")))))</f>
        <v>0</v>
      </c>
      <c r="BI65" s="68">
        <f>IF(ISBLANK(HLOOKUP(BI$2,Monitoring_eng!$A$1:$DB$79,Results!$C65,FALSE)),"",IF(HLOOKUP(BI$2,Monitoring_eng!$A$1:$DB$79,Results!$C65,FALSE)=$I65,$P65,IF(HLOOKUP(BI$2,Monitoring_eng!$A$1:$DB$79,Results!$C65,FALSE)=$K65,$Q65,IF(HLOOKUP(BI$2,Monitoring_eng!$A$1:$DB$79,Results!$C65,FALSE)=$M65,$R65,IF(HLOOKUP(BI$2,Monitoring_eng!$A$1:$DB$79,Results!$C65,FALSE)=$O65,$S65,"CHYBA")))))</f>
        <v>0</v>
      </c>
      <c r="BJ65" s="68">
        <f>IF(ISBLANK(HLOOKUP(BJ$2,Monitoring_eng!$A$1:$DB$79,Results!$C65,FALSE)),"",IF(HLOOKUP(BJ$2,Monitoring_eng!$A$1:$DB$79,Results!$C65,FALSE)=$I65,$P65,IF(HLOOKUP(BJ$2,Monitoring_eng!$A$1:$DB$79,Results!$C65,FALSE)=$K65,$Q65,IF(HLOOKUP(BJ$2,Monitoring_eng!$A$1:$DB$79,Results!$C65,FALSE)=$M65,$R65,IF(HLOOKUP(BJ$2,Monitoring_eng!$A$1:$DB$79,Results!$C65,FALSE)=$O65,$S65,"CHYBA")))))</f>
        <v>0</v>
      </c>
      <c r="BK65" s="68">
        <f>IF(ISBLANK(HLOOKUP(BK$2,Monitoring_eng!$A$1:$DB$79,Results!$C65,FALSE)),"",IF(HLOOKUP(BK$2,Monitoring_eng!$A$1:$DB$79,Results!$C65,FALSE)=$I65,$P65,IF(HLOOKUP(BK$2,Monitoring_eng!$A$1:$DB$79,Results!$C65,FALSE)=$K65,$Q65,IF(HLOOKUP(BK$2,Monitoring_eng!$A$1:$DB$79,Results!$C65,FALSE)=$M65,$R65,IF(HLOOKUP(BK$2,Monitoring_eng!$A$1:$DB$79,Results!$C65,FALSE)=$O65,$S65,"CHYBA")))))</f>
        <v>0</v>
      </c>
      <c r="BL65" s="68">
        <f>IF(ISBLANK(HLOOKUP(BL$2,Monitoring_eng!$A$1:$DB$79,Results!$C65,FALSE)),"",IF(HLOOKUP(BL$2,Monitoring_eng!$A$1:$DB$79,Results!$C65,FALSE)=$I65,$P65,IF(HLOOKUP(BL$2,Monitoring_eng!$A$1:$DB$79,Results!$C65,FALSE)=$K65,$Q65,IF(HLOOKUP(BL$2,Monitoring_eng!$A$1:$DB$79,Results!$C65,FALSE)=$M65,$R65,IF(HLOOKUP(BL$2,Monitoring_eng!$A$1:$DB$79,Results!$C65,FALSE)=$O65,$S65,"CHYBA")))))</f>
        <v>0</v>
      </c>
      <c r="BM65" s="68">
        <f>IF(ISBLANK(HLOOKUP(BM$2,Monitoring_eng!$A$1:$DB$79,Results!$C65,FALSE)),"",IF(HLOOKUP(BM$2,Monitoring_eng!$A$1:$DB$79,Results!$C65,FALSE)=$I65,$P65,IF(HLOOKUP(BM$2,Monitoring_eng!$A$1:$DB$79,Results!$C65,FALSE)=$K65,$Q65,IF(HLOOKUP(BM$2,Monitoring_eng!$A$1:$DB$79,Results!$C65,FALSE)=$M65,$R65,IF(HLOOKUP(BM$2,Monitoring_eng!$A$1:$DB$79,Results!$C65,FALSE)=$O65,$S65,"CHYBA")))))</f>
        <v>0</v>
      </c>
      <c r="BN65" s="68">
        <f>IF(ISBLANK(HLOOKUP(BN$2,Monitoring_eng!$A$1:$DB$79,Results!$C65,FALSE)),"",IF(HLOOKUP(BN$2,Monitoring_eng!$A$1:$DB$79,Results!$C65,FALSE)=$I65,$P65,IF(HLOOKUP(BN$2,Monitoring_eng!$A$1:$DB$79,Results!$C65,FALSE)=$K65,$Q65,IF(HLOOKUP(BN$2,Monitoring_eng!$A$1:$DB$79,Results!$C65,FALSE)=$M65,$R65,IF(HLOOKUP(BN$2,Monitoring_eng!$A$1:$DB$79,Results!$C65,FALSE)=$O65,$S65,"CHYBA")))))</f>
        <v>0</v>
      </c>
      <c r="BO65" s="68">
        <f>IF(ISBLANK(HLOOKUP(BO$2,Monitoring_eng!$A$1:$DB$79,Results!$C65,FALSE)),"",IF(HLOOKUP(BO$2,Monitoring_eng!$A$1:$DB$79,Results!$C65,FALSE)=$I65,$P65,IF(HLOOKUP(BO$2,Monitoring_eng!$A$1:$DB$79,Results!$C65,FALSE)=$K65,$Q65,IF(HLOOKUP(BO$2,Monitoring_eng!$A$1:$DB$79,Results!$C65,FALSE)=$M65,$R65,IF(HLOOKUP(BO$2,Monitoring_eng!$A$1:$DB$79,Results!$C65,FALSE)=$O65,$S65,"CHYBA")))))</f>
        <v>0</v>
      </c>
      <c r="BP65" s="68">
        <f>IF(ISBLANK(HLOOKUP(BP$2,Monitoring_eng!$A$1:$DB$79,Results!$C65,FALSE)),"",IF(HLOOKUP(BP$2,Monitoring_eng!$A$1:$DB$79,Results!$C65,FALSE)=$I65,$P65,IF(HLOOKUP(BP$2,Monitoring_eng!$A$1:$DB$79,Results!$C65,FALSE)=$K65,$Q65,IF(HLOOKUP(BP$2,Monitoring_eng!$A$1:$DB$79,Results!$C65,FALSE)=$M65,$R65,IF(HLOOKUP(BP$2,Monitoring_eng!$A$1:$DB$79,Results!$C65,FALSE)=$O65,$S65,"CHYBA")))))</f>
        <v>0</v>
      </c>
      <c r="BQ65" s="68">
        <f>IF(ISBLANK(HLOOKUP(BQ$2,Monitoring_eng!$A$1:$DB$79,Results!$C65,FALSE)),"",IF(HLOOKUP(BQ$2,Monitoring_eng!$A$1:$DB$79,Results!$C65,FALSE)=$I65,$P65,IF(HLOOKUP(BQ$2,Monitoring_eng!$A$1:$DB$79,Results!$C65,FALSE)=$K65,$Q65,IF(HLOOKUP(BQ$2,Monitoring_eng!$A$1:$DB$79,Results!$C65,FALSE)=$M65,$R65,IF(HLOOKUP(BQ$2,Monitoring_eng!$A$1:$DB$79,Results!$C65,FALSE)=$O65,$S65,"CHYBA")))))</f>
        <v>0</v>
      </c>
    </row>
    <row r="66" spans="1:69" x14ac:dyDescent="0.25">
      <c r="A66" s="45" t="s">
        <v>2491</v>
      </c>
      <c r="B66" s="45" t="s">
        <v>367</v>
      </c>
      <c r="C66" s="45">
        <v>65</v>
      </c>
      <c r="D66" s="59" t="s">
        <v>165</v>
      </c>
      <c r="E66" s="59" t="s">
        <v>194</v>
      </c>
      <c r="F66" s="60" t="s">
        <v>61</v>
      </c>
      <c r="G66" s="45">
        <v>1</v>
      </c>
      <c r="H66" s="45" t="s">
        <v>484</v>
      </c>
      <c r="I66" s="45" t="s">
        <v>1749</v>
      </c>
      <c r="J66" s="45" t="s">
        <v>485</v>
      </c>
      <c r="K66" s="67" t="s">
        <v>1750</v>
      </c>
      <c r="L66" s="45" t="s">
        <v>486</v>
      </c>
      <c r="M66" s="45" t="s">
        <v>1752</v>
      </c>
      <c r="N66" s="45" t="s">
        <v>2116</v>
      </c>
      <c r="O66" s="45" t="s">
        <v>2116</v>
      </c>
      <c r="P66" s="45">
        <f t="shared" si="0"/>
        <v>1</v>
      </c>
      <c r="Q66" s="45">
        <v>0</v>
      </c>
      <c r="R66" s="45">
        <f t="shared" si="1"/>
        <v>0.5</v>
      </c>
      <c r="S66" s="45" t="s">
        <v>2116</v>
      </c>
      <c r="T66" s="68">
        <f>IF(ISBLANK(HLOOKUP(T$2,Monitoring_eng!$A$1:$DB$79,Results!$C66,FALSE)),"",IF(HLOOKUP(T$2,Monitoring_eng!$A$1:$DB$79,Results!$C66,FALSE)=$I66,$P66,IF(HLOOKUP(T$2,Monitoring_eng!$A$1:$DB$79,Results!$C66,FALSE)=$K66,$Q66,IF(HLOOKUP(T$2,Monitoring_eng!$A$1:$DB$79,Results!$C66,FALSE)=$M66,$R66,IF(HLOOKUP(T$2,Monitoring_eng!$A$1:$DB$79,Results!$C66,FALSE)=$O66,$S66,"CHYBA")))))</f>
        <v>0</v>
      </c>
      <c r="U66" s="68">
        <f>IF(ISBLANK(HLOOKUP(U$2,Monitoring_eng!$A$1:$DB$79,Results!$C66,FALSE)),"",IF(HLOOKUP(U$2,Monitoring_eng!$A$1:$DB$79,Results!$C66,FALSE)=$I66,$P66,IF(HLOOKUP(U$2,Monitoring_eng!$A$1:$DB$79,Results!$C66,FALSE)=$K66,$Q66,IF(HLOOKUP(U$2,Monitoring_eng!$A$1:$DB$79,Results!$C66,FALSE)=$M66,$R66,IF(HLOOKUP(U$2,Monitoring_eng!$A$1:$DB$79,Results!$C66,FALSE)=$O66,$S66,"CHYBA")))))</f>
        <v>0</v>
      </c>
      <c r="V66" s="68">
        <f>IF(ISBLANK(HLOOKUP(V$2,Monitoring_eng!$A$1:$DB$79,Results!$C66,FALSE)),"",IF(HLOOKUP(V$2,Monitoring_eng!$A$1:$DB$79,Results!$C66,FALSE)=$I66,$P66,IF(HLOOKUP(V$2,Monitoring_eng!$A$1:$DB$79,Results!$C66,FALSE)=$K66,$Q66,IF(HLOOKUP(V$2,Monitoring_eng!$A$1:$DB$79,Results!$C66,FALSE)=$M66,$R66,IF(HLOOKUP(V$2,Monitoring_eng!$A$1:$DB$79,Results!$C66,FALSE)=$O66,$S66,"CHYBA")))))</f>
        <v>0</v>
      </c>
      <c r="W66" s="68">
        <f>IF(ISBLANK(HLOOKUP(W$2,Monitoring_eng!$A$1:$DB$79,Results!$C66,FALSE)),"",IF(HLOOKUP(W$2,Monitoring_eng!$A$1:$DB$79,Results!$C66,FALSE)=$I66,$P66,IF(HLOOKUP(W$2,Monitoring_eng!$A$1:$DB$79,Results!$C66,FALSE)=$K66,$Q66,IF(HLOOKUP(W$2,Monitoring_eng!$A$1:$DB$79,Results!$C66,FALSE)=$M66,$R66,IF(HLOOKUP(W$2,Monitoring_eng!$A$1:$DB$79,Results!$C66,FALSE)=$O66,$S66,"CHYBA")))))</f>
        <v>1</v>
      </c>
      <c r="X66" s="68">
        <f>IF(ISBLANK(HLOOKUP(X$2,Monitoring_eng!$A$1:$DB$79,Results!$C66,FALSE)),"",IF(HLOOKUP(X$2,Monitoring_eng!$A$1:$DB$79,Results!$C66,FALSE)=$I66,$P66,IF(HLOOKUP(X$2,Monitoring_eng!$A$1:$DB$79,Results!$C66,FALSE)=$K66,$Q66,IF(HLOOKUP(X$2,Monitoring_eng!$A$1:$DB$79,Results!$C66,FALSE)=$M66,$R66,IF(HLOOKUP(X$2,Monitoring_eng!$A$1:$DB$79,Results!$C66,FALSE)=$O66,$S66,"CHYBA")))))</f>
        <v>0</v>
      </c>
      <c r="Y66" s="68">
        <f>IF(ISBLANK(HLOOKUP(Y$2,Monitoring_eng!$A$1:$DB$79,Results!$C66,FALSE)),"",IF(HLOOKUP(Y$2,Monitoring_eng!$A$1:$DB$79,Results!$C66,FALSE)=$I66,$P66,IF(HLOOKUP(Y$2,Monitoring_eng!$A$1:$DB$79,Results!$C66,FALSE)=$K66,$Q66,IF(HLOOKUP(Y$2,Monitoring_eng!$A$1:$DB$79,Results!$C66,FALSE)=$M66,$R66,IF(HLOOKUP(Y$2,Monitoring_eng!$A$1:$DB$79,Results!$C66,FALSE)=$O66,$S66,"CHYBA")))))</f>
        <v>0</v>
      </c>
      <c r="Z66" s="68">
        <f>IF(ISBLANK(HLOOKUP(Z$2,Monitoring_eng!$A$1:$DB$79,Results!$C66,FALSE)),"",IF(HLOOKUP(Z$2,Monitoring_eng!$A$1:$DB$79,Results!$C66,FALSE)=$I66,$P66,IF(HLOOKUP(Z$2,Monitoring_eng!$A$1:$DB$79,Results!$C66,FALSE)=$K66,$Q66,IF(HLOOKUP(Z$2,Monitoring_eng!$A$1:$DB$79,Results!$C66,FALSE)=$M66,$R66,IF(HLOOKUP(Z$2,Monitoring_eng!$A$1:$DB$79,Results!$C66,FALSE)=$O66,$S66,"CHYBA")))))</f>
        <v>0</v>
      </c>
      <c r="AA66" s="68">
        <f>IF(ISBLANK(HLOOKUP(AA$2,Monitoring_eng!$A$1:$DB$79,Results!$C66,FALSE)),"",IF(HLOOKUP(AA$2,Monitoring_eng!$A$1:$DB$79,Results!$C66,FALSE)=$I66,$P66,IF(HLOOKUP(AA$2,Monitoring_eng!$A$1:$DB$79,Results!$C66,FALSE)=$K66,$Q66,IF(HLOOKUP(AA$2,Monitoring_eng!$A$1:$DB$79,Results!$C66,FALSE)=$M66,$R66,IF(HLOOKUP(AA$2,Monitoring_eng!$A$1:$DB$79,Results!$C66,FALSE)=$O66,$S66,"CHYBA")))))</f>
        <v>0</v>
      </c>
      <c r="AB66" s="68">
        <f>IF(ISBLANK(HLOOKUP(AB$2,Monitoring_eng!$A$1:$DB$79,Results!$C66,FALSE)),"",IF(HLOOKUP(AB$2,Monitoring_eng!$A$1:$DB$79,Results!$C66,FALSE)=$I66,$P66,IF(HLOOKUP(AB$2,Monitoring_eng!$A$1:$DB$79,Results!$C66,FALSE)=$K66,$Q66,IF(HLOOKUP(AB$2,Monitoring_eng!$A$1:$DB$79,Results!$C66,FALSE)=$M66,$R66,IF(HLOOKUP(AB$2,Monitoring_eng!$A$1:$DB$79,Results!$C66,FALSE)=$O66,$S66,"CHYBA")))))</f>
        <v>0</v>
      </c>
      <c r="AC66" s="68">
        <f>IF(ISBLANK(HLOOKUP(AC$2,Monitoring_eng!$A$1:$DB$79,Results!$C66,FALSE)),"",IF(HLOOKUP(AC$2,Monitoring_eng!$A$1:$DB$79,Results!$C66,FALSE)=$I66,$P66,IF(HLOOKUP(AC$2,Monitoring_eng!$A$1:$DB$79,Results!$C66,FALSE)=$K66,$Q66,IF(HLOOKUP(AC$2,Monitoring_eng!$A$1:$DB$79,Results!$C66,FALSE)=$M66,$R66,IF(HLOOKUP(AC$2,Monitoring_eng!$A$1:$DB$79,Results!$C66,FALSE)=$O66,$S66,"CHYBA")))))</f>
        <v>0</v>
      </c>
      <c r="AD66" s="68">
        <f>IF(ISBLANK(HLOOKUP(AD$2,Monitoring_eng!$A$1:$DB$79,Results!$C66,FALSE)),"",IF(HLOOKUP(AD$2,Monitoring_eng!$A$1:$DB$79,Results!$C66,FALSE)=$I66,$P66,IF(HLOOKUP(AD$2,Monitoring_eng!$A$1:$DB$79,Results!$C66,FALSE)=$K66,$Q66,IF(HLOOKUP(AD$2,Monitoring_eng!$A$1:$DB$79,Results!$C66,FALSE)=$M66,$R66,IF(HLOOKUP(AD$2,Monitoring_eng!$A$1:$DB$79,Results!$C66,FALSE)=$O66,$S66,"CHYBA")))))</f>
        <v>0</v>
      </c>
      <c r="AE66" s="68">
        <f>IF(ISBLANK(HLOOKUP(AE$2,Monitoring_eng!$A$1:$DB$79,Results!$C66,FALSE)),"",IF(HLOOKUP(AE$2,Monitoring_eng!$A$1:$DB$79,Results!$C66,FALSE)=$I66,$P66,IF(HLOOKUP(AE$2,Monitoring_eng!$A$1:$DB$79,Results!$C66,FALSE)=$K66,$Q66,IF(HLOOKUP(AE$2,Monitoring_eng!$A$1:$DB$79,Results!$C66,FALSE)=$M66,$R66,IF(HLOOKUP(AE$2,Monitoring_eng!$A$1:$DB$79,Results!$C66,FALSE)=$O66,$S66,"CHYBA")))))</f>
        <v>0</v>
      </c>
      <c r="AF66" s="68">
        <f>IF(ISBLANK(HLOOKUP(AF$2,Monitoring_eng!$A$1:$DB$79,Results!$C66,FALSE)),"",IF(HLOOKUP(AF$2,Monitoring_eng!$A$1:$DB$79,Results!$C66,FALSE)=$I66,$P66,IF(HLOOKUP(AF$2,Monitoring_eng!$A$1:$DB$79,Results!$C66,FALSE)=$K66,$Q66,IF(HLOOKUP(AF$2,Monitoring_eng!$A$1:$DB$79,Results!$C66,FALSE)=$M66,$R66,IF(HLOOKUP(AF$2,Monitoring_eng!$A$1:$DB$79,Results!$C66,FALSE)=$O66,$S66,"CHYBA")))))</f>
        <v>0</v>
      </c>
      <c r="AG66" s="68">
        <f>IF(ISBLANK(HLOOKUP(AG$2,Monitoring_eng!$A$1:$DB$79,Results!$C66,FALSE)),"",IF(HLOOKUP(AG$2,Monitoring_eng!$A$1:$DB$79,Results!$C66,FALSE)=$I66,$P66,IF(HLOOKUP(AG$2,Monitoring_eng!$A$1:$DB$79,Results!$C66,FALSE)=$K66,$Q66,IF(HLOOKUP(AG$2,Monitoring_eng!$A$1:$DB$79,Results!$C66,FALSE)=$M66,$R66,IF(HLOOKUP(AG$2,Monitoring_eng!$A$1:$DB$79,Results!$C66,FALSE)=$O66,$S66,"CHYBA")))))</f>
        <v>0</v>
      </c>
      <c r="AH66" s="68">
        <f>IF(ISBLANK(HLOOKUP(AH$2,Monitoring_eng!$A$1:$DB$79,Results!$C66,FALSE)),"",IF(HLOOKUP(AH$2,Monitoring_eng!$A$1:$DB$79,Results!$C66,FALSE)=$I66,$P66,IF(HLOOKUP(AH$2,Monitoring_eng!$A$1:$DB$79,Results!$C66,FALSE)=$K66,$Q66,IF(HLOOKUP(AH$2,Monitoring_eng!$A$1:$DB$79,Results!$C66,FALSE)=$M66,$R66,IF(HLOOKUP(AH$2,Monitoring_eng!$A$1:$DB$79,Results!$C66,FALSE)=$O66,$S66,"CHYBA")))))</f>
        <v>0</v>
      </c>
      <c r="AI66" s="68">
        <f>IF(ISBLANK(HLOOKUP(AI$2,Monitoring_eng!$A$1:$DB$79,Results!$C66,FALSE)),"",IF(HLOOKUP(AI$2,Monitoring_eng!$A$1:$DB$79,Results!$C66,FALSE)=$I66,$P66,IF(HLOOKUP(AI$2,Monitoring_eng!$A$1:$DB$79,Results!$C66,FALSE)=$K66,$Q66,IF(HLOOKUP(AI$2,Monitoring_eng!$A$1:$DB$79,Results!$C66,FALSE)=$M66,$R66,IF(HLOOKUP(AI$2,Monitoring_eng!$A$1:$DB$79,Results!$C66,FALSE)=$O66,$S66,"CHYBA")))))</f>
        <v>0</v>
      </c>
      <c r="AJ66" s="68">
        <f>IF(ISBLANK(HLOOKUP(AJ$2,Monitoring_eng!$A$1:$DB$79,Results!$C66,FALSE)),"",IF(HLOOKUP(AJ$2,Monitoring_eng!$A$1:$DB$79,Results!$C66,FALSE)=$I66,$P66,IF(HLOOKUP(AJ$2,Monitoring_eng!$A$1:$DB$79,Results!$C66,FALSE)=$K66,$Q66,IF(HLOOKUP(AJ$2,Monitoring_eng!$A$1:$DB$79,Results!$C66,FALSE)=$M66,$R66,IF(HLOOKUP(AJ$2,Monitoring_eng!$A$1:$DB$79,Results!$C66,FALSE)=$O66,$S66,"CHYBA")))))</f>
        <v>0</v>
      </c>
      <c r="AK66" s="68">
        <f>IF(ISBLANK(HLOOKUP(AK$2,Monitoring_eng!$A$1:$DB$79,Results!$C66,FALSE)),"",IF(HLOOKUP(AK$2,Monitoring_eng!$A$1:$DB$79,Results!$C66,FALSE)=$I66,$P66,IF(HLOOKUP(AK$2,Monitoring_eng!$A$1:$DB$79,Results!$C66,FALSE)=$K66,$Q66,IF(HLOOKUP(AK$2,Monitoring_eng!$A$1:$DB$79,Results!$C66,FALSE)=$M66,$R66,IF(HLOOKUP(AK$2,Monitoring_eng!$A$1:$DB$79,Results!$C66,FALSE)=$O66,$S66,"CHYBA")))))</f>
        <v>0</v>
      </c>
      <c r="AL66" s="68">
        <f>IF(ISBLANK(HLOOKUP(AL$2,Monitoring_eng!$A$1:$DB$79,Results!$C66,FALSE)),"",IF(HLOOKUP(AL$2,Monitoring_eng!$A$1:$DB$79,Results!$C66,FALSE)=$I66,$P66,IF(HLOOKUP(AL$2,Monitoring_eng!$A$1:$DB$79,Results!$C66,FALSE)=$K66,$Q66,IF(HLOOKUP(AL$2,Monitoring_eng!$A$1:$DB$79,Results!$C66,FALSE)=$M66,$R66,IF(HLOOKUP(AL$2,Monitoring_eng!$A$1:$DB$79,Results!$C66,FALSE)=$O66,$S66,"CHYBA")))))</f>
        <v>0</v>
      </c>
      <c r="AM66" s="68">
        <f>IF(ISBLANK(HLOOKUP(AM$2,Monitoring_eng!$A$1:$DB$79,Results!$C66,FALSE)),"",IF(HLOOKUP(AM$2,Monitoring_eng!$A$1:$DB$79,Results!$C66,FALSE)=$I66,$P66,IF(HLOOKUP(AM$2,Monitoring_eng!$A$1:$DB$79,Results!$C66,FALSE)=$K66,$Q66,IF(HLOOKUP(AM$2,Monitoring_eng!$A$1:$DB$79,Results!$C66,FALSE)=$M66,$R66,IF(HLOOKUP(AM$2,Monitoring_eng!$A$1:$DB$79,Results!$C66,FALSE)=$O66,$S66,"CHYBA")))))</f>
        <v>0</v>
      </c>
      <c r="AN66" s="68">
        <f>IF(ISBLANK(HLOOKUP(AN$2,Monitoring_eng!$A$1:$DB$79,Results!$C66,FALSE)),"",IF(HLOOKUP(AN$2,Monitoring_eng!$A$1:$DB$79,Results!$C66,FALSE)=$I66,$P66,IF(HLOOKUP(AN$2,Monitoring_eng!$A$1:$DB$79,Results!$C66,FALSE)=$K66,$Q66,IF(HLOOKUP(AN$2,Monitoring_eng!$A$1:$DB$79,Results!$C66,FALSE)=$M66,$R66,IF(HLOOKUP(AN$2,Monitoring_eng!$A$1:$DB$79,Results!$C66,FALSE)=$O66,$S66,"CHYBA")))))</f>
        <v>0</v>
      </c>
      <c r="AO66" s="68">
        <f>IF(ISBLANK(HLOOKUP(AO$2,Monitoring_eng!$A$1:$DB$79,Results!$C66,FALSE)),"",IF(HLOOKUP(AO$2,Monitoring_eng!$A$1:$DB$79,Results!$C66,FALSE)=$I66,$P66,IF(HLOOKUP(AO$2,Monitoring_eng!$A$1:$DB$79,Results!$C66,FALSE)=$K66,$Q66,IF(HLOOKUP(AO$2,Monitoring_eng!$A$1:$DB$79,Results!$C66,FALSE)=$M66,$R66,IF(HLOOKUP(AO$2,Monitoring_eng!$A$1:$DB$79,Results!$C66,FALSE)=$O66,$S66,"CHYBA")))))</f>
        <v>0</v>
      </c>
      <c r="AP66" s="68">
        <f>IF(ISBLANK(HLOOKUP(AP$2,Monitoring_eng!$A$1:$DB$79,Results!$C66,FALSE)),"",IF(HLOOKUP(AP$2,Monitoring_eng!$A$1:$DB$79,Results!$C66,FALSE)=$I66,$P66,IF(HLOOKUP(AP$2,Monitoring_eng!$A$1:$DB$79,Results!$C66,FALSE)=$K66,$Q66,IF(HLOOKUP(AP$2,Monitoring_eng!$A$1:$DB$79,Results!$C66,FALSE)=$M66,$R66,IF(HLOOKUP(AP$2,Monitoring_eng!$A$1:$DB$79,Results!$C66,FALSE)=$O66,$S66,"CHYBA")))))</f>
        <v>0</v>
      </c>
      <c r="AQ66" s="68">
        <f>IF(ISBLANK(HLOOKUP(AQ$2,Monitoring_eng!$A$1:$DB$79,Results!$C66,FALSE)),"",IF(HLOOKUP(AQ$2,Monitoring_eng!$A$1:$DB$79,Results!$C66,FALSE)=$I66,$P66,IF(HLOOKUP(AQ$2,Monitoring_eng!$A$1:$DB$79,Results!$C66,FALSE)=$K66,$Q66,IF(HLOOKUP(AQ$2,Monitoring_eng!$A$1:$DB$79,Results!$C66,FALSE)=$M66,$R66,IF(HLOOKUP(AQ$2,Monitoring_eng!$A$1:$DB$79,Results!$C66,FALSE)=$O66,$S66,"CHYBA")))))</f>
        <v>0</v>
      </c>
      <c r="AR66" s="68">
        <f>IF(ISBLANK(HLOOKUP(AR$2,Monitoring_eng!$A$1:$DB$79,Results!$C66,FALSE)),"",IF(HLOOKUP(AR$2,Monitoring_eng!$A$1:$DB$79,Results!$C66,FALSE)=$I66,$P66,IF(HLOOKUP(AR$2,Monitoring_eng!$A$1:$DB$79,Results!$C66,FALSE)=$K66,$Q66,IF(HLOOKUP(AR$2,Monitoring_eng!$A$1:$DB$79,Results!$C66,FALSE)=$M66,$R66,IF(HLOOKUP(AR$2,Monitoring_eng!$A$1:$DB$79,Results!$C66,FALSE)=$O66,$S66,"CHYBA")))))</f>
        <v>0</v>
      </c>
      <c r="AS66" s="68">
        <f>IF(ISBLANK(HLOOKUP(AS$2,Monitoring_eng!$A$1:$DB$79,Results!$C66,FALSE)),"",IF(HLOOKUP(AS$2,Monitoring_eng!$A$1:$DB$79,Results!$C66,FALSE)=$I66,$P66,IF(HLOOKUP(AS$2,Monitoring_eng!$A$1:$DB$79,Results!$C66,FALSE)=$K66,$Q66,IF(HLOOKUP(AS$2,Monitoring_eng!$A$1:$DB$79,Results!$C66,FALSE)=$M66,$R66,IF(HLOOKUP(AS$2,Monitoring_eng!$A$1:$DB$79,Results!$C66,FALSE)=$O66,$S66,"CHYBA")))))</f>
        <v>0</v>
      </c>
      <c r="AT66" s="68">
        <f>IF(ISBLANK(HLOOKUP(AT$2,Monitoring_eng!$A$1:$DB$79,Results!$C66,FALSE)),"",IF(HLOOKUP(AT$2,Monitoring_eng!$A$1:$DB$79,Results!$C66,FALSE)=$I66,$P66,IF(HLOOKUP(AT$2,Monitoring_eng!$A$1:$DB$79,Results!$C66,FALSE)=$K66,$Q66,IF(HLOOKUP(AT$2,Monitoring_eng!$A$1:$DB$79,Results!$C66,FALSE)=$M66,$R66,IF(HLOOKUP(AT$2,Monitoring_eng!$A$1:$DB$79,Results!$C66,FALSE)=$O66,$S66,"CHYBA")))))</f>
        <v>0</v>
      </c>
      <c r="AU66" s="68">
        <f>IF(ISBLANK(HLOOKUP(AU$2,Monitoring_eng!$A$1:$DB$79,Results!$C66,FALSE)),"",IF(HLOOKUP(AU$2,Monitoring_eng!$A$1:$DB$79,Results!$C66,FALSE)=$I66,$P66,IF(HLOOKUP(AU$2,Monitoring_eng!$A$1:$DB$79,Results!$C66,FALSE)=$K66,$Q66,IF(HLOOKUP(AU$2,Monitoring_eng!$A$1:$DB$79,Results!$C66,FALSE)=$M66,$R66,IF(HLOOKUP(AU$2,Monitoring_eng!$A$1:$DB$79,Results!$C66,FALSE)=$O66,$S66,"CHYBA")))))</f>
        <v>0</v>
      </c>
      <c r="AV66" s="68">
        <f>IF(ISBLANK(HLOOKUP(AV$2,Monitoring_eng!$A$1:$DB$79,Results!$C66,FALSE)),"",IF(HLOOKUP(AV$2,Monitoring_eng!$A$1:$DB$79,Results!$C66,FALSE)=$I66,$P66,IF(HLOOKUP(AV$2,Monitoring_eng!$A$1:$DB$79,Results!$C66,FALSE)=$K66,$Q66,IF(HLOOKUP(AV$2,Monitoring_eng!$A$1:$DB$79,Results!$C66,FALSE)=$M66,$R66,IF(HLOOKUP(AV$2,Monitoring_eng!$A$1:$DB$79,Results!$C66,FALSE)=$O66,$S66,"CHYBA")))))</f>
        <v>0</v>
      </c>
      <c r="AW66" s="68">
        <f>IF(ISBLANK(HLOOKUP(AW$2,Monitoring_eng!$A$1:$DB$79,Results!$C66,FALSE)),"",IF(HLOOKUP(AW$2,Monitoring_eng!$A$1:$DB$79,Results!$C66,FALSE)=$I66,$P66,IF(HLOOKUP(AW$2,Monitoring_eng!$A$1:$DB$79,Results!$C66,FALSE)=$K66,$Q66,IF(HLOOKUP(AW$2,Monitoring_eng!$A$1:$DB$79,Results!$C66,FALSE)=$M66,$R66,IF(HLOOKUP(AW$2,Monitoring_eng!$A$1:$DB$79,Results!$C66,FALSE)=$O66,$S66,"CHYBA")))))</f>
        <v>0</v>
      </c>
      <c r="AX66" s="68">
        <f>IF(ISBLANK(HLOOKUP(AX$2,Monitoring_eng!$A$1:$DB$79,Results!$C66,FALSE)),"",IF(HLOOKUP(AX$2,Monitoring_eng!$A$1:$DB$79,Results!$C66,FALSE)=$I66,$P66,IF(HLOOKUP(AX$2,Monitoring_eng!$A$1:$DB$79,Results!$C66,FALSE)=$K66,$Q66,IF(HLOOKUP(AX$2,Monitoring_eng!$A$1:$DB$79,Results!$C66,FALSE)=$M66,$R66,IF(HLOOKUP(AX$2,Monitoring_eng!$A$1:$DB$79,Results!$C66,FALSE)=$O66,$S66,"CHYBA")))))</f>
        <v>0</v>
      </c>
      <c r="AY66" s="68">
        <f>IF(ISBLANK(HLOOKUP(AY$2,Monitoring_eng!$A$1:$DB$79,Results!$C66,FALSE)),"",IF(HLOOKUP(AY$2,Monitoring_eng!$A$1:$DB$79,Results!$C66,FALSE)=$I66,$P66,IF(HLOOKUP(AY$2,Monitoring_eng!$A$1:$DB$79,Results!$C66,FALSE)=$K66,$Q66,IF(HLOOKUP(AY$2,Monitoring_eng!$A$1:$DB$79,Results!$C66,FALSE)=$M66,$R66,IF(HLOOKUP(AY$2,Monitoring_eng!$A$1:$DB$79,Results!$C66,FALSE)=$O66,$S66,"CHYBA")))))</f>
        <v>0</v>
      </c>
      <c r="AZ66" s="68">
        <f>IF(ISBLANK(HLOOKUP(AZ$2,Monitoring_eng!$A$1:$DB$79,Results!$C66,FALSE)),"",IF(HLOOKUP(AZ$2,Monitoring_eng!$A$1:$DB$79,Results!$C66,FALSE)=$I66,$P66,IF(HLOOKUP(AZ$2,Monitoring_eng!$A$1:$DB$79,Results!$C66,FALSE)=$K66,$Q66,IF(HLOOKUP(AZ$2,Monitoring_eng!$A$1:$DB$79,Results!$C66,FALSE)=$M66,$R66,IF(HLOOKUP(AZ$2,Monitoring_eng!$A$1:$DB$79,Results!$C66,FALSE)=$O66,$S66,"CHYBA")))))</f>
        <v>0</v>
      </c>
      <c r="BA66" s="68">
        <f>IF(ISBLANK(HLOOKUP(BA$2,Monitoring_eng!$A$1:$DB$79,Results!$C66,FALSE)),"",IF(HLOOKUP(BA$2,Monitoring_eng!$A$1:$DB$79,Results!$C66,FALSE)=$I66,$P66,IF(HLOOKUP(BA$2,Monitoring_eng!$A$1:$DB$79,Results!$C66,FALSE)=$K66,$Q66,IF(HLOOKUP(BA$2,Monitoring_eng!$A$1:$DB$79,Results!$C66,FALSE)=$M66,$R66,IF(HLOOKUP(BA$2,Monitoring_eng!$A$1:$DB$79,Results!$C66,FALSE)=$O66,$S66,"CHYBA")))))</f>
        <v>0</v>
      </c>
      <c r="BB66" s="68">
        <f>IF(ISBLANK(HLOOKUP(BB$2,Monitoring_eng!$A$1:$DB$79,Results!$C66,FALSE)),"",IF(HLOOKUP(BB$2,Monitoring_eng!$A$1:$DB$79,Results!$C66,FALSE)=$I66,$P66,IF(HLOOKUP(BB$2,Monitoring_eng!$A$1:$DB$79,Results!$C66,FALSE)=$K66,$Q66,IF(HLOOKUP(BB$2,Monitoring_eng!$A$1:$DB$79,Results!$C66,FALSE)=$M66,$R66,IF(HLOOKUP(BB$2,Monitoring_eng!$A$1:$DB$79,Results!$C66,FALSE)=$O66,$S66,"CHYBA")))))</f>
        <v>0</v>
      </c>
      <c r="BC66" s="68">
        <f>IF(ISBLANK(HLOOKUP(BC$2,Monitoring_eng!$A$1:$DB$79,Results!$C66,FALSE)),"",IF(HLOOKUP(BC$2,Monitoring_eng!$A$1:$DB$79,Results!$C66,FALSE)=$I66,$P66,IF(HLOOKUP(BC$2,Monitoring_eng!$A$1:$DB$79,Results!$C66,FALSE)=$K66,$Q66,IF(HLOOKUP(BC$2,Monitoring_eng!$A$1:$DB$79,Results!$C66,FALSE)=$M66,$R66,IF(HLOOKUP(BC$2,Monitoring_eng!$A$1:$DB$79,Results!$C66,FALSE)=$O66,$S66,"CHYBA")))))</f>
        <v>0</v>
      </c>
      <c r="BD66" s="68">
        <f>IF(ISBLANK(HLOOKUP(BD$2,Monitoring_eng!$A$1:$DB$79,Results!$C66,FALSE)),"",IF(HLOOKUP(BD$2,Monitoring_eng!$A$1:$DB$79,Results!$C66,FALSE)=$I66,$P66,IF(HLOOKUP(BD$2,Monitoring_eng!$A$1:$DB$79,Results!$C66,FALSE)=$K66,$Q66,IF(HLOOKUP(BD$2,Monitoring_eng!$A$1:$DB$79,Results!$C66,FALSE)=$M66,$R66,IF(HLOOKUP(BD$2,Monitoring_eng!$A$1:$DB$79,Results!$C66,FALSE)=$O66,$S66,"CHYBA")))))</f>
        <v>0</v>
      </c>
      <c r="BE66" s="68">
        <f>IF(ISBLANK(HLOOKUP(BE$2,Monitoring_eng!$A$1:$DB$79,Results!$C66,FALSE)),"",IF(HLOOKUP(BE$2,Monitoring_eng!$A$1:$DB$79,Results!$C66,FALSE)=$I66,$P66,IF(HLOOKUP(BE$2,Monitoring_eng!$A$1:$DB$79,Results!$C66,FALSE)=$K66,$Q66,IF(HLOOKUP(BE$2,Monitoring_eng!$A$1:$DB$79,Results!$C66,FALSE)=$M66,$R66,IF(HLOOKUP(BE$2,Monitoring_eng!$A$1:$DB$79,Results!$C66,FALSE)=$O66,$S66,"CHYBA")))))</f>
        <v>0</v>
      </c>
      <c r="BF66" s="68">
        <f>IF(ISBLANK(HLOOKUP(BF$2,Monitoring_eng!$A$1:$DB$79,Results!$C66,FALSE)),"",IF(HLOOKUP(BF$2,Monitoring_eng!$A$1:$DB$79,Results!$C66,FALSE)=$I66,$P66,IF(HLOOKUP(BF$2,Monitoring_eng!$A$1:$DB$79,Results!$C66,FALSE)=$K66,$Q66,IF(HLOOKUP(BF$2,Monitoring_eng!$A$1:$DB$79,Results!$C66,FALSE)=$M66,$R66,IF(HLOOKUP(BF$2,Monitoring_eng!$A$1:$DB$79,Results!$C66,FALSE)=$O66,$S66,"CHYBA")))))</f>
        <v>0</v>
      </c>
      <c r="BG66" s="68">
        <f>IF(ISBLANK(HLOOKUP(BG$2,Monitoring_eng!$A$1:$DB$79,Results!$C66,FALSE)),"",IF(HLOOKUP(BG$2,Monitoring_eng!$A$1:$DB$79,Results!$C66,FALSE)=$I66,$P66,IF(HLOOKUP(BG$2,Monitoring_eng!$A$1:$DB$79,Results!$C66,FALSE)=$K66,$Q66,IF(HLOOKUP(BG$2,Monitoring_eng!$A$1:$DB$79,Results!$C66,FALSE)=$M66,$R66,IF(HLOOKUP(BG$2,Monitoring_eng!$A$1:$DB$79,Results!$C66,FALSE)=$O66,$S66,"CHYBA")))))</f>
        <v>0</v>
      </c>
      <c r="BH66" s="68">
        <f>IF(ISBLANK(HLOOKUP(BH$2,Monitoring_eng!$A$1:$DB$79,Results!$C66,FALSE)),"",IF(HLOOKUP(BH$2,Monitoring_eng!$A$1:$DB$79,Results!$C66,FALSE)=$I66,$P66,IF(HLOOKUP(BH$2,Monitoring_eng!$A$1:$DB$79,Results!$C66,FALSE)=$K66,$Q66,IF(HLOOKUP(BH$2,Monitoring_eng!$A$1:$DB$79,Results!$C66,FALSE)=$M66,$R66,IF(HLOOKUP(BH$2,Monitoring_eng!$A$1:$DB$79,Results!$C66,FALSE)=$O66,$S66,"CHYBA")))))</f>
        <v>0</v>
      </c>
      <c r="BI66" s="68">
        <f>IF(ISBLANK(HLOOKUP(BI$2,Monitoring_eng!$A$1:$DB$79,Results!$C66,FALSE)),"",IF(HLOOKUP(BI$2,Monitoring_eng!$A$1:$DB$79,Results!$C66,FALSE)=$I66,$P66,IF(HLOOKUP(BI$2,Monitoring_eng!$A$1:$DB$79,Results!$C66,FALSE)=$K66,$Q66,IF(HLOOKUP(BI$2,Monitoring_eng!$A$1:$DB$79,Results!$C66,FALSE)=$M66,$R66,IF(HLOOKUP(BI$2,Monitoring_eng!$A$1:$DB$79,Results!$C66,FALSE)=$O66,$S66,"CHYBA")))))</f>
        <v>0</v>
      </c>
      <c r="BJ66" s="68">
        <f>IF(ISBLANK(HLOOKUP(BJ$2,Monitoring_eng!$A$1:$DB$79,Results!$C66,FALSE)),"",IF(HLOOKUP(BJ$2,Monitoring_eng!$A$1:$DB$79,Results!$C66,FALSE)=$I66,$P66,IF(HLOOKUP(BJ$2,Monitoring_eng!$A$1:$DB$79,Results!$C66,FALSE)=$K66,$Q66,IF(HLOOKUP(BJ$2,Monitoring_eng!$A$1:$DB$79,Results!$C66,FALSE)=$M66,$R66,IF(HLOOKUP(BJ$2,Monitoring_eng!$A$1:$DB$79,Results!$C66,FALSE)=$O66,$S66,"CHYBA")))))</f>
        <v>0</v>
      </c>
      <c r="BK66" s="68">
        <f>IF(ISBLANK(HLOOKUP(BK$2,Monitoring_eng!$A$1:$DB$79,Results!$C66,FALSE)),"",IF(HLOOKUP(BK$2,Monitoring_eng!$A$1:$DB$79,Results!$C66,FALSE)=$I66,$P66,IF(HLOOKUP(BK$2,Monitoring_eng!$A$1:$DB$79,Results!$C66,FALSE)=$K66,$Q66,IF(HLOOKUP(BK$2,Monitoring_eng!$A$1:$DB$79,Results!$C66,FALSE)=$M66,$R66,IF(HLOOKUP(BK$2,Monitoring_eng!$A$1:$DB$79,Results!$C66,FALSE)=$O66,$S66,"CHYBA")))))</f>
        <v>0</v>
      </c>
      <c r="BL66" s="68">
        <f>IF(ISBLANK(HLOOKUP(BL$2,Monitoring_eng!$A$1:$DB$79,Results!$C66,FALSE)),"",IF(HLOOKUP(BL$2,Monitoring_eng!$A$1:$DB$79,Results!$C66,FALSE)=$I66,$P66,IF(HLOOKUP(BL$2,Monitoring_eng!$A$1:$DB$79,Results!$C66,FALSE)=$K66,$Q66,IF(HLOOKUP(BL$2,Monitoring_eng!$A$1:$DB$79,Results!$C66,FALSE)=$M66,$R66,IF(HLOOKUP(BL$2,Monitoring_eng!$A$1:$DB$79,Results!$C66,FALSE)=$O66,$S66,"CHYBA")))))</f>
        <v>0</v>
      </c>
      <c r="BM66" s="68">
        <f>IF(ISBLANK(HLOOKUP(BM$2,Monitoring_eng!$A$1:$DB$79,Results!$C66,FALSE)),"",IF(HLOOKUP(BM$2,Monitoring_eng!$A$1:$DB$79,Results!$C66,FALSE)=$I66,$P66,IF(HLOOKUP(BM$2,Monitoring_eng!$A$1:$DB$79,Results!$C66,FALSE)=$K66,$Q66,IF(HLOOKUP(BM$2,Monitoring_eng!$A$1:$DB$79,Results!$C66,FALSE)=$M66,$R66,IF(HLOOKUP(BM$2,Monitoring_eng!$A$1:$DB$79,Results!$C66,FALSE)=$O66,$S66,"CHYBA")))))</f>
        <v>0</v>
      </c>
      <c r="BN66" s="68">
        <f>IF(ISBLANK(HLOOKUP(BN$2,Monitoring_eng!$A$1:$DB$79,Results!$C66,FALSE)),"",IF(HLOOKUP(BN$2,Monitoring_eng!$A$1:$DB$79,Results!$C66,FALSE)=$I66,$P66,IF(HLOOKUP(BN$2,Monitoring_eng!$A$1:$DB$79,Results!$C66,FALSE)=$K66,$Q66,IF(HLOOKUP(BN$2,Monitoring_eng!$A$1:$DB$79,Results!$C66,FALSE)=$M66,$R66,IF(HLOOKUP(BN$2,Monitoring_eng!$A$1:$DB$79,Results!$C66,FALSE)=$O66,$S66,"CHYBA")))))</f>
        <v>0</v>
      </c>
      <c r="BO66" s="68">
        <f>IF(ISBLANK(HLOOKUP(BO$2,Monitoring_eng!$A$1:$DB$79,Results!$C66,FALSE)),"",IF(HLOOKUP(BO$2,Monitoring_eng!$A$1:$DB$79,Results!$C66,FALSE)=$I66,$P66,IF(HLOOKUP(BO$2,Monitoring_eng!$A$1:$DB$79,Results!$C66,FALSE)=$K66,$Q66,IF(HLOOKUP(BO$2,Monitoring_eng!$A$1:$DB$79,Results!$C66,FALSE)=$M66,$R66,IF(HLOOKUP(BO$2,Monitoring_eng!$A$1:$DB$79,Results!$C66,FALSE)=$O66,$S66,"CHYBA")))))</f>
        <v>0</v>
      </c>
      <c r="BP66" s="68">
        <f>IF(ISBLANK(HLOOKUP(BP$2,Monitoring_eng!$A$1:$DB$79,Results!$C66,FALSE)),"",IF(HLOOKUP(BP$2,Monitoring_eng!$A$1:$DB$79,Results!$C66,FALSE)=$I66,$P66,IF(HLOOKUP(BP$2,Monitoring_eng!$A$1:$DB$79,Results!$C66,FALSE)=$K66,$Q66,IF(HLOOKUP(BP$2,Monitoring_eng!$A$1:$DB$79,Results!$C66,FALSE)=$M66,$R66,IF(HLOOKUP(BP$2,Monitoring_eng!$A$1:$DB$79,Results!$C66,FALSE)=$O66,$S66,"CHYBA")))))</f>
        <v>0</v>
      </c>
      <c r="BQ66" s="68">
        <f>IF(ISBLANK(HLOOKUP(BQ$2,Monitoring_eng!$A$1:$DB$79,Results!$C66,FALSE)),"",IF(HLOOKUP(BQ$2,Monitoring_eng!$A$1:$DB$79,Results!$C66,FALSE)=$I66,$P66,IF(HLOOKUP(BQ$2,Monitoring_eng!$A$1:$DB$79,Results!$C66,FALSE)=$K66,$Q66,IF(HLOOKUP(BQ$2,Monitoring_eng!$A$1:$DB$79,Results!$C66,FALSE)=$M66,$R66,IF(HLOOKUP(BQ$2,Monitoring_eng!$A$1:$DB$79,Results!$C66,FALSE)=$O66,$S66,"CHYBA")))))</f>
        <v>0</v>
      </c>
    </row>
    <row r="67" spans="1:69" x14ac:dyDescent="0.25">
      <c r="A67" s="45" t="s">
        <v>2492</v>
      </c>
      <c r="B67" s="45" t="s">
        <v>368</v>
      </c>
      <c r="C67" s="45">
        <v>66</v>
      </c>
      <c r="D67" s="53" t="s">
        <v>302</v>
      </c>
      <c r="E67" s="53" t="s">
        <v>301</v>
      </c>
      <c r="F67" s="61" t="s">
        <v>67</v>
      </c>
      <c r="G67" s="45">
        <v>1</v>
      </c>
      <c r="H67" s="45" t="s">
        <v>484</v>
      </c>
      <c r="I67" s="45" t="s">
        <v>1749</v>
      </c>
      <c r="J67" s="45" t="s">
        <v>485</v>
      </c>
      <c r="K67" s="67" t="s">
        <v>1750</v>
      </c>
      <c r="L67" s="45" t="s">
        <v>486</v>
      </c>
      <c r="M67" s="45" t="s">
        <v>1752</v>
      </c>
      <c r="N67" s="45" t="s">
        <v>2116</v>
      </c>
      <c r="O67" s="45" t="s">
        <v>2116</v>
      </c>
      <c r="P67" s="45">
        <f t="shared" si="0"/>
        <v>1</v>
      </c>
      <c r="Q67" s="45">
        <v>0</v>
      </c>
      <c r="R67" s="45">
        <f t="shared" si="1"/>
        <v>0.5</v>
      </c>
      <c r="S67" s="45" t="s">
        <v>2116</v>
      </c>
      <c r="T67" s="68">
        <f>IF(ISBLANK(HLOOKUP(T$2,Monitoring_eng!$A$1:$DB$79,Results!$C67,FALSE)),"",IF(HLOOKUP(T$2,Monitoring_eng!$A$1:$DB$79,Results!$C67,FALSE)=$I67,$P67,IF(HLOOKUP(T$2,Monitoring_eng!$A$1:$DB$79,Results!$C67,FALSE)=$K67,$Q67,IF(HLOOKUP(T$2,Monitoring_eng!$A$1:$DB$79,Results!$C67,FALSE)=$M67,$R67,IF(HLOOKUP(T$2,Monitoring_eng!$A$1:$DB$79,Results!$C67,FALSE)=$O67,$S67,"CHYBA")))))</f>
        <v>0</v>
      </c>
      <c r="U67" s="68">
        <f>IF(ISBLANK(HLOOKUP(U$2,Monitoring_eng!$A$1:$DB$79,Results!$C67,FALSE)),"",IF(HLOOKUP(U$2,Monitoring_eng!$A$1:$DB$79,Results!$C67,FALSE)=$I67,$P67,IF(HLOOKUP(U$2,Monitoring_eng!$A$1:$DB$79,Results!$C67,FALSE)=$K67,$Q67,IF(HLOOKUP(U$2,Monitoring_eng!$A$1:$DB$79,Results!$C67,FALSE)=$M67,$R67,IF(HLOOKUP(U$2,Monitoring_eng!$A$1:$DB$79,Results!$C67,FALSE)=$O67,$S67,"CHYBA")))))</f>
        <v>0</v>
      </c>
      <c r="V67" s="68">
        <f>IF(ISBLANK(HLOOKUP(V$2,Monitoring_eng!$A$1:$DB$79,Results!$C67,FALSE)),"",IF(HLOOKUP(V$2,Monitoring_eng!$A$1:$DB$79,Results!$C67,FALSE)=$I67,$P67,IF(HLOOKUP(V$2,Monitoring_eng!$A$1:$DB$79,Results!$C67,FALSE)=$K67,$Q67,IF(HLOOKUP(V$2,Monitoring_eng!$A$1:$DB$79,Results!$C67,FALSE)=$M67,$R67,IF(HLOOKUP(V$2,Monitoring_eng!$A$1:$DB$79,Results!$C67,FALSE)=$O67,$S67,"CHYBA")))))</f>
        <v>0</v>
      </c>
      <c r="W67" s="68">
        <f>IF(ISBLANK(HLOOKUP(W$2,Monitoring_eng!$A$1:$DB$79,Results!$C67,FALSE)),"",IF(HLOOKUP(W$2,Monitoring_eng!$A$1:$DB$79,Results!$C67,FALSE)=$I67,$P67,IF(HLOOKUP(W$2,Monitoring_eng!$A$1:$DB$79,Results!$C67,FALSE)=$K67,$Q67,IF(HLOOKUP(W$2,Monitoring_eng!$A$1:$DB$79,Results!$C67,FALSE)=$M67,$R67,IF(HLOOKUP(W$2,Monitoring_eng!$A$1:$DB$79,Results!$C67,FALSE)=$O67,$S67,"CHYBA")))))</f>
        <v>0</v>
      </c>
      <c r="X67" s="68">
        <f>IF(ISBLANK(HLOOKUP(X$2,Monitoring_eng!$A$1:$DB$79,Results!$C67,FALSE)),"",IF(HLOOKUP(X$2,Monitoring_eng!$A$1:$DB$79,Results!$C67,FALSE)=$I67,$P67,IF(HLOOKUP(X$2,Monitoring_eng!$A$1:$DB$79,Results!$C67,FALSE)=$K67,$Q67,IF(HLOOKUP(X$2,Monitoring_eng!$A$1:$DB$79,Results!$C67,FALSE)=$M67,$R67,IF(HLOOKUP(X$2,Monitoring_eng!$A$1:$DB$79,Results!$C67,FALSE)=$O67,$S67,"CHYBA")))))</f>
        <v>0</v>
      </c>
      <c r="Y67" s="68">
        <f>IF(ISBLANK(HLOOKUP(Y$2,Monitoring_eng!$A$1:$DB$79,Results!$C67,FALSE)),"",IF(HLOOKUP(Y$2,Monitoring_eng!$A$1:$DB$79,Results!$C67,FALSE)=$I67,$P67,IF(HLOOKUP(Y$2,Monitoring_eng!$A$1:$DB$79,Results!$C67,FALSE)=$K67,$Q67,IF(HLOOKUP(Y$2,Monitoring_eng!$A$1:$DB$79,Results!$C67,FALSE)=$M67,$R67,IF(HLOOKUP(Y$2,Monitoring_eng!$A$1:$DB$79,Results!$C67,FALSE)=$O67,$S67,"CHYBA")))))</f>
        <v>0</v>
      </c>
      <c r="Z67" s="68">
        <f>IF(ISBLANK(HLOOKUP(Z$2,Monitoring_eng!$A$1:$DB$79,Results!$C67,FALSE)),"",IF(HLOOKUP(Z$2,Monitoring_eng!$A$1:$DB$79,Results!$C67,FALSE)=$I67,$P67,IF(HLOOKUP(Z$2,Monitoring_eng!$A$1:$DB$79,Results!$C67,FALSE)=$K67,$Q67,IF(HLOOKUP(Z$2,Monitoring_eng!$A$1:$DB$79,Results!$C67,FALSE)=$M67,$R67,IF(HLOOKUP(Z$2,Monitoring_eng!$A$1:$DB$79,Results!$C67,FALSE)=$O67,$S67,"CHYBA")))))</f>
        <v>0</v>
      </c>
      <c r="AA67" s="68">
        <f>IF(ISBLANK(HLOOKUP(AA$2,Monitoring_eng!$A$1:$DB$79,Results!$C67,FALSE)),"",IF(HLOOKUP(AA$2,Monitoring_eng!$A$1:$DB$79,Results!$C67,FALSE)=$I67,$P67,IF(HLOOKUP(AA$2,Monitoring_eng!$A$1:$DB$79,Results!$C67,FALSE)=$K67,$Q67,IF(HLOOKUP(AA$2,Monitoring_eng!$A$1:$DB$79,Results!$C67,FALSE)=$M67,$R67,IF(HLOOKUP(AA$2,Monitoring_eng!$A$1:$DB$79,Results!$C67,FALSE)=$O67,$S67,"CHYBA")))))</f>
        <v>0</v>
      </c>
      <c r="AB67" s="68">
        <f>IF(ISBLANK(HLOOKUP(AB$2,Monitoring_eng!$A$1:$DB$79,Results!$C67,FALSE)),"",IF(HLOOKUP(AB$2,Monitoring_eng!$A$1:$DB$79,Results!$C67,FALSE)=$I67,$P67,IF(HLOOKUP(AB$2,Monitoring_eng!$A$1:$DB$79,Results!$C67,FALSE)=$K67,$Q67,IF(HLOOKUP(AB$2,Monitoring_eng!$A$1:$DB$79,Results!$C67,FALSE)=$M67,$R67,IF(HLOOKUP(AB$2,Monitoring_eng!$A$1:$DB$79,Results!$C67,FALSE)=$O67,$S67,"CHYBA")))))</f>
        <v>0</v>
      </c>
      <c r="AC67" s="68">
        <f>IF(ISBLANK(HLOOKUP(AC$2,Monitoring_eng!$A$1:$DB$79,Results!$C67,FALSE)),"",IF(HLOOKUP(AC$2,Monitoring_eng!$A$1:$DB$79,Results!$C67,FALSE)=$I67,$P67,IF(HLOOKUP(AC$2,Monitoring_eng!$A$1:$DB$79,Results!$C67,FALSE)=$K67,$Q67,IF(HLOOKUP(AC$2,Monitoring_eng!$A$1:$DB$79,Results!$C67,FALSE)=$M67,$R67,IF(HLOOKUP(AC$2,Monitoring_eng!$A$1:$DB$79,Results!$C67,FALSE)=$O67,$S67,"CHYBA")))))</f>
        <v>0</v>
      </c>
      <c r="AD67" s="68">
        <f>IF(ISBLANK(HLOOKUP(AD$2,Monitoring_eng!$A$1:$DB$79,Results!$C67,FALSE)),"",IF(HLOOKUP(AD$2,Monitoring_eng!$A$1:$DB$79,Results!$C67,FALSE)=$I67,$P67,IF(HLOOKUP(AD$2,Monitoring_eng!$A$1:$DB$79,Results!$C67,FALSE)=$K67,$Q67,IF(HLOOKUP(AD$2,Monitoring_eng!$A$1:$DB$79,Results!$C67,FALSE)=$M67,$R67,IF(HLOOKUP(AD$2,Monitoring_eng!$A$1:$DB$79,Results!$C67,FALSE)=$O67,$S67,"CHYBA")))))</f>
        <v>0</v>
      </c>
      <c r="AE67" s="68">
        <f>IF(ISBLANK(HLOOKUP(AE$2,Monitoring_eng!$A$1:$DB$79,Results!$C67,FALSE)),"",IF(HLOOKUP(AE$2,Monitoring_eng!$A$1:$DB$79,Results!$C67,FALSE)=$I67,$P67,IF(HLOOKUP(AE$2,Monitoring_eng!$A$1:$DB$79,Results!$C67,FALSE)=$K67,$Q67,IF(HLOOKUP(AE$2,Monitoring_eng!$A$1:$DB$79,Results!$C67,FALSE)=$M67,$R67,IF(HLOOKUP(AE$2,Monitoring_eng!$A$1:$DB$79,Results!$C67,FALSE)=$O67,$S67,"CHYBA")))))</f>
        <v>0</v>
      </c>
      <c r="AF67" s="68">
        <f>IF(ISBLANK(HLOOKUP(AF$2,Monitoring_eng!$A$1:$DB$79,Results!$C67,FALSE)),"",IF(HLOOKUP(AF$2,Monitoring_eng!$A$1:$DB$79,Results!$C67,FALSE)=$I67,$P67,IF(HLOOKUP(AF$2,Monitoring_eng!$A$1:$DB$79,Results!$C67,FALSE)=$K67,$Q67,IF(HLOOKUP(AF$2,Monitoring_eng!$A$1:$DB$79,Results!$C67,FALSE)=$M67,$R67,IF(HLOOKUP(AF$2,Monitoring_eng!$A$1:$DB$79,Results!$C67,FALSE)=$O67,$S67,"CHYBA")))))</f>
        <v>0</v>
      </c>
      <c r="AG67" s="68">
        <f>IF(ISBLANK(HLOOKUP(AG$2,Monitoring_eng!$A$1:$DB$79,Results!$C67,FALSE)),"",IF(HLOOKUP(AG$2,Monitoring_eng!$A$1:$DB$79,Results!$C67,FALSE)=$I67,$P67,IF(HLOOKUP(AG$2,Monitoring_eng!$A$1:$DB$79,Results!$C67,FALSE)=$K67,$Q67,IF(HLOOKUP(AG$2,Monitoring_eng!$A$1:$DB$79,Results!$C67,FALSE)=$M67,$R67,IF(HLOOKUP(AG$2,Monitoring_eng!$A$1:$DB$79,Results!$C67,FALSE)=$O67,$S67,"CHYBA")))))</f>
        <v>0</v>
      </c>
      <c r="AH67" s="68">
        <f>IF(ISBLANK(HLOOKUP(AH$2,Monitoring_eng!$A$1:$DB$79,Results!$C67,FALSE)),"",IF(HLOOKUP(AH$2,Monitoring_eng!$A$1:$DB$79,Results!$C67,FALSE)=$I67,$P67,IF(HLOOKUP(AH$2,Monitoring_eng!$A$1:$DB$79,Results!$C67,FALSE)=$K67,$Q67,IF(HLOOKUP(AH$2,Monitoring_eng!$A$1:$DB$79,Results!$C67,FALSE)=$M67,$R67,IF(HLOOKUP(AH$2,Monitoring_eng!$A$1:$DB$79,Results!$C67,FALSE)=$O67,$S67,"CHYBA")))))</f>
        <v>0.5</v>
      </c>
      <c r="AI67" s="68">
        <f>IF(ISBLANK(HLOOKUP(AI$2,Monitoring_eng!$A$1:$DB$79,Results!$C67,FALSE)),"",IF(HLOOKUP(AI$2,Monitoring_eng!$A$1:$DB$79,Results!$C67,FALSE)=$I67,$P67,IF(HLOOKUP(AI$2,Monitoring_eng!$A$1:$DB$79,Results!$C67,FALSE)=$K67,$Q67,IF(HLOOKUP(AI$2,Monitoring_eng!$A$1:$DB$79,Results!$C67,FALSE)=$M67,$R67,IF(HLOOKUP(AI$2,Monitoring_eng!$A$1:$DB$79,Results!$C67,FALSE)=$O67,$S67,"CHYBA")))))</f>
        <v>0</v>
      </c>
      <c r="AJ67" s="68">
        <f>IF(ISBLANK(HLOOKUP(AJ$2,Monitoring_eng!$A$1:$DB$79,Results!$C67,FALSE)),"",IF(HLOOKUP(AJ$2,Monitoring_eng!$A$1:$DB$79,Results!$C67,FALSE)=$I67,$P67,IF(HLOOKUP(AJ$2,Monitoring_eng!$A$1:$DB$79,Results!$C67,FALSE)=$K67,$Q67,IF(HLOOKUP(AJ$2,Monitoring_eng!$A$1:$DB$79,Results!$C67,FALSE)=$M67,$R67,IF(HLOOKUP(AJ$2,Monitoring_eng!$A$1:$DB$79,Results!$C67,FALSE)=$O67,$S67,"CHYBA")))))</f>
        <v>0</v>
      </c>
      <c r="AK67" s="68">
        <f>IF(ISBLANK(HLOOKUP(AK$2,Monitoring_eng!$A$1:$DB$79,Results!$C67,FALSE)),"",IF(HLOOKUP(AK$2,Monitoring_eng!$A$1:$DB$79,Results!$C67,FALSE)=$I67,$P67,IF(HLOOKUP(AK$2,Monitoring_eng!$A$1:$DB$79,Results!$C67,FALSE)=$K67,$Q67,IF(HLOOKUP(AK$2,Monitoring_eng!$A$1:$DB$79,Results!$C67,FALSE)=$M67,$R67,IF(HLOOKUP(AK$2,Monitoring_eng!$A$1:$DB$79,Results!$C67,FALSE)=$O67,$S67,"CHYBA")))))</f>
        <v>0</v>
      </c>
      <c r="AL67" s="68">
        <f>IF(ISBLANK(HLOOKUP(AL$2,Monitoring_eng!$A$1:$DB$79,Results!$C67,FALSE)),"",IF(HLOOKUP(AL$2,Monitoring_eng!$A$1:$DB$79,Results!$C67,FALSE)=$I67,$P67,IF(HLOOKUP(AL$2,Monitoring_eng!$A$1:$DB$79,Results!$C67,FALSE)=$K67,$Q67,IF(HLOOKUP(AL$2,Monitoring_eng!$A$1:$DB$79,Results!$C67,FALSE)=$M67,$R67,IF(HLOOKUP(AL$2,Monitoring_eng!$A$1:$DB$79,Results!$C67,FALSE)=$O67,$S67,"CHYBA")))))</f>
        <v>0</v>
      </c>
      <c r="AM67" s="68">
        <f>IF(ISBLANK(HLOOKUP(AM$2,Monitoring_eng!$A$1:$DB$79,Results!$C67,FALSE)),"",IF(HLOOKUP(AM$2,Monitoring_eng!$A$1:$DB$79,Results!$C67,FALSE)=$I67,$P67,IF(HLOOKUP(AM$2,Monitoring_eng!$A$1:$DB$79,Results!$C67,FALSE)=$K67,$Q67,IF(HLOOKUP(AM$2,Monitoring_eng!$A$1:$DB$79,Results!$C67,FALSE)=$M67,$R67,IF(HLOOKUP(AM$2,Monitoring_eng!$A$1:$DB$79,Results!$C67,FALSE)=$O67,$S67,"CHYBA")))))</f>
        <v>1</v>
      </c>
      <c r="AN67" s="68">
        <f>IF(ISBLANK(HLOOKUP(AN$2,Monitoring_eng!$A$1:$DB$79,Results!$C67,FALSE)),"",IF(HLOOKUP(AN$2,Monitoring_eng!$A$1:$DB$79,Results!$C67,FALSE)=$I67,$P67,IF(HLOOKUP(AN$2,Monitoring_eng!$A$1:$DB$79,Results!$C67,FALSE)=$K67,$Q67,IF(HLOOKUP(AN$2,Monitoring_eng!$A$1:$DB$79,Results!$C67,FALSE)=$M67,$R67,IF(HLOOKUP(AN$2,Monitoring_eng!$A$1:$DB$79,Results!$C67,FALSE)=$O67,$S67,"CHYBA")))))</f>
        <v>0</v>
      </c>
      <c r="AO67" s="68">
        <f>IF(ISBLANK(HLOOKUP(AO$2,Monitoring_eng!$A$1:$DB$79,Results!$C67,FALSE)),"",IF(HLOOKUP(AO$2,Monitoring_eng!$A$1:$DB$79,Results!$C67,FALSE)=$I67,$P67,IF(HLOOKUP(AO$2,Monitoring_eng!$A$1:$DB$79,Results!$C67,FALSE)=$K67,$Q67,IF(HLOOKUP(AO$2,Monitoring_eng!$A$1:$DB$79,Results!$C67,FALSE)=$M67,$R67,IF(HLOOKUP(AO$2,Monitoring_eng!$A$1:$DB$79,Results!$C67,FALSE)=$O67,$S67,"CHYBA")))))</f>
        <v>1</v>
      </c>
      <c r="AP67" s="68">
        <f>IF(ISBLANK(HLOOKUP(AP$2,Monitoring_eng!$A$1:$DB$79,Results!$C67,FALSE)),"",IF(HLOOKUP(AP$2,Monitoring_eng!$A$1:$DB$79,Results!$C67,FALSE)=$I67,$P67,IF(HLOOKUP(AP$2,Monitoring_eng!$A$1:$DB$79,Results!$C67,FALSE)=$K67,$Q67,IF(HLOOKUP(AP$2,Monitoring_eng!$A$1:$DB$79,Results!$C67,FALSE)=$M67,$R67,IF(HLOOKUP(AP$2,Monitoring_eng!$A$1:$DB$79,Results!$C67,FALSE)=$O67,$S67,"CHYBA")))))</f>
        <v>0</v>
      </c>
      <c r="AQ67" s="68">
        <f>IF(ISBLANK(HLOOKUP(AQ$2,Monitoring_eng!$A$1:$DB$79,Results!$C67,FALSE)),"",IF(HLOOKUP(AQ$2,Monitoring_eng!$A$1:$DB$79,Results!$C67,FALSE)=$I67,$P67,IF(HLOOKUP(AQ$2,Monitoring_eng!$A$1:$DB$79,Results!$C67,FALSE)=$K67,$Q67,IF(HLOOKUP(AQ$2,Monitoring_eng!$A$1:$DB$79,Results!$C67,FALSE)=$M67,$R67,IF(HLOOKUP(AQ$2,Monitoring_eng!$A$1:$DB$79,Results!$C67,FALSE)=$O67,$S67,"CHYBA")))))</f>
        <v>0</v>
      </c>
      <c r="AR67" s="68">
        <f>IF(ISBLANK(HLOOKUP(AR$2,Monitoring_eng!$A$1:$DB$79,Results!$C67,FALSE)),"",IF(HLOOKUP(AR$2,Monitoring_eng!$A$1:$DB$79,Results!$C67,FALSE)=$I67,$P67,IF(HLOOKUP(AR$2,Monitoring_eng!$A$1:$DB$79,Results!$C67,FALSE)=$K67,$Q67,IF(HLOOKUP(AR$2,Monitoring_eng!$A$1:$DB$79,Results!$C67,FALSE)=$M67,$R67,IF(HLOOKUP(AR$2,Monitoring_eng!$A$1:$DB$79,Results!$C67,FALSE)=$O67,$S67,"CHYBA")))))</f>
        <v>0</v>
      </c>
      <c r="AS67" s="68">
        <f>IF(ISBLANK(HLOOKUP(AS$2,Monitoring_eng!$A$1:$DB$79,Results!$C67,FALSE)),"",IF(HLOOKUP(AS$2,Monitoring_eng!$A$1:$DB$79,Results!$C67,FALSE)=$I67,$P67,IF(HLOOKUP(AS$2,Monitoring_eng!$A$1:$DB$79,Results!$C67,FALSE)=$K67,$Q67,IF(HLOOKUP(AS$2,Monitoring_eng!$A$1:$DB$79,Results!$C67,FALSE)=$M67,$R67,IF(HLOOKUP(AS$2,Monitoring_eng!$A$1:$DB$79,Results!$C67,FALSE)=$O67,$S67,"CHYBA")))))</f>
        <v>0</v>
      </c>
      <c r="AT67" s="68">
        <f>IF(ISBLANK(HLOOKUP(AT$2,Monitoring_eng!$A$1:$DB$79,Results!$C67,FALSE)),"",IF(HLOOKUP(AT$2,Monitoring_eng!$A$1:$DB$79,Results!$C67,FALSE)=$I67,$P67,IF(HLOOKUP(AT$2,Monitoring_eng!$A$1:$DB$79,Results!$C67,FALSE)=$K67,$Q67,IF(HLOOKUP(AT$2,Monitoring_eng!$A$1:$DB$79,Results!$C67,FALSE)=$M67,$R67,IF(HLOOKUP(AT$2,Monitoring_eng!$A$1:$DB$79,Results!$C67,FALSE)=$O67,$S67,"CHYBA")))))</f>
        <v>0</v>
      </c>
      <c r="AU67" s="68">
        <f>IF(ISBLANK(HLOOKUP(AU$2,Monitoring_eng!$A$1:$DB$79,Results!$C67,FALSE)),"",IF(HLOOKUP(AU$2,Monitoring_eng!$A$1:$DB$79,Results!$C67,FALSE)=$I67,$P67,IF(HLOOKUP(AU$2,Monitoring_eng!$A$1:$DB$79,Results!$C67,FALSE)=$K67,$Q67,IF(HLOOKUP(AU$2,Monitoring_eng!$A$1:$DB$79,Results!$C67,FALSE)=$M67,$R67,IF(HLOOKUP(AU$2,Monitoring_eng!$A$1:$DB$79,Results!$C67,FALSE)=$O67,$S67,"CHYBA")))))</f>
        <v>1</v>
      </c>
      <c r="AV67" s="68">
        <f>IF(ISBLANK(HLOOKUP(AV$2,Monitoring_eng!$A$1:$DB$79,Results!$C67,FALSE)),"",IF(HLOOKUP(AV$2,Monitoring_eng!$A$1:$DB$79,Results!$C67,FALSE)=$I67,$P67,IF(HLOOKUP(AV$2,Monitoring_eng!$A$1:$DB$79,Results!$C67,FALSE)=$K67,$Q67,IF(HLOOKUP(AV$2,Monitoring_eng!$A$1:$DB$79,Results!$C67,FALSE)=$M67,$R67,IF(HLOOKUP(AV$2,Monitoring_eng!$A$1:$DB$79,Results!$C67,FALSE)=$O67,$S67,"CHYBA")))))</f>
        <v>0</v>
      </c>
      <c r="AW67" s="68">
        <f>IF(ISBLANK(HLOOKUP(AW$2,Monitoring_eng!$A$1:$DB$79,Results!$C67,FALSE)),"",IF(HLOOKUP(AW$2,Monitoring_eng!$A$1:$DB$79,Results!$C67,FALSE)=$I67,$P67,IF(HLOOKUP(AW$2,Monitoring_eng!$A$1:$DB$79,Results!$C67,FALSE)=$K67,$Q67,IF(HLOOKUP(AW$2,Monitoring_eng!$A$1:$DB$79,Results!$C67,FALSE)=$M67,$R67,IF(HLOOKUP(AW$2,Monitoring_eng!$A$1:$DB$79,Results!$C67,FALSE)=$O67,$S67,"CHYBA")))))</f>
        <v>0</v>
      </c>
      <c r="AX67" s="68">
        <f>IF(ISBLANK(HLOOKUP(AX$2,Monitoring_eng!$A$1:$DB$79,Results!$C67,FALSE)),"",IF(HLOOKUP(AX$2,Monitoring_eng!$A$1:$DB$79,Results!$C67,FALSE)=$I67,$P67,IF(HLOOKUP(AX$2,Monitoring_eng!$A$1:$DB$79,Results!$C67,FALSE)=$K67,$Q67,IF(HLOOKUP(AX$2,Monitoring_eng!$A$1:$DB$79,Results!$C67,FALSE)=$M67,$R67,IF(HLOOKUP(AX$2,Monitoring_eng!$A$1:$DB$79,Results!$C67,FALSE)=$O67,$S67,"CHYBA")))))</f>
        <v>0</v>
      </c>
      <c r="AY67" s="68">
        <f>IF(ISBLANK(HLOOKUP(AY$2,Monitoring_eng!$A$1:$DB$79,Results!$C67,FALSE)),"",IF(HLOOKUP(AY$2,Monitoring_eng!$A$1:$DB$79,Results!$C67,FALSE)=$I67,$P67,IF(HLOOKUP(AY$2,Monitoring_eng!$A$1:$DB$79,Results!$C67,FALSE)=$K67,$Q67,IF(HLOOKUP(AY$2,Monitoring_eng!$A$1:$DB$79,Results!$C67,FALSE)=$M67,$R67,IF(HLOOKUP(AY$2,Monitoring_eng!$A$1:$DB$79,Results!$C67,FALSE)=$O67,$S67,"CHYBA")))))</f>
        <v>0</v>
      </c>
      <c r="AZ67" s="68">
        <f>IF(ISBLANK(HLOOKUP(AZ$2,Monitoring_eng!$A$1:$DB$79,Results!$C67,FALSE)),"",IF(HLOOKUP(AZ$2,Monitoring_eng!$A$1:$DB$79,Results!$C67,FALSE)=$I67,$P67,IF(HLOOKUP(AZ$2,Monitoring_eng!$A$1:$DB$79,Results!$C67,FALSE)=$K67,$Q67,IF(HLOOKUP(AZ$2,Monitoring_eng!$A$1:$DB$79,Results!$C67,FALSE)=$M67,$R67,IF(HLOOKUP(AZ$2,Monitoring_eng!$A$1:$DB$79,Results!$C67,FALSE)=$O67,$S67,"CHYBA")))))</f>
        <v>0</v>
      </c>
      <c r="BA67" s="68">
        <f>IF(ISBLANK(HLOOKUP(BA$2,Monitoring_eng!$A$1:$DB$79,Results!$C67,FALSE)),"",IF(HLOOKUP(BA$2,Monitoring_eng!$A$1:$DB$79,Results!$C67,FALSE)=$I67,$P67,IF(HLOOKUP(BA$2,Monitoring_eng!$A$1:$DB$79,Results!$C67,FALSE)=$K67,$Q67,IF(HLOOKUP(BA$2,Monitoring_eng!$A$1:$DB$79,Results!$C67,FALSE)=$M67,$R67,IF(HLOOKUP(BA$2,Monitoring_eng!$A$1:$DB$79,Results!$C67,FALSE)=$O67,$S67,"CHYBA")))))</f>
        <v>0</v>
      </c>
      <c r="BB67" s="68">
        <f>IF(ISBLANK(HLOOKUP(BB$2,Monitoring_eng!$A$1:$DB$79,Results!$C67,FALSE)),"",IF(HLOOKUP(BB$2,Monitoring_eng!$A$1:$DB$79,Results!$C67,FALSE)=$I67,$P67,IF(HLOOKUP(BB$2,Monitoring_eng!$A$1:$DB$79,Results!$C67,FALSE)=$K67,$Q67,IF(HLOOKUP(BB$2,Monitoring_eng!$A$1:$DB$79,Results!$C67,FALSE)=$M67,$R67,IF(HLOOKUP(BB$2,Monitoring_eng!$A$1:$DB$79,Results!$C67,FALSE)=$O67,$S67,"CHYBA")))))</f>
        <v>0</v>
      </c>
      <c r="BC67" s="68">
        <f>IF(ISBLANK(HLOOKUP(BC$2,Monitoring_eng!$A$1:$DB$79,Results!$C67,FALSE)),"",IF(HLOOKUP(BC$2,Monitoring_eng!$A$1:$DB$79,Results!$C67,FALSE)=$I67,$P67,IF(HLOOKUP(BC$2,Monitoring_eng!$A$1:$DB$79,Results!$C67,FALSE)=$K67,$Q67,IF(HLOOKUP(BC$2,Monitoring_eng!$A$1:$DB$79,Results!$C67,FALSE)=$M67,$R67,IF(HLOOKUP(BC$2,Monitoring_eng!$A$1:$DB$79,Results!$C67,FALSE)=$O67,$S67,"CHYBA")))))</f>
        <v>0</v>
      </c>
      <c r="BD67" s="68">
        <f>IF(ISBLANK(HLOOKUP(BD$2,Monitoring_eng!$A$1:$DB$79,Results!$C67,FALSE)),"",IF(HLOOKUP(BD$2,Monitoring_eng!$A$1:$DB$79,Results!$C67,FALSE)=$I67,$P67,IF(HLOOKUP(BD$2,Monitoring_eng!$A$1:$DB$79,Results!$C67,FALSE)=$K67,$Q67,IF(HLOOKUP(BD$2,Monitoring_eng!$A$1:$DB$79,Results!$C67,FALSE)=$M67,$R67,IF(HLOOKUP(BD$2,Monitoring_eng!$A$1:$DB$79,Results!$C67,FALSE)=$O67,$S67,"CHYBA")))))</f>
        <v>0</v>
      </c>
      <c r="BE67" s="68">
        <f>IF(ISBLANK(HLOOKUP(BE$2,Monitoring_eng!$A$1:$DB$79,Results!$C67,FALSE)),"",IF(HLOOKUP(BE$2,Monitoring_eng!$A$1:$DB$79,Results!$C67,FALSE)=$I67,$P67,IF(HLOOKUP(BE$2,Monitoring_eng!$A$1:$DB$79,Results!$C67,FALSE)=$K67,$Q67,IF(HLOOKUP(BE$2,Monitoring_eng!$A$1:$DB$79,Results!$C67,FALSE)=$M67,$R67,IF(HLOOKUP(BE$2,Monitoring_eng!$A$1:$DB$79,Results!$C67,FALSE)=$O67,$S67,"CHYBA")))))</f>
        <v>0</v>
      </c>
      <c r="BF67" s="68">
        <f>IF(ISBLANK(HLOOKUP(BF$2,Monitoring_eng!$A$1:$DB$79,Results!$C67,FALSE)),"",IF(HLOOKUP(BF$2,Monitoring_eng!$A$1:$DB$79,Results!$C67,FALSE)=$I67,$P67,IF(HLOOKUP(BF$2,Monitoring_eng!$A$1:$DB$79,Results!$C67,FALSE)=$K67,$Q67,IF(HLOOKUP(BF$2,Monitoring_eng!$A$1:$DB$79,Results!$C67,FALSE)=$M67,$R67,IF(HLOOKUP(BF$2,Monitoring_eng!$A$1:$DB$79,Results!$C67,FALSE)=$O67,$S67,"CHYBA")))))</f>
        <v>1</v>
      </c>
      <c r="BG67" s="68">
        <f>IF(ISBLANK(HLOOKUP(BG$2,Monitoring_eng!$A$1:$DB$79,Results!$C67,FALSE)),"",IF(HLOOKUP(BG$2,Monitoring_eng!$A$1:$DB$79,Results!$C67,FALSE)=$I67,$P67,IF(HLOOKUP(BG$2,Monitoring_eng!$A$1:$DB$79,Results!$C67,FALSE)=$K67,$Q67,IF(HLOOKUP(BG$2,Monitoring_eng!$A$1:$DB$79,Results!$C67,FALSE)=$M67,$R67,IF(HLOOKUP(BG$2,Monitoring_eng!$A$1:$DB$79,Results!$C67,FALSE)=$O67,$S67,"CHYBA")))))</f>
        <v>0</v>
      </c>
      <c r="BH67" s="68">
        <f>IF(ISBLANK(HLOOKUP(BH$2,Monitoring_eng!$A$1:$DB$79,Results!$C67,FALSE)),"",IF(HLOOKUP(BH$2,Monitoring_eng!$A$1:$DB$79,Results!$C67,FALSE)=$I67,$P67,IF(HLOOKUP(BH$2,Monitoring_eng!$A$1:$DB$79,Results!$C67,FALSE)=$K67,$Q67,IF(HLOOKUP(BH$2,Monitoring_eng!$A$1:$DB$79,Results!$C67,FALSE)=$M67,$R67,IF(HLOOKUP(BH$2,Monitoring_eng!$A$1:$DB$79,Results!$C67,FALSE)=$O67,$S67,"CHYBA")))))</f>
        <v>0</v>
      </c>
      <c r="BI67" s="68">
        <f>IF(ISBLANK(HLOOKUP(BI$2,Monitoring_eng!$A$1:$DB$79,Results!$C67,FALSE)),"",IF(HLOOKUP(BI$2,Monitoring_eng!$A$1:$DB$79,Results!$C67,FALSE)=$I67,$P67,IF(HLOOKUP(BI$2,Monitoring_eng!$A$1:$DB$79,Results!$C67,FALSE)=$K67,$Q67,IF(HLOOKUP(BI$2,Monitoring_eng!$A$1:$DB$79,Results!$C67,FALSE)=$M67,$R67,IF(HLOOKUP(BI$2,Monitoring_eng!$A$1:$DB$79,Results!$C67,FALSE)=$O67,$S67,"CHYBA")))))</f>
        <v>0</v>
      </c>
      <c r="BJ67" s="68">
        <f>IF(ISBLANK(HLOOKUP(BJ$2,Monitoring_eng!$A$1:$DB$79,Results!$C67,FALSE)),"",IF(HLOOKUP(BJ$2,Monitoring_eng!$A$1:$DB$79,Results!$C67,FALSE)=$I67,$P67,IF(HLOOKUP(BJ$2,Monitoring_eng!$A$1:$DB$79,Results!$C67,FALSE)=$K67,$Q67,IF(HLOOKUP(BJ$2,Monitoring_eng!$A$1:$DB$79,Results!$C67,FALSE)=$M67,$R67,IF(HLOOKUP(BJ$2,Monitoring_eng!$A$1:$DB$79,Results!$C67,FALSE)=$O67,$S67,"CHYBA")))))</f>
        <v>0</v>
      </c>
      <c r="BK67" s="68">
        <f>IF(ISBLANK(HLOOKUP(BK$2,Monitoring_eng!$A$1:$DB$79,Results!$C67,FALSE)),"",IF(HLOOKUP(BK$2,Monitoring_eng!$A$1:$DB$79,Results!$C67,FALSE)=$I67,$P67,IF(HLOOKUP(BK$2,Monitoring_eng!$A$1:$DB$79,Results!$C67,FALSE)=$K67,$Q67,IF(HLOOKUP(BK$2,Monitoring_eng!$A$1:$DB$79,Results!$C67,FALSE)=$M67,$R67,IF(HLOOKUP(BK$2,Monitoring_eng!$A$1:$DB$79,Results!$C67,FALSE)=$O67,$S67,"CHYBA")))))</f>
        <v>0</v>
      </c>
      <c r="BL67" s="68">
        <f>IF(ISBLANK(HLOOKUP(BL$2,Monitoring_eng!$A$1:$DB$79,Results!$C67,FALSE)),"",IF(HLOOKUP(BL$2,Monitoring_eng!$A$1:$DB$79,Results!$C67,FALSE)=$I67,$P67,IF(HLOOKUP(BL$2,Monitoring_eng!$A$1:$DB$79,Results!$C67,FALSE)=$K67,$Q67,IF(HLOOKUP(BL$2,Monitoring_eng!$A$1:$DB$79,Results!$C67,FALSE)=$M67,$R67,IF(HLOOKUP(BL$2,Monitoring_eng!$A$1:$DB$79,Results!$C67,FALSE)=$O67,$S67,"CHYBA")))))</f>
        <v>1</v>
      </c>
      <c r="BM67" s="68">
        <f>IF(ISBLANK(HLOOKUP(BM$2,Monitoring_eng!$A$1:$DB$79,Results!$C67,FALSE)),"",IF(HLOOKUP(BM$2,Monitoring_eng!$A$1:$DB$79,Results!$C67,FALSE)=$I67,$P67,IF(HLOOKUP(BM$2,Monitoring_eng!$A$1:$DB$79,Results!$C67,FALSE)=$K67,$Q67,IF(HLOOKUP(BM$2,Monitoring_eng!$A$1:$DB$79,Results!$C67,FALSE)=$M67,$R67,IF(HLOOKUP(BM$2,Monitoring_eng!$A$1:$DB$79,Results!$C67,FALSE)=$O67,$S67,"CHYBA")))))</f>
        <v>0</v>
      </c>
      <c r="BN67" s="68">
        <f>IF(ISBLANK(HLOOKUP(BN$2,Monitoring_eng!$A$1:$DB$79,Results!$C67,FALSE)),"",IF(HLOOKUP(BN$2,Monitoring_eng!$A$1:$DB$79,Results!$C67,FALSE)=$I67,$P67,IF(HLOOKUP(BN$2,Monitoring_eng!$A$1:$DB$79,Results!$C67,FALSE)=$K67,$Q67,IF(HLOOKUP(BN$2,Monitoring_eng!$A$1:$DB$79,Results!$C67,FALSE)=$M67,$R67,IF(HLOOKUP(BN$2,Monitoring_eng!$A$1:$DB$79,Results!$C67,FALSE)=$O67,$S67,"CHYBA")))))</f>
        <v>0</v>
      </c>
      <c r="BO67" s="68">
        <f>IF(ISBLANK(HLOOKUP(BO$2,Monitoring_eng!$A$1:$DB$79,Results!$C67,FALSE)),"",IF(HLOOKUP(BO$2,Monitoring_eng!$A$1:$DB$79,Results!$C67,FALSE)=$I67,$P67,IF(HLOOKUP(BO$2,Monitoring_eng!$A$1:$DB$79,Results!$C67,FALSE)=$K67,$Q67,IF(HLOOKUP(BO$2,Monitoring_eng!$A$1:$DB$79,Results!$C67,FALSE)=$M67,$R67,IF(HLOOKUP(BO$2,Monitoring_eng!$A$1:$DB$79,Results!$C67,FALSE)=$O67,$S67,"CHYBA")))))</f>
        <v>0</v>
      </c>
      <c r="BP67" s="68">
        <f>IF(ISBLANK(HLOOKUP(BP$2,Monitoring_eng!$A$1:$DB$79,Results!$C67,FALSE)),"",IF(HLOOKUP(BP$2,Monitoring_eng!$A$1:$DB$79,Results!$C67,FALSE)=$I67,$P67,IF(HLOOKUP(BP$2,Monitoring_eng!$A$1:$DB$79,Results!$C67,FALSE)=$K67,$Q67,IF(HLOOKUP(BP$2,Monitoring_eng!$A$1:$DB$79,Results!$C67,FALSE)=$M67,$R67,IF(HLOOKUP(BP$2,Monitoring_eng!$A$1:$DB$79,Results!$C67,FALSE)=$O67,$S67,"CHYBA")))))</f>
        <v>0</v>
      </c>
      <c r="BQ67" s="68">
        <f>IF(ISBLANK(HLOOKUP(BQ$2,Monitoring_eng!$A$1:$DB$79,Results!$C67,FALSE)),"",IF(HLOOKUP(BQ$2,Monitoring_eng!$A$1:$DB$79,Results!$C67,FALSE)=$I67,$P67,IF(HLOOKUP(BQ$2,Monitoring_eng!$A$1:$DB$79,Results!$C67,FALSE)=$K67,$Q67,IF(HLOOKUP(BQ$2,Monitoring_eng!$A$1:$DB$79,Results!$C67,FALSE)=$M67,$R67,IF(HLOOKUP(BQ$2,Monitoring_eng!$A$1:$DB$79,Results!$C67,FALSE)=$O67,$S67,"CHYBA")))))</f>
        <v>0</v>
      </c>
    </row>
    <row r="68" spans="1:69" x14ac:dyDescent="0.25">
      <c r="A68" s="45" t="s">
        <v>2493</v>
      </c>
      <c r="B68" s="45" t="s">
        <v>369</v>
      </c>
      <c r="C68" s="45">
        <v>67</v>
      </c>
      <c r="D68" s="53" t="s">
        <v>166</v>
      </c>
      <c r="E68" s="53" t="s">
        <v>195</v>
      </c>
      <c r="F68" s="61" t="s">
        <v>67</v>
      </c>
      <c r="G68" s="45">
        <v>4</v>
      </c>
      <c r="H68" s="45" t="s">
        <v>484</v>
      </c>
      <c r="I68" s="45" t="s">
        <v>1749</v>
      </c>
      <c r="J68" s="45" t="s">
        <v>485</v>
      </c>
      <c r="K68" s="67" t="s">
        <v>1750</v>
      </c>
      <c r="L68" s="45" t="s">
        <v>486</v>
      </c>
      <c r="M68" s="45" t="s">
        <v>1752</v>
      </c>
      <c r="N68" s="45" t="s">
        <v>2116</v>
      </c>
      <c r="O68" s="45" t="s">
        <v>2116</v>
      </c>
      <c r="P68" s="45">
        <f t="shared" ref="P68:P79" si="2">G68</f>
        <v>4</v>
      </c>
      <c r="Q68" s="45">
        <v>0</v>
      </c>
      <c r="R68" s="45">
        <f t="shared" ref="R68:R79" si="3">G68/2</f>
        <v>2</v>
      </c>
      <c r="S68" s="45" t="s">
        <v>2116</v>
      </c>
      <c r="T68" s="68">
        <f>IF(ISBLANK(HLOOKUP(T$2,Monitoring_eng!$A$1:$DB$79,Results!$C68,FALSE)),"",IF(HLOOKUP(T$2,Monitoring_eng!$A$1:$DB$79,Results!$C68,FALSE)=$I68,$P68,IF(HLOOKUP(T$2,Monitoring_eng!$A$1:$DB$79,Results!$C68,FALSE)=$K68,$Q68,IF(HLOOKUP(T$2,Monitoring_eng!$A$1:$DB$79,Results!$C68,FALSE)=$M68,$R68,IF(HLOOKUP(T$2,Monitoring_eng!$A$1:$DB$79,Results!$C68,FALSE)=$O68,$S68,"CHYBA")))))</f>
        <v>4</v>
      </c>
      <c r="U68" s="68">
        <f>IF(ISBLANK(HLOOKUP(U$2,Monitoring_eng!$A$1:$DB$79,Results!$C68,FALSE)),"",IF(HLOOKUP(U$2,Monitoring_eng!$A$1:$DB$79,Results!$C68,FALSE)=$I68,$P68,IF(HLOOKUP(U$2,Monitoring_eng!$A$1:$DB$79,Results!$C68,FALSE)=$K68,$Q68,IF(HLOOKUP(U$2,Monitoring_eng!$A$1:$DB$79,Results!$C68,FALSE)=$M68,$R68,IF(HLOOKUP(U$2,Monitoring_eng!$A$1:$DB$79,Results!$C68,FALSE)=$O68,$S68,"CHYBA")))))</f>
        <v>2</v>
      </c>
      <c r="V68" s="68">
        <f>IF(ISBLANK(HLOOKUP(V$2,Monitoring_eng!$A$1:$DB$79,Results!$C68,FALSE)),"",IF(HLOOKUP(V$2,Monitoring_eng!$A$1:$DB$79,Results!$C68,FALSE)=$I68,$P68,IF(HLOOKUP(V$2,Monitoring_eng!$A$1:$DB$79,Results!$C68,FALSE)=$K68,$Q68,IF(HLOOKUP(V$2,Monitoring_eng!$A$1:$DB$79,Results!$C68,FALSE)=$M68,$R68,IF(HLOOKUP(V$2,Monitoring_eng!$A$1:$DB$79,Results!$C68,FALSE)=$O68,$S68,"CHYBA")))))</f>
        <v>2</v>
      </c>
      <c r="W68" s="68">
        <f>IF(ISBLANK(HLOOKUP(W$2,Monitoring_eng!$A$1:$DB$79,Results!$C68,FALSE)),"",IF(HLOOKUP(W$2,Monitoring_eng!$A$1:$DB$79,Results!$C68,FALSE)=$I68,$P68,IF(HLOOKUP(W$2,Monitoring_eng!$A$1:$DB$79,Results!$C68,FALSE)=$K68,$Q68,IF(HLOOKUP(W$2,Monitoring_eng!$A$1:$DB$79,Results!$C68,FALSE)=$M68,$R68,IF(HLOOKUP(W$2,Monitoring_eng!$A$1:$DB$79,Results!$C68,FALSE)=$O68,$S68,"CHYBA")))))</f>
        <v>0</v>
      </c>
      <c r="X68" s="68">
        <f>IF(ISBLANK(HLOOKUP(X$2,Monitoring_eng!$A$1:$DB$79,Results!$C68,FALSE)),"",IF(HLOOKUP(X$2,Monitoring_eng!$A$1:$DB$79,Results!$C68,FALSE)=$I68,$P68,IF(HLOOKUP(X$2,Monitoring_eng!$A$1:$DB$79,Results!$C68,FALSE)=$K68,$Q68,IF(HLOOKUP(X$2,Monitoring_eng!$A$1:$DB$79,Results!$C68,FALSE)=$M68,$R68,IF(HLOOKUP(X$2,Monitoring_eng!$A$1:$DB$79,Results!$C68,FALSE)=$O68,$S68,"CHYBA")))))</f>
        <v>0</v>
      </c>
      <c r="Y68" s="68">
        <f>IF(ISBLANK(HLOOKUP(Y$2,Monitoring_eng!$A$1:$DB$79,Results!$C68,FALSE)),"",IF(HLOOKUP(Y$2,Monitoring_eng!$A$1:$DB$79,Results!$C68,FALSE)=$I68,$P68,IF(HLOOKUP(Y$2,Monitoring_eng!$A$1:$DB$79,Results!$C68,FALSE)=$K68,$Q68,IF(HLOOKUP(Y$2,Monitoring_eng!$A$1:$DB$79,Results!$C68,FALSE)=$M68,$R68,IF(HLOOKUP(Y$2,Monitoring_eng!$A$1:$DB$79,Results!$C68,FALSE)=$O68,$S68,"CHYBA")))))</f>
        <v>0</v>
      </c>
      <c r="Z68" s="68">
        <f>IF(ISBLANK(HLOOKUP(Z$2,Monitoring_eng!$A$1:$DB$79,Results!$C68,FALSE)),"",IF(HLOOKUP(Z$2,Monitoring_eng!$A$1:$DB$79,Results!$C68,FALSE)=$I68,$P68,IF(HLOOKUP(Z$2,Monitoring_eng!$A$1:$DB$79,Results!$C68,FALSE)=$K68,$Q68,IF(HLOOKUP(Z$2,Monitoring_eng!$A$1:$DB$79,Results!$C68,FALSE)=$M68,$R68,IF(HLOOKUP(Z$2,Monitoring_eng!$A$1:$DB$79,Results!$C68,FALSE)=$O68,$S68,"CHYBA")))))</f>
        <v>2</v>
      </c>
      <c r="AA68" s="68">
        <f>IF(ISBLANK(HLOOKUP(AA$2,Monitoring_eng!$A$1:$DB$79,Results!$C68,FALSE)),"",IF(HLOOKUP(AA$2,Monitoring_eng!$A$1:$DB$79,Results!$C68,FALSE)=$I68,$P68,IF(HLOOKUP(AA$2,Monitoring_eng!$A$1:$DB$79,Results!$C68,FALSE)=$K68,$Q68,IF(HLOOKUP(AA$2,Monitoring_eng!$A$1:$DB$79,Results!$C68,FALSE)=$M68,$R68,IF(HLOOKUP(AA$2,Monitoring_eng!$A$1:$DB$79,Results!$C68,FALSE)=$O68,$S68,"CHYBA")))))</f>
        <v>2</v>
      </c>
      <c r="AB68" s="68">
        <f>IF(ISBLANK(HLOOKUP(AB$2,Monitoring_eng!$A$1:$DB$79,Results!$C68,FALSE)),"",IF(HLOOKUP(AB$2,Monitoring_eng!$A$1:$DB$79,Results!$C68,FALSE)=$I68,$P68,IF(HLOOKUP(AB$2,Monitoring_eng!$A$1:$DB$79,Results!$C68,FALSE)=$K68,$Q68,IF(HLOOKUP(AB$2,Monitoring_eng!$A$1:$DB$79,Results!$C68,FALSE)=$M68,$R68,IF(HLOOKUP(AB$2,Monitoring_eng!$A$1:$DB$79,Results!$C68,FALSE)=$O68,$S68,"CHYBA")))))</f>
        <v>4</v>
      </c>
      <c r="AC68" s="68">
        <f>IF(ISBLANK(HLOOKUP(AC$2,Monitoring_eng!$A$1:$DB$79,Results!$C68,FALSE)),"",IF(HLOOKUP(AC$2,Monitoring_eng!$A$1:$DB$79,Results!$C68,FALSE)=$I68,$P68,IF(HLOOKUP(AC$2,Monitoring_eng!$A$1:$DB$79,Results!$C68,FALSE)=$K68,$Q68,IF(HLOOKUP(AC$2,Monitoring_eng!$A$1:$DB$79,Results!$C68,FALSE)=$M68,$R68,IF(HLOOKUP(AC$2,Monitoring_eng!$A$1:$DB$79,Results!$C68,FALSE)=$O68,$S68,"CHYBA")))))</f>
        <v>4</v>
      </c>
      <c r="AD68" s="68">
        <f>IF(ISBLANK(HLOOKUP(AD$2,Monitoring_eng!$A$1:$DB$79,Results!$C68,FALSE)),"",IF(HLOOKUP(AD$2,Monitoring_eng!$A$1:$DB$79,Results!$C68,FALSE)=$I68,$P68,IF(HLOOKUP(AD$2,Monitoring_eng!$A$1:$DB$79,Results!$C68,FALSE)=$K68,$Q68,IF(HLOOKUP(AD$2,Monitoring_eng!$A$1:$DB$79,Results!$C68,FALSE)=$M68,$R68,IF(HLOOKUP(AD$2,Monitoring_eng!$A$1:$DB$79,Results!$C68,FALSE)=$O68,$S68,"CHYBA")))))</f>
        <v>0</v>
      </c>
      <c r="AE68" s="68">
        <f>IF(ISBLANK(HLOOKUP(AE$2,Monitoring_eng!$A$1:$DB$79,Results!$C68,FALSE)),"",IF(HLOOKUP(AE$2,Monitoring_eng!$A$1:$DB$79,Results!$C68,FALSE)=$I68,$P68,IF(HLOOKUP(AE$2,Monitoring_eng!$A$1:$DB$79,Results!$C68,FALSE)=$K68,$Q68,IF(HLOOKUP(AE$2,Monitoring_eng!$A$1:$DB$79,Results!$C68,FALSE)=$M68,$R68,IF(HLOOKUP(AE$2,Monitoring_eng!$A$1:$DB$79,Results!$C68,FALSE)=$O68,$S68,"CHYBA")))))</f>
        <v>4</v>
      </c>
      <c r="AF68" s="68">
        <f>IF(ISBLANK(HLOOKUP(AF$2,Monitoring_eng!$A$1:$DB$79,Results!$C68,FALSE)),"",IF(HLOOKUP(AF$2,Monitoring_eng!$A$1:$DB$79,Results!$C68,FALSE)=$I68,$P68,IF(HLOOKUP(AF$2,Monitoring_eng!$A$1:$DB$79,Results!$C68,FALSE)=$K68,$Q68,IF(HLOOKUP(AF$2,Monitoring_eng!$A$1:$DB$79,Results!$C68,FALSE)=$M68,$R68,IF(HLOOKUP(AF$2,Monitoring_eng!$A$1:$DB$79,Results!$C68,FALSE)=$O68,$S68,"CHYBA")))))</f>
        <v>0</v>
      </c>
      <c r="AG68" s="68">
        <f>IF(ISBLANK(HLOOKUP(AG$2,Monitoring_eng!$A$1:$DB$79,Results!$C68,FALSE)),"",IF(HLOOKUP(AG$2,Monitoring_eng!$A$1:$DB$79,Results!$C68,FALSE)=$I68,$P68,IF(HLOOKUP(AG$2,Monitoring_eng!$A$1:$DB$79,Results!$C68,FALSE)=$K68,$Q68,IF(HLOOKUP(AG$2,Monitoring_eng!$A$1:$DB$79,Results!$C68,FALSE)=$M68,$R68,IF(HLOOKUP(AG$2,Monitoring_eng!$A$1:$DB$79,Results!$C68,FALSE)=$O68,$S68,"CHYBA")))))</f>
        <v>2</v>
      </c>
      <c r="AH68" s="68">
        <f>IF(ISBLANK(HLOOKUP(AH$2,Monitoring_eng!$A$1:$DB$79,Results!$C68,FALSE)),"",IF(HLOOKUP(AH$2,Monitoring_eng!$A$1:$DB$79,Results!$C68,FALSE)=$I68,$P68,IF(HLOOKUP(AH$2,Monitoring_eng!$A$1:$DB$79,Results!$C68,FALSE)=$K68,$Q68,IF(HLOOKUP(AH$2,Monitoring_eng!$A$1:$DB$79,Results!$C68,FALSE)=$M68,$R68,IF(HLOOKUP(AH$2,Monitoring_eng!$A$1:$DB$79,Results!$C68,FALSE)=$O68,$S68,"CHYBA")))))</f>
        <v>4</v>
      </c>
      <c r="AI68" s="68">
        <f>IF(ISBLANK(HLOOKUP(AI$2,Monitoring_eng!$A$1:$DB$79,Results!$C68,FALSE)),"",IF(HLOOKUP(AI$2,Monitoring_eng!$A$1:$DB$79,Results!$C68,FALSE)=$I68,$P68,IF(HLOOKUP(AI$2,Monitoring_eng!$A$1:$DB$79,Results!$C68,FALSE)=$K68,$Q68,IF(HLOOKUP(AI$2,Monitoring_eng!$A$1:$DB$79,Results!$C68,FALSE)=$M68,$R68,IF(HLOOKUP(AI$2,Monitoring_eng!$A$1:$DB$79,Results!$C68,FALSE)=$O68,$S68,"CHYBA")))))</f>
        <v>4</v>
      </c>
      <c r="AJ68" s="68">
        <f>IF(ISBLANK(HLOOKUP(AJ$2,Monitoring_eng!$A$1:$DB$79,Results!$C68,FALSE)),"",IF(HLOOKUP(AJ$2,Monitoring_eng!$A$1:$DB$79,Results!$C68,FALSE)=$I68,$P68,IF(HLOOKUP(AJ$2,Monitoring_eng!$A$1:$DB$79,Results!$C68,FALSE)=$K68,$Q68,IF(HLOOKUP(AJ$2,Monitoring_eng!$A$1:$DB$79,Results!$C68,FALSE)=$M68,$R68,IF(HLOOKUP(AJ$2,Monitoring_eng!$A$1:$DB$79,Results!$C68,FALSE)=$O68,$S68,"CHYBA")))))</f>
        <v>0</v>
      </c>
      <c r="AK68" s="68">
        <f>IF(ISBLANK(HLOOKUP(AK$2,Monitoring_eng!$A$1:$DB$79,Results!$C68,FALSE)),"",IF(HLOOKUP(AK$2,Monitoring_eng!$A$1:$DB$79,Results!$C68,FALSE)=$I68,$P68,IF(HLOOKUP(AK$2,Monitoring_eng!$A$1:$DB$79,Results!$C68,FALSE)=$K68,$Q68,IF(HLOOKUP(AK$2,Monitoring_eng!$A$1:$DB$79,Results!$C68,FALSE)=$M68,$R68,IF(HLOOKUP(AK$2,Monitoring_eng!$A$1:$DB$79,Results!$C68,FALSE)=$O68,$S68,"CHYBA")))))</f>
        <v>4</v>
      </c>
      <c r="AL68" s="68">
        <f>IF(ISBLANK(HLOOKUP(AL$2,Monitoring_eng!$A$1:$DB$79,Results!$C68,FALSE)),"",IF(HLOOKUP(AL$2,Monitoring_eng!$A$1:$DB$79,Results!$C68,FALSE)=$I68,$P68,IF(HLOOKUP(AL$2,Monitoring_eng!$A$1:$DB$79,Results!$C68,FALSE)=$K68,$Q68,IF(HLOOKUP(AL$2,Monitoring_eng!$A$1:$DB$79,Results!$C68,FALSE)=$M68,$R68,IF(HLOOKUP(AL$2,Monitoring_eng!$A$1:$DB$79,Results!$C68,FALSE)=$O68,$S68,"CHYBA")))))</f>
        <v>0</v>
      </c>
      <c r="AM68" s="68">
        <f>IF(ISBLANK(HLOOKUP(AM$2,Monitoring_eng!$A$1:$DB$79,Results!$C68,FALSE)),"",IF(HLOOKUP(AM$2,Monitoring_eng!$A$1:$DB$79,Results!$C68,FALSE)=$I68,$P68,IF(HLOOKUP(AM$2,Monitoring_eng!$A$1:$DB$79,Results!$C68,FALSE)=$K68,$Q68,IF(HLOOKUP(AM$2,Monitoring_eng!$A$1:$DB$79,Results!$C68,FALSE)=$M68,$R68,IF(HLOOKUP(AM$2,Monitoring_eng!$A$1:$DB$79,Results!$C68,FALSE)=$O68,$S68,"CHYBA")))))</f>
        <v>2</v>
      </c>
      <c r="AN68" s="68">
        <f>IF(ISBLANK(HLOOKUP(AN$2,Monitoring_eng!$A$1:$DB$79,Results!$C68,FALSE)),"",IF(HLOOKUP(AN$2,Monitoring_eng!$A$1:$DB$79,Results!$C68,FALSE)=$I68,$P68,IF(HLOOKUP(AN$2,Monitoring_eng!$A$1:$DB$79,Results!$C68,FALSE)=$K68,$Q68,IF(HLOOKUP(AN$2,Monitoring_eng!$A$1:$DB$79,Results!$C68,FALSE)=$M68,$R68,IF(HLOOKUP(AN$2,Monitoring_eng!$A$1:$DB$79,Results!$C68,FALSE)=$O68,$S68,"CHYBA")))))</f>
        <v>0</v>
      </c>
      <c r="AO68" s="68">
        <f>IF(ISBLANK(HLOOKUP(AO$2,Monitoring_eng!$A$1:$DB$79,Results!$C68,FALSE)),"",IF(HLOOKUP(AO$2,Monitoring_eng!$A$1:$DB$79,Results!$C68,FALSE)=$I68,$P68,IF(HLOOKUP(AO$2,Monitoring_eng!$A$1:$DB$79,Results!$C68,FALSE)=$K68,$Q68,IF(HLOOKUP(AO$2,Monitoring_eng!$A$1:$DB$79,Results!$C68,FALSE)=$M68,$R68,IF(HLOOKUP(AO$2,Monitoring_eng!$A$1:$DB$79,Results!$C68,FALSE)=$O68,$S68,"CHYBA")))))</f>
        <v>2</v>
      </c>
      <c r="AP68" s="68">
        <f>IF(ISBLANK(HLOOKUP(AP$2,Monitoring_eng!$A$1:$DB$79,Results!$C68,FALSE)),"",IF(HLOOKUP(AP$2,Monitoring_eng!$A$1:$DB$79,Results!$C68,FALSE)=$I68,$P68,IF(HLOOKUP(AP$2,Monitoring_eng!$A$1:$DB$79,Results!$C68,FALSE)=$K68,$Q68,IF(HLOOKUP(AP$2,Monitoring_eng!$A$1:$DB$79,Results!$C68,FALSE)=$M68,$R68,IF(HLOOKUP(AP$2,Monitoring_eng!$A$1:$DB$79,Results!$C68,FALSE)=$O68,$S68,"CHYBA")))))</f>
        <v>2</v>
      </c>
      <c r="AQ68" s="68">
        <f>IF(ISBLANK(HLOOKUP(AQ$2,Monitoring_eng!$A$1:$DB$79,Results!$C68,FALSE)),"",IF(HLOOKUP(AQ$2,Monitoring_eng!$A$1:$DB$79,Results!$C68,FALSE)=$I68,$P68,IF(HLOOKUP(AQ$2,Monitoring_eng!$A$1:$DB$79,Results!$C68,FALSE)=$K68,$Q68,IF(HLOOKUP(AQ$2,Monitoring_eng!$A$1:$DB$79,Results!$C68,FALSE)=$M68,$R68,IF(HLOOKUP(AQ$2,Monitoring_eng!$A$1:$DB$79,Results!$C68,FALSE)=$O68,$S68,"CHYBA")))))</f>
        <v>2</v>
      </c>
      <c r="AR68" s="68">
        <f>IF(ISBLANK(HLOOKUP(AR$2,Monitoring_eng!$A$1:$DB$79,Results!$C68,FALSE)),"",IF(HLOOKUP(AR$2,Monitoring_eng!$A$1:$DB$79,Results!$C68,FALSE)=$I68,$P68,IF(HLOOKUP(AR$2,Monitoring_eng!$A$1:$DB$79,Results!$C68,FALSE)=$K68,$Q68,IF(HLOOKUP(AR$2,Monitoring_eng!$A$1:$DB$79,Results!$C68,FALSE)=$M68,$R68,IF(HLOOKUP(AR$2,Monitoring_eng!$A$1:$DB$79,Results!$C68,FALSE)=$O68,$S68,"CHYBA")))))</f>
        <v>4</v>
      </c>
      <c r="AS68" s="68">
        <f>IF(ISBLANK(HLOOKUP(AS$2,Monitoring_eng!$A$1:$DB$79,Results!$C68,FALSE)),"",IF(HLOOKUP(AS$2,Monitoring_eng!$A$1:$DB$79,Results!$C68,FALSE)=$I68,$P68,IF(HLOOKUP(AS$2,Monitoring_eng!$A$1:$DB$79,Results!$C68,FALSE)=$K68,$Q68,IF(HLOOKUP(AS$2,Monitoring_eng!$A$1:$DB$79,Results!$C68,FALSE)=$M68,$R68,IF(HLOOKUP(AS$2,Monitoring_eng!$A$1:$DB$79,Results!$C68,FALSE)=$O68,$S68,"CHYBA")))))</f>
        <v>0</v>
      </c>
      <c r="AT68" s="68">
        <f>IF(ISBLANK(HLOOKUP(AT$2,Monitoring_eng!$A$1:$DB$79,Results!$C68,FALSE)),"",IF(HLOOKUP(AT$2,Monitoring_eng!$A$1:$DB$79,Results!$C68,FALSE)=$I68,$P68,IF(HLOOKUP(AT$2,Monitoring_eng!$A$1:$DB$79,Results!$C68,FALSE)=$K68,$Q68,IF(HLOOKUP(AT$2,Monitoring_eng!$A$1:$DB$79,Results!$C68,FALSE)=$M68,$R68,IF(HLOOKUP(AT$2,Monitoring_eng!$A$1:$DB$79,Results!$C68,FALSE)=$O68,$S68,"CHYBA")))))</f>
        <v>4</v>
      </c>
      <c r="AU68" s="68">
        <f>IF(ISBLANK(HLOOKUP(AU$2,Monitoring_eng!$A$1:$DB$79,Results!$C68,FALSE)),"",IF(HLOOKUP(AU$2,Monitoring_eng!$A$1:$DB$79,Results!$C68,FALSE)=$I68,$P68,IF(HLOOKUP(AU$2,Monitoring_eng!$A$1:$DB$79,Results!$C68,FALSE)=$K68,$Q68,IF(HLOOKUP(AU$2,Monitoring_eng!$A$1:$DB$79,Results!$C68,FALSE)=$M68,$R68,IF(HLOOKUP(AU$2,Monitoring_eng!$A$1:$DB$79,Results!$C68,FALSE)=$O68,$S68,"CHYBA")))))</f>
        <v>0</v>
      </c>
      <c r="AV68" s="68">
        <f>IF(ISBLANK(HLOOKUP(AV$2,Monitoring_eng!$A$1:$DB$79,Results!$C68,FALSE)),"",IF(HLOOKUP(AV$2,Monitoring_eng!$A$1:$DB$79,Results!$C68,FALSE)=$I68,$P68,IF(HLOOKUP(AV$2,Monitoring_eng!$A$1:$DB$79,Results!$C68,FALSE)=$K68,$Q68,IF(HLOOKUP(AV$2,Monitoring_eng!$A$1:$DB$79,Results!$C68,FALSE)=$M68,$R68,IF(HLOOKUP(AV$2,Monitoring_eng!$A$1:$DB$79,Results!$C68,FALSE)=$O68,$S68,"CHYBA")))))</f>
        <v>2</v>
      </c>
      <c r="AW68" s="68">
        <f>IF(ISBLANK(HLOOKUP(AW$2,Monitoring_eng!$A$1:$DB$79,Results!$C68,FALSE)),"",IF(HLOOKUP(AW$2,Monitoring_eng!$A$1:$DB$79,Results!$C68,FALSE)=$I68,$P68,IF(HLOOKUP(AW$2,Monitoring_eng!$A$1:$DB$79,Results!$C68,FALSE)=$K68,$Q68,IF(HLOOKUP(AW$2,Monitoring_eng!$A$1:$DB$79,Results!$C68,FALSE)=$M68,$R68,IF(HLOOKUP(AW$2,Monitoring_eng!$A$1:$DB$79,Results!$C68,FALSE)=$O68,$S68,"CHYBA")))))</f>
        <v>2</v>
      </c>
      <c r="AX68" s="68">
        <f>IF(ISBLANK(HLOOKUP(AX$2,Monitoring_eng!$A$1:$DB$79,Results!$C68,FALSE)),"",IF(HLOOKUP(AX$2,Monitoring_eng!$A$1:$DB$79,Results!$C68,FALSE)=$I68,$P68,IF(HLOOKUP(AX$2,Monitoring_eng!$A$1:$DB$79,Results!$C68,FALSE)=$K68,$Q68,IF(HLOOKUP(AX$2,Monitoring_eng!$A$1:$DB$79,Results!$C68,FALSE)=$M68,$R68,IF(HLOOKUP(AX$2,Monitoring_eng!$A$1:$DB$79,Results!$C68,FALSE)=$O68,$S68,"CHYBA")))))</f>
        <v>2</v>
      </c>
      <c r="AY68" s="68">
        <f>IF(ISBLANK(HLOOKUP(AY$2,Monitoring_eng!$A$1:$DB$79,Results!$C68,FALSE)),"",IF(HLOOKUP(AY$2,Monitoring_eng!$A$1:$DB$79,Results!$C68,FALSE)=$I68,$P68,IF(HLOOKUP(AY$2,Monitoring_eng!$A$1:$DB$79,Results!$C68,FALSE)=$K68,$Q68,IF(HLOOKUP(AY$2,Monitoring_eng!$A$1:$DB$79,Results!$C68,FALSE)=$M68,$R68,IF(HLOOKUP(AY$2,Monitoring_eng!$A$1:$DB$79,Results!$C68,FALSE)=$O68,$S68,"CHYBA")))))</f>
        <v>2</v>
      </c>
      <c r="AZ68" s="68">
        <f>IF(ISBLANK(HLOOKUP(AZ$2,Monitoring_eng!$A$1:$DB$79,Results!$C68,FALSE)),"",IF(HLOOKUP(AZ$2,Monitoring_eng!$A$1:$DB$79,Results!$C68,FALSE)=$I68,$P68,IF(HLOOKUP(AZ$2,Monitoring_eng!$A$1:$DB$79,Results!$C68,FALSE)=$K68,$Q68,IF(HLOOKUP(AZ$2,Monitoring_eng!$A$1:$DB$79,Results!$C68,FALSE)=$M68,$R68,IF(HLOOKUP(AZ$2,Monitoring_eng!$A$1:$DB$79,Results!$C68,FALSE)=$O68,$S68,"CHYBA")))))</f>
        <v>4</v>
      </c>
      <c r="BA68" s="68">
        <f>IF(ISBLANK(HLOOKUP(BA$2,Monitoring_eng!$A$1:$DB$79,Results!$C68,FALSE)),"",IF(HLOOKUP(BA$2,Monitoring_eng!$A$1:$DB$79,Results!$C68,FALSE)=$I68,$P68,IF(HLOOKUP(BA$2,Monitoring_eng!$A$1:$DB$79,Results!$C68,FALSE)=$K68,$Q68,IF(HLOOKUP(BA$2,Monitoring_eng!$A$1:$DB$79,Results!$C68,FALSE)=$M68,$R68,IF(HLOOKUP(BA$2,Monitoring_eng!$A$1:$DB$79,Results!$C68,FALSE)=$O68,$S68,"CHYBA")))))</f>
        <v>0</v>
      </c>
      <c r="BB68" s="68">
        <f>IF(ISBLANK(HLOOKUP(BB$2,Monitoring_eng!$A$1:$DB$79,Results!$C68,FALSE)),"",IF(HLOOKUP(BB$2,Monitoring_eng!$A$1:$DB$79,Results!$C68,FALSE)=$I68,$P68,IF(HLOOKUP(BB$2,Monitoring_eng!$A$1:$DB$79,Results!$C68,FALSE)=$K68,$Q68,IF(HLOOKUP(BB$2,Monitoring_eng!$A$1:$DB$79,Results!$C68,FALSE)=$M68,$R68,IF(HLOOKUP(BB$2,Monitoring_eng!$A$1:$DB$79,Results!$C68,FALSE)=$O68,$S68,"CHYBA")))))</f>
        <v>2</v>
      </c>
      <c r="BC68" s="68">
        <f>IF(ISBLANK(HLOOKUP(BC$2,Monitoring_eng!$A$1:$DB$79,Results!$C68,FALSE)),"",IF(HLOOKUP(BC$2,Monitoring_eng!$A$1:$DB$79,Results!$C68,FALSE)=$I68,$P68,IF(HLOOKUP(BC$2,Monitoring_eng!$A$1:$DB$79,Results!$C68,FALSE)=$K68,$Q68,IF(HLOOKUP(BC$2,Monitoring_eng!$A$1:$DB$79,Results!$C68,FALSE)=$M68,$R68,IF(HLOOKUP(BC$2,Monitoring_eng!$A$1:$DB$79,Results!$C68,FALSE)=$O68,$S68,"CHYBA")))))</f>
        <v>0</v>
      </c>
      <c r="BD68" s="68">
        <f>IF(ISBLANK(HLOOKUP(BD$2,Monitoring_eng!$A$1:$DB$79,Results!$C68,FALSE)),"",IF(HLOOKUP(BD$2,Monitoring_eng!$A$1:$DB$79,Results!$C68,FALSE)=$I68,$P68,IF(HLOOKUP(BD$2,Monitoring_eng!$A$1:$DB$79,Results!$C68,FALSE)=$K68,$Q68,IF(HLOOKUP(BD$2,Monitoring_eng!$A$1:$DB$79,Results!$C68,FALSE)=$M68,$R68,IF(HLOOKUP(BD$2,Monitoring_eng!$A$1:$DB$79,Results!$C68,FALSE)=$O68,$S68,"CHYBA")))))</f>
        <v>2</v>
      </c>
      <c r="BE68" s="68">
        <f>IF(ISBLANK(HLOOKUP(BE$2,Monitoring_eng!$A$1:$DB$79,Results!$C68,FALSE)),"",IF(HLOOKUP(BE$2,Monitoring_eng!$A$1:$DB$79,Results!$C68,FALSE)=$I68,$P68,IF(HLOOKUP(BE$2,Monitoring_eng!$A$1:$DB$79,Results!$C68,FALSE)=$K68,$Q68,IF(HLOOKUP(BE$2,Monitoring_eng!$A$1:$DB$79,Results!$C68,FALSE)=$M68,$R68,IF(HLOOKUP(BE$2,Monitoring_eng!$A$1:$DB$79,Results!$C68,FALSE)=$O68,$S68,"CHYBA")))))</f>
        <v>0</v>
      </c>
      <c r="BF68" s="68">
        <f>IF(ISBLANK(HLOOKUP(BF$2,Monitoring_eng!$A$1:$DB$79,Results!$C68,FALSE)),"",IF(HLOOKUP(BF$2,Monitoring_eng!$A$1:$DB$79,Results!$C68,FALSE)=$I68,$P68,IF(HLOOKUP(BF$2,Monitoring_eng!$A$1:$DB$79,Results!$C68,FALSE)=$K68,$Q68,IF(HLOOKUP(BF$2,Monitoring_eng!$A$1:$DB$79,Results!$C68,FALSE)=$M68,$R68,IF(HLOOKUP(BF$2,Monitoring_eng!$A$1:$DB$79,Results!$C68,FALSE)=$O68,$S68,"CHYBA")))))</f>
        <v>2</v>
      </c>
      <c r="BG68" s="68">
        <f>IF(ISBLANK(HLOOKUP(BG$2,Monitoring_eng!$A$1:$DB$79,Results!$C68,FALSE)),"",IF(HLOOKUP(BG$2,Monitoring_eng!$A$1:$DB$79,Results!$C68,FALSE)=$I68,$P68,IF(HLOOKUP(BG$2,Monitoring_eng!$A$1:$DB$79,Results!$C68,FALSE)=$K68,$Q68,IF(HLOOKUP(BG$2,Monitoring_eng!$A$1:$DB$79,Results!$C68,FALSE)=$M68,$R68,IF(HLOOKUP(BG$2,Monitoring_eng!$A$1:$DB$79,Results!$C68,FALSE)=$O68,$S68,"CHYBA")))))</f>
        <v>2</v>
      </c>
      <c r="BH68" s="68">
        <f>IF(ISBLANK(HLOOKUP(BH$2,Monitoring_eng!$A$1:$DB$79,Results!$C68,FALSE)),"",IF(HLOOKUP(BH$2,Monitoring_eng!$A$1:$DB$79,Results!$C68,FALSE)=$I68,$P68,IF(HLOOKUP(BH$2,Monitoring_eng!$A$1:$DB$79,Results!$C68,FALSE)=$K68,$Q68,IF(HLOOKUP(BH$2,Monitoring_eng!$A$1:$DB$79,Results!$C68,FALSE)=$M68,$R68,IF(HLOOKUP(BH$2,Monitoring_eng!$A$1:$DB$79,Results!$C68,FALSE)=$O68,$S68,"CHYBA")))))</f>
        <v>4</v>
      </c>
      <c r="BI68" s="68">
        <f>IF(ISBLANK(HLOOKUP(BI$2,Monitoring_eng!$A$1:$DB$79,Results!$C68,FALSE)),"",IF(HLOOKUP(BI$2,Monitoring_eng!$A$1:$DB$79,Results!$C68,FALSE)=$I68,$P68,IF(HLOOKUP(BI$2,Monitoring_eng!$A$1:$DB$79,Results!$C68,FALSE)=$K68,$Q68,IF(HLOOKUP(BI$2,Monitoring_eng!$A$1:$DB$79,Results!$C68,FALSE)=$M68,$R68,IF(HLOOKUP(BI$2,Monitoring_eng!$A$1:$DB$79,Results!$C68,FALSE)=$O68,$S68,"CHYBA")))))</f>
        <v>0</v>
      </c>
      <c r="BJ68" s="68">
        <f>IF(ISBLANK(HLOOKUP(BJ$2,Monitoring_eng!$A$1:$DB$79,Results!$C68,FALSE)),"",IF(HLOOKUP(BJ$2,Monitoring_eng!$A$1:$DB$79,Results!$C68,FALSE)=$I68,$P68,IF(HLOOKUP(BJ$2,Monitoring_eng!$A$1:$DB$79,Results!$C68,FALSE)=$K68,$Q68,IF(HLOOKUP(BJ$2,Monitoring_eng!$A$1:$DB$79,Results!$C68,FALSE)=$M68,$R68,IF(HLOOKUP(BJ$2,Monitoring_eng!$A$1:$DB$79,Results!$C68,FALSE)=$O68,$S68,"CHYBA")))))</f>
        <v>2</v>
      </c>
      <c r="BK68" s="68">
        <f>IF(ISBLANK(HLOOKUP(BK$2,Monitoring_eng!$A$1:$DB$79,Results!$C68,FALSE)),"",IF(HLOOKUP(BK$2,Monitoring_eng!$A$1:$DB$79,Results!$C68,FALSE)=$I68,$P68,IF(HLOOKUP(BK$2,Monitoring_eng!$A$1:$DB$79,Results!$C68,FALSE)=$K68,$Q68,IF(HLOOKUP(BK$2,Monitoring_eng!$A$1:$DB$79,Results!$C68,FALSE)=$M68,$R68,IF(HLOOKUP(BK$2,Monitoring_eng!$A$1:$DB$79,Results!$C68,FALSE)=$O68,$S68,"CHYBA")))))</f>
        <v>2</v>
      </c>
      <c r="BL68" s="68">
        <f>IF(ISBLANK(HLOOKUP(BL$2,Monitoring_eng!$A$1:$DB$79,Results!$C68,FALSE)),"",IF(HLOOKUP(BL$2,Monitoring_eng!$A$1:$DB$79,Results!$C68,FALSE)=$I68,$P68,IF(HLOOKUP(BL$2,Monitoring_eng!$A$1:$DB$79,Results!$C68,FALSE)=$K68,$Q68,IF(HLOOKUP(BL$2,Monitoring_eng!$A$1:$DB$79,Results!$C68,FALSE)=$M68,$R68,IF(HLOOKUP(BL$2,Monitoring_eng!$A$1:$DB$79,Results!$C68,FALSE)=$O68,$S68,"CHYBA")))))</f>
        <v>2</v>
      </c>
      <c r="BM68" s="68">
        <f>IF(ISBLANK(HLOOKUP(BM$2,Monitoring_eng!$A$1:$DB$79,Results!$C68,FALSE)),"",IF(HLOOKUP(BM$2,Monitoring_eng!$A$1:$DB$79,Results!$C68,FALSE)=$I68,$P68,IF(HLOOKUP(BM$2,Monitoring_eng!$A$1:$DB$79,Results!$C68,FALSE)=$K68,$Q68,IF(HLOOKUP(BM$2,Monitoring_eng!$A$1:$DB$79,Results!$C68,FALSE)=$M68,$R68,IF(HLOOKUP(BM$2,Monitoring_eng!$A$1:$DB$79,Results!$C68,FALSE)=$O68,$S68,"CHYBA")))))</f>
        <v>0</v>
      </c>
      <c r="BN68" s="68">
        <f>IF(ISBLANK(HLOOKUP(BN$2,Monitoring_eng!$A$1:$DB$79,Results!$C68,FALSE)),"",IF(HLOOKUP(BN$2,Monitoring_eng!$A$1:$DB$79,Results!$C68,FALSE)=$I68,$P68,IF(HLOOKUP(BN$2,Monitoring_eng!$A$1:$DB$79,Results!$C68,FALSE)=$K68,$Q68,IF(HLOOKUP(BN$2,Monitoring_eng!$A$1:$DB$79,Results!$C68,FALSE)=$M68,$R68,IF(HLOOKUP(BN$2,Monitoring_eng!$A$1:$DB$79,Results!$C68,FALSE)=$O68,$S68,"CHYBA")))))</f>
        <v>4</v>
      </c>
      <c r="BO68" s="68">
        <f>IF(ISBLANK(HLOOKUP(BO$2,Monitoring_eng!$A$1:$DB$79,Results!$C68,FALSE)),"",IF(HLOOKUP(BO$2,Monitoring_eng!$A$1:$DB$79,Results!$C68,FALSE)=$I68,$P68,IF(HLOOKUP(BO$2,Monitoring_eng!$A$1:$DB$79,Results!$C68,FALSE)=$K68,$Q68,IF(HLOOKUP(BO$2,Monitoring_eng!$A$1:$DB$79,Results!$C68,FALSE)=$M68,$R68,IF(HLOOKUP(BO$2,Monitoring_eng!$A$1:$DB$79,Results!$C68,FALSE)=$O68,$S68,"CHYBA")))))</f>
        <v>4</v>
      </c>
      <c r="BP68" s="68">
        <f>IF(ISBLANK(HLOOKUP(BP$2,Monitoring_eng!$A$1:$DB$79,Results!$C68,FALSE)),"",IF(HLOOKUP(BP$2,Monitoring_eng!$A$1:$DB$79,Results!$C68,FALSE)=$I68,$P68,IF(HLOOKUP(BP$2,Monitoring_eng!$A$1:$DB$79,Results!$C68,FALSE)=$K68,$Q68,IF(HLOOKUP(BP$2,Monitoring_eng!$A$1:$DB$79,Results!$C68,FALSE)=$M68,$R68,IF(HLOOKUP(BP$2,Monitoring_eng!$A$1:$DB$79,Results!$C68,FALSE)=$O68,$S68,"CHYBA")))))</f>
        <v>2</v>
      </c>
      <c r="BQ68" s="68">
        <f>IF(ISBLANK(HLOOKUP(BQ$2,Monitoring_eng!$A$1:$DB$79,Results!$C68,FALSE)),"",IF(HLOOKUP(BQ$2,Monitoring_eng!$A$1:$DB$79,Results!$C68,FALSE)=$I68,$P68,IF(HLOOKUP(BQ$2,Monitoring_eng!$A$1:$DB$79,Results!$C68,FALSE)=$K68,$Q68,IF(HLOOKUP(BQ$2,Monitoring_eng!$A$1:$DB$79,Results!$C68,FALSE)=$M68,$R68,IF(HLOOKUP(BQ$2,Monitoring_eng!$A$1:$DB$79,Results!$C68,FALSE)=$O68,$S68,"CHYBA")))))</f>
        <v>0</v>
      </c>
    </row>
    <row r="69" spans="1:69" x14ac:dyDescent="0.25">
      <c r="A69" s="45" t="s">
        <v>2494</v>
      </c>
      <c r="B69" s="45" t="s">
        <v>370</v>
      </c>
      <c r="C69" s="45">
        <v>68</v>
      </c>
      <c r="D69" s="53" t="s">
        <v>285</v>
      </c>
      <c r="E69" s="53" t="s">
        <v>284</v>
      </c>
      <c r="F69" s="61" t="s">
        <v>67</v>
      </c>
      <c r="G69" s="45">
        <v>1</v>
      </c>
      <c r="H69" s="45" t="s">
        <v>484</v>
      </c>
      <c r="I69" s="45" t="s">
        <v>1749</v>
      </c>
      <c r="J69" s="45" t="s">
        <v>485</v>
      </c>
      <c r="K69" s="67" t="s">
        <v>1750</v>
      </c>
      <c r="L69" s="45" t="s">
        <v>486</v>
      </c>
      <c r="M69" s="45" t="s">
        <v>1752</v>
      </c>
      <c r="N69" s="45" t="s">
        <v>2116</v>
      </c>
      <c r="O69" s="45" t="s">
        <v>2116</v>
      </c>
      <c r="P69" s="45">
        <f t="shared" si="2"/>
        <v>1</v>
      </c>
      <c r="Q69" s="45">
        <v>0</v>
      </c>
      <c r="R69" s="45">
        <f t="shared" si="3"/>
        <v>0.5</v>
      </c>
      <c r="S69" s="45" t="s">
        <v>2116</v>
      </c>
      <c r="T69" s="68">
        <f>IF(ISBLANK(HLOOKUP(T$2,Monitoring_eng!$A$1:$DB$79,Results!$C69,FALSE)),"",IF(HLOOKUP(T$2,Monitoring_eng!$A$1:$DB$79,Results!$C69,FALSE)=$I69,$P69,IF(HLOOKUP(T$2,Monitoring_eng!$A$1:$DB$79,Results!$C69,FALSE)=$K69,$Q69,IF(HLOOKUP(T$2,Monitoring_eng!$A$1:$DB$79,Results!$C69,FALSE)=$M69,$R69,IF(HLOOKUP(T$2,Monitoring_eng!$A$1:$DB$79,Results!$C69,FALSE)=$O69,$S69,"CHYBA")))))</f>
        <v>0</v>
      </c>
      <c r="U69" s="68">
        <f>IF(ISBLANK(HLOOKUP(U$2,Monitoring_eng!$A$1:$DB$79,Results!$C69,FALSE)),"",IF(HLOOKUP(U$2,Monitoring_eng!$A$1:$DB$79,Results!$C69,FALSE)=$I69,$P69,IF(HLOOKUP(U$2,Monitoring_eng!$A$1:$DB$79,Results!$C69,FALSE)=$K69,$Q69,IF(HLOOKUP(U$2,Monitoring_eng!$A$1:$DB$79,Results!$C69,FALSE)=$M69,$R69,IF(HLOOKUP(U$2,Monitoring_eng!$A$1:$DB$79,Results!$C69,FALSE)=$O69,$S69,"CHYBA")))))</f>
        <v>0</v>
      </c>
      <c r="V69" s="68">
        <f>IF(ISBLANK(HLOOKUP(V$2,Monitoring_eng!$A$1:$DB$79,Results!$C69,FALSE)),"",IF(HLOOKUP(V$2,Monitoring_eng!$A$1:$DB$79,Results!$C69,FALSE)=$I69,$P69,IF(HLOOKUP(V$2,Monitoring_eng!$A$1:$DB$79,Results!$C69,FALSE)=$K69,$Q69,IF(HLOOKUP(V$2,Monitoring_eng!$A$1:$DB$79,Results!$C69,FALSE)=$M69,$R69,IF(HLOOKUP(V$2,Monitoring_eng!$A$1:$DB$79,Results!$C69,FALSE)=$O69,$S69,"CHYBA")))))</f>
        <v>0</v>
      </c>
      <c r="W69" s="68">
        <f>IF(ISBLANK(HLOOKUP(W$2,Monitoring_eng!$A$1:$DB$79,Results!$C69,FALSE)),"",IF(HLOOKUP(W$2,Monitoring_eng!$A$1:$DB$79,Results!$C69,FALSE)=$I69,$P69,IF(HLOOKUP(W$2,Monitoring_eng!$A$1:$DB$79,Results!$C69,FALSE)=$K69,$Q69,IF(HLOOKUP(W$2,Monitoring_eng!$A$1:$DB$79,Results!$C69,FALSE)=$M69,$R69,IF(HLOOKUP(W$2,Monitoring_eng!$A$1:$DB$79,Results!$C69,FALSE)=$O69,$S69,"CHYBA")))))</f>
        <v>0</v>
      </c>
      <c r="X69" s="68">
        <f>IF(ISBLANK(HLOOKUP(X$2,Monitoring_eng!$A$1:$DB$79,Results!$C69,FALSE)),"",IF(HLOOKUP(X$2,Monitoring_eng!$A$1:$DB$79,Results!$C69,FALSE)=$I69,$P69,IF(HLOOKUP(X$2,Monitoring_eng!$A$1:$DB$79,Results!$C69,FALSE)=$K69,$Q69,IF(HLOOKUP(X$2,Monitoring_eng!$A$1:$DB$79,Results!$C69,FALSE)=$M69,$R69,IF(HLOOKUP(X$2,Monitoring_eng!$A$1:$DB$79,Results!$C69,FALSE)=$O69,$S69,"CHYBA")))))</f>
        <v>0</v>
      </c>
      <c r="Y69" s="68">
        <f>IF(ISBLANK(HLOOKUP(Y$2,Monitoring_eng!$A$1:$DB$79,Results!$C69,FALSE)),"",IF(HLOOKUP(Y$2,Monitoring_eng!$A$1:$DB$79,Results!$C69,FALSE)=$I69,$P69,IF(HLOOKUP(Y$2,Monitoring_eng!$A$1:$DB$79,Results!$C69,FALSE)=$K69,$Q69,IF(HLOOKUP(Y$2,Monitoring_eng!$A$1:$DB$79,Results!$C69,FALSE)=$M69,$R69,IF(HLOOKUP(Y$2,Monitoring_eng!$A$1:$DB$79,Results!$C69,FALSE)=$O69,$S69,"CHYBA")))))</f>
        <v>0</v>
      </c>
      <c r="Z69" s="68">
        <f>IF(ISBLANK(HLOOKUP(Z$2,Monitoring_eng!$A$1:$DB$79,Results!$C69,FALSE)),"",IF(HLOOKUP(Z$2,Monitoring_eng!$A$1:$DB$79,Results!$C69,FALSE)=$I69,$P69,IF(HLOOKUP(Z$2,Monitoring_eng!$A$1:$DB$79,Results!$C69,FALSE)=$K69,$Q69,IF(HLOOKUP(Z$2,Monitoring_eng!$A$1:$DB$79,Results!$C69,FALSE)=$M69,$R69,IF(HLOOKUP(Z$2,Monitoring_eng!$A$1:$DB$79,Results!$C69,FALSE)=$O69,$S69,"CHYBA")))))</f>
        <v>0</v>
      </c>
      <c r="AA69" s="68">
        <f>IF(ISBLANK(HLOOKUP(AA$2,Monitoring_eng!$A$1:$DB$79,Results!$C69,FALSE)),"",IF(HLOOKUP(AA$2,Monitoring_eng!$A$1:$DB$79,Results!$C69,FALSE)=$I69,$P69,IF(HLOOKUP(AA$2,Monitoring_eng!$A$1:$DB$79,Results!$C69,FALSE)=$K69,$Q69,IF(HLOOKUP(AA$2,Monitoring_eng!$A$1:$DB$79,Results!$C69,FALSE)=$M69,$R69,IF(HLOOKUP(AA$2,Monitoring_eng!$A$1:$DB$79,Results!$C69,FALSE)=$O69,$S69,"CHYBA")))))</f>
        <v>0</v>
      </c>
      <c r="AB69" s="68">
        <f>IF(ISBLANK(HLOOKUP(AB$2,Monitoring_eng!$A$1:$DB$79,Results!$C69,FALSE)),"",IF(HLOOKUP(AB$2,Monitoring_eng!$A$1:$DB$79,Results!$C69,FALSE)=$I69,$P69,IF(HLOOKUP(AB$2,Monitoring_eng!$A$1:$DB$79,Results!$C69,FALSE)=$K69,$Q69,IF(HLOOKUP(AB$2,Monitoring_eng!$A$1:$DB$79,Results!$C69,FALSE)=$M69,$R69,IF(HLOOKUP(AB$2,Monitoring_eng!$A$1:$DB$79,Results!$C69,FALSE)=$O69,$S69,"CHYBA")))))</f>
        <v>0</v>
      </c>
      <c r="AC69" s="68">
        <f>IF(ISBLANK(HLOOKUP(AC$2,Monitoring_eng!$A$1:$DB$79,Results!$C69,FALSE)),"",IF(HLOOKUP(AC$2,Monitoring_eng!$A$1:$DB$79,Results!$C69,FALSE)=$I69,$P69,IF(HLOOKUP(AC$2,Monitoring_eng!$A$1:$DB$79,Results!$C69,FALSE)=$K69,$Q69,IF(HLOOKUP(AC$2,Monitoring_eng!$A$1:$DB$79,Results!$C69,FALSE)=$M69,$R69,IF(HLOOKUP(AC$2,Monitoring_eng!$A$1:$DB$79,Results!$C69,FALSE)=$O69,$S69,"CHYBA")))))</f>
        <v>0</v>
      </c>
      <c r="AD69" s="68">
        <f>IF(ISBLANK(HLOOKUP(AD$2,Monitoring_eng!$A$1:$DB$79,Results!$C69,FALSE)),"",IF(HLOOKUP(AD$2,Monitoring_eng!$A$1:$DB$79,Results!$C69,FALSE)=$I69,$P69,IF(HLOOKUP(AD$2,Monitoring_eng!$A$1:$DB$79,Results!$C69,FALSE)=$K69,$Q69,IF(HLOOKUP(AD$2,Monitoring_eng!$A$1:$DB$79,Results!$C69,FALSE)=$M69,$R69,IF(HLOOKUP(AD$2,Monitoring_eng!$A$1:$DB$79,Results!$C69,FALSE)=$O69,$S69,"CHYBA")))))</f>
        <v>0</v>
      </c>
      <c r="AE69" s="68">
        <f>IF(ISBLANK(HLOOKUP(AE$2,Monitoring_eng!$A$1:$DB$79,Results!$C69,FALSE)),"",IF(HLOOKUP(AE$2,Monitoring_eng!$A$1:$DB$79,Results!$C69,FALSE)=$I69,$P69,IF(HLOOKUP(AE$2,Monitoring_eng!$A$1:$DB$79,Results!$C69,FALSE)=$K69,$Q69,IF(HLOOKUP(AE$2,Monitoring_eng!$A$1:$DB$79,Results!$C69,FALSE)=$M69,$R69,IF(HLOOKUP(AE$2,Monitoring_eng!$A$1:$DB$79,Results!$C69,FALSE)=$O69,$S69,"CHYBA")))))</f>
        <v>0</v>
      </c>
      <c r="AF69" s="68">
        <f>IF(ISBLANK(HLOOKUP(AF$2,Monitoring_eng!$A$1:$DB$79,Results!$C69,FALSE)),"",IF(HLOOKUP(AF$2,Monitoring_eng!$A$1:$DB$79,Results!$C69,FALSE)=$I69,$P69,IF(HLOOKUP(AF$2,Monitoring_eng!$A$1:$DB$79,Results!$C69,FALSE)=$K69,$Q69,IF(HLOOKUP(AF$2,Monitoring_eng!$A$1:$DB$79,Results!$C69,FALSE)=$M69,$R69,IF(HLOOKUP(AF$2,Monitoring_eng!$A$1:$DB$79,Results!$C69,FALSE)=$O69,$S69,"CHYBA")))))</f>
        <v>0</v>
      </c>
      <c r="AG69" s="68">
        <f>IF(ISBLANK(HLOOKUP(AG$2,Monitoring_eng!$A$1:$DB$79,Results!$C69,FALSE)),"",IF(HLOOKUP(AG$2,Monitoring_eng!$A$1:$DB$79,Results!$C69,FALSE)=$I69,$P69,IF(HLOOKUP(AG$2,Monitoring_eng!$A$1:$DB$79,Results!$C69,FALSE)=$K69,$Q69,IF(HLOOKUP(AG$2,Monitoring_eng!$A$1:$DB$79,Results!$C69,FALSE)=$M69,$R69,IF(HLOOKUP(AG$2,Monitoring_eng!$A$1:$DB$79,Results!$C69,FALSE)=$O69,$S69,"CHYBA")))))</f>
        <v>1</v>
      </c>
      <c r="AH69" s="68">
        <f>IF(ISBLANK(HLOOKUP(AH$2,Monitoring_eng!$A$1:$DB$79,Results!$C69,FALSE)),"",IF(HLOOKUP(AH$2,Monitoring_eng!$A$1:$DB$79,Results!$C69,FALSE)=$I69,$P69,IF(HLOOKUP(AH$2,Monitoring_eng!$A$1:$DB$79,Results!$C69,FALSE)=$K69,$Q69,IF(HLOOKUP(AH$2,Monitoring_eng!$A$1:$DB$79,Results!$C69,FALSE)=$M69,$R69,IF(HLOOKUP(AH$2,Monitoring_eng!$A$1:$DB$79,Results!$C69,FALSE)=$O69,$S69,"CHYBA")))))</f>
        <v>0.5</v>
      </c>
      <c r="AI69" s="68">
        <f>IF(ISBLANK(HLOOKUP(AI$2,Monitoring_eng!$A$1:$DB$79,Results!$C69,FALSE)),"",IF(HLOOKUP(AI$2,Monitoring_eng!$A$1:$DB$79,Results!$C69,FALSE)=$I69,$P69,IF(HLOOKUP(AI$2,Monitoring_eng!$A$1:$DB$79,Results!$C69,FALSE)=$K69,$Q69,IF(HLOOKUP(AI$2,Monitoring_eng!$A$1:$DB$79,Results!$C69,FALSE)=$M69,$R69,IF(HLOOKUP(AI$2,Monitoring_eng!$A$1:$DB$79,Results!$C69,FALSE)=$O69,$S69,"CHYBA")))))</f>
        <v>0</v>
      </c>
      <c r="AJ69" s="68">
        <f>IF(ISBLANK(HLOOKUP(AJ$2,Monitoring_eng!$A$1:$DB$79,Results!$C69,FALSE)),"",IF(HLOOKUP(AJ$2,Monitoring_eng!$A$1:$DB$79,Results!$C69,FALSE)=$I69,$P69,IF(HLOOKUP(AJ$2,Monitoring_eng!$A$1:$DB$79,Results!$C69,FALSE)=$K69,$Q69,IF(HLOOKUP(AJ$2,Monitoring_eng!$A$1:$DB$79,Results!$C69,FALSE)=$M69,$R69,IF(HLOOKUP(AJ$2,Monitoring_eng!$A$1:$DB$79,Results!$C69,FALSE)=$O69,$S69,"CHYBA")))))</f>
        <v>0</v>
      </c>
      <c r="AK69" s="68">
        <f>IF(ISBLANK(HLOOKUP(AK$2,Monitoring_eng!$A$1:$DB$79,Results!$C69,FALSE)),"",IF(HLOOKUP(AK$2,Monitoring_eng!$A$1:$DB$79,Results!$C69,FALSE)=$I69,$P69,IF(HLOOKUP(AK$2,Monitoring_eng!$A$1:$DB$79,Results!$C69,FALSE)=$K69,$Q69,IF(HLOOKUP(AK$2,Monitoring_eng!$A$1:$DB$79,Results!$C69,FALSE)=$M69,$R69,IF(HLOOKUP(AK$2,Monitoring_eng!$A$1:$DB$79,Results!$C69,FALSE)=$O69,$S69,"CHYBA")))))</f>
        <v>0</v>
      </c>
      <c r="AL69" s="68">
        <f>IF(ISBLANK(HLOOKUP(AL$2,Monitoring_eng!$A$1:$DB$79,Results!$C69,FALSE)),"",IF(HLOOKUP(AL$2,Monitoring_eng!$A$1:$DB$79,Results!$C69,FALSE)=$I69,$P69,IF(HLOOKUP(AL$2,Monitoring_eng!$A$1:$DB$79,Results!$C69,FALSE)=$K69,$Q69,IF(HLOOKUP(AL$2,Monitoring_eng!$A$1:$DB$79,Results!$C69,FALSE)=$M69,$R69,IF(HLOOKUP(AL$2,Monitoring_eng!$A$1:$DB$79,Results!$C69,FALSE)=$O69,$S69,"CHYBA")))))</f>
        <v>0</v>
      </c>
      <c r="AM69" s="68">
        <f>IF(ISBLANK(HLOOKUP(AM$2,Monitoring_eng!$A$1:$DB$79,Results!$C69,FALSE)),"",IF(HLOOKUP(AM$2,Monitoring_eng!$A$1:$DB$79,Results!$C69,FALSE)=$I69,$P69,IF(HLOOKUP(AM$2,Monitoring_eng!$A$1:$DB$79,Results!$C69,FALSE)=$K69,$Q69,IF(HLOOKUP(AM$2,Monitoring_eng!$A$1:$DB$79,Results!$C69,FALSE)=$M69,$R69,IF(HLOOKUP(AM$2,Monitoring_eng!$A$1:$DB$79,Results!$C69,FALSE)=$O69,$S69,"CHYBA")))))</f>
        <v>0</v>
      </c>
      <c r="AN69" s="68">
        <f>IF(ISBLANK(HLOOKUP(AN$2,Monitoring_eng!$A$1:$DB$79,Results!$C69,FALSE)),"",IF(HLOOKUP(AN$2,Monitoring_eng!$A$1:$DB$79,Results!$C69,FALSE)=$I69,$P69,IF(HLOOKUP(AN$2,Monitoring_eng!$A$1:$DB$79,Results!$C69,FALSE)=$K69,$Q69,IF(HLOOKUP(AN$2,Monitoring_eng!$A$1:$DB$79,Results!$C69,FALSE)=$M69,$R69,IF(HLOOKUP(AN$2,Monitoring_eng!$A$1:$DB$79,Results!$C69,FALSE)=$O69,$S69,"CHYBA")))))</f>
        <v>0</v>
      </c>
      <c r="AO69" s="68">
        <f>IF(ISBLANK(HLOOKUP(AO$2,Monitoring_eng!$A$1:$DB$79,Results!$C69,FALSE)),"",IF(HLOOKUP(AO$2,Monitoring_eng!$A$1:$DB$79,Results!$C69,FALSE)=$I69,$P69,IF(HLOOKUP(AO$2,Monitoring_eng!$A$1:$DB$79,Results!$C69,FALSE)=$K69,$Q69,IF(HLOOKUP(AO$2,Monitoring_eng!$A$1:$DB$79,Results!$C69,FALSE)=$M69,$R69,IF(HLOOKUP(AO$2,Monitoring_eng!$A$1:$DB$79,Results!$C69,FALSE)=$O69,$S69,"CHYBA")))))</f>
        <v>0</v>
      </c>
      <c r="AP69" s="68">
        <f>IF(ISBLANK(HLOOKUP(AP$2,Monitoring_eng!$A$1:$DB$79,Results!$C69,FALSE)),"",IF(HLOOKUP(AP$2,Monitoring_eng!$A$1:$DB$79,Results!$C69,FALSE)=$I69,$P69,IF(HLOOKUP(AP$2,Monitoring_eng!$A$1:$DB$79,Results!$C69,FALSE)=$K69,$Q69,IF(HLOOKUP(AP$2,Monitoring_eng!$A$1:$DB$79,Results!$C69,FALSE)=$M69,$R69,IF(HLOOKUP(AP$2,Monitoring_eng!$A$1:$DB$79,Results!$C69,FALSE)=$O69,$S69,"CHYBA")))))</f>
        <v>0</v>
      </c>
      <c r="AQ69" s="68">
        <f>IF(ISBLANK(HLOOKUP(AQ$2,Monitoring_eng!$A$1:$DB$79,Results!$C69,FALSE)),"",IF(HLOOKUP(AQ$2,Monitoring_eng!$A$1:$DB$79,Results!$C69,FALSE)=$I69,$P69,IF(HLOOKUP(AQ$2,Monitoring_eng!$A$1:$DB$79,Results!$C69,FALSE)=$K69,$Q69,IF(HLOOKUP(AQ$2,Monitoring_eng!$A$1:$DB$79,Results!$C69,FALSE)=$M69,$R69,IF(HLOOKUP(AQ$2,Monitoring_eng!$A$1:$DB$79,Results!$C69,FALSE)=$O69,$S69,"CHYBA")))))</f>
        <v>0</v>
      </c>
      <c r="AR69" s="68">
        <f>IF(ISBLANK(HLOOKUP(AR$2,Monitoring_eng!$A$1:$DB$79,Results!$C69,FALSE)),"",IF(HLOOKUP(AR$2,Monitoring_eng!$A$1:$DB$79,Results!$C69,FALSE)=$I69,$P69,IF(HLOOKUP(AR$2,Monitoring_eng!$A$1:$DB$79,Results!$C69,FALSE)=$K69,$Q69,IF(HLOOKUP(AR$2,Monitoring_eng!$A$1:$DB$79,Results!$C69,FALSE)=$M69,$R69,IF(HLOOKUP(AR$2,Monitoring_eng!$A$1:$DB$79,Results!$C69,FALSE)=$O69,$S69,"CHYBA")))))</f>
        <v>0</v>
      </c>
      <c r="AS69" s="68">
        <f>IF(ISBLANK(HLOOKUP(AS$2,Monitoring_eng!$A$1:$DB$79,Results!$C69,FALSE)),"",IF(HLOOKUP(AS$2,Monitoring_eng!$A$1:$DB$79,Results!$C69,FALSE)=$I69,$P69,IF(HLOOKUP(AS$2,Monitoring_eng!$A$1:$DB$79,Results!$C69,FALSE)=$K69,$Q69,IF(HLOOKUP(AS$2,Monitoring_eng!$A$1:$DB$79,Results!$C69,FALSE)=$M69,$R69,IF(HLOOKUP(AS$2,Monitoring_eng!$A$1:$DB$79,Results!$C69,FALSE)=$O69,$S69,"CHYBA")))))</f>
        <v>1</v>
      </c>
      <c r="AT69" s="68">
        <f>IF(ISBLANK(HLOOKUP(AT$2,Monitoring_eng!$A$1:$DB$79,Results!$C69,FALSE)),"",IF(HLOOKUP(AT$2,Monitoring_eng!$A$1:$DB$79,Results!$C69,FALSE)=$I69,$P69,IF(HLOOKUP(AT$2,Monitoring_eng!$A$1:$DB$79,Results!$C69,FALSE)=$K69,$Q69,IF(HLOOKUP(AT$2,Monitoring_eng!$A$1:$DB$79,Results!$C69,FALSE)=$M69,$R69,IF(HLOOKUP(AT$2,Monitoring_eng!$A$1:$DB$79,Results!$C69,FALSE)=$O69,$S69,"CHYBA")))))</f>
        <v>0</v>
      </c>
      <c r="AU69" s="68">
        <f>IF(ISBLANK(HLOOKUP(AU$2,Monitoring_eng!$A$1:$DB$79,Results!$C69,FALSE)),"",IF(HLOOKUP(AU$2,Monitoring_eng!$A$1:$DB$79,Results!$C69,FALSE)=$I69,$P69,IF(HLOOKUP(AU$2,Monitoring_eng!$A$1:$DB$79,Results!$C69,FALSE)=$K69,$Q69,IF(HLOOKUP(AU$2,Monitoring_eng!$A$1:$DB$79,Results!$C69,FALSE)=$M69,$R69,IF(HLOOKUP(AU$2,Monitoring_eng!$A$1:$DB$79,Results!$C69,FALSE)=$O69,$S69,"CHYBA")))))</f>
        <v>0</v>
      </c>
      <c r="AV69" s="68">
        <f>IF(ISBLANK(HLOOKUP(AV$2,Monitoring_eng!$A$1:$DB$79,Results!$C69,FALSE)),"",IF(HLOOKUP(AV$2,Monitoring_eng!$A$1:$DB$79,Results!$C69,FALSE)=$I69,$P69,IF(HLOOKUP(AV$2,Monitoring_eng!$A$1:$DB$79,Results!$C69,FALSE)=$K69,$Q69,IF(HLOOKUP(AV$2,Monitoring_eng!$A$1:$DB$79,Results!$C69,FALSE)=$M69,$R69,IF(HLOOKUP(AV$2,Monitoring_eng!$A$1:$DB$79,Results!$C69,FALSE)=$O69,$S69,"CHYBA")))))</f>
        <v>0</v>
      </c>
      <c r="AW69" s="68">
        <f>IF(ISBLANK(HLOOKUP(AW$2,Monitoring_eng!$A$1:$DB$79,Results!$C69,FALSE)),"",IF(HLOOKUP(AW$2,Monitoring_eng!$A$1:$DB$79,Results!$C69,FALSE)=$I69,$P69,IF(HLOOKUP(AW$2,Monitoring_eng!$A$1:$DB$79,Results!$C69,FALSE)=$K69,$Q69,IF(HLOOKUP(AW$2,Monitoring_eng!$A$1:$DB$79,Results!$C69,FALSE)=$M69,$R69,IF(HLOOKUP(AW$2,Monitoring_eng!$A$1:$DB$79,Results!$C69,FALSE)=$O69,$S69,"CHYBA")))))</f>
        <v>0</v>
      </c>
      <c r="AX69" s="68">
        <f>IF(ISBLANK(HLOOKUP(AX$2,Monitoring_eng!$A$1:$DB$79,Results!$C69,FALSE)),"",IF(HLOOKUP(AX$2,Monitoring_eng!$A$1:$DB$79,Results!$C69,FALSE)=$I69,$P69,IF(HLOOKUP(AX$2,Monitoring_eng!$A$1:$DB$79,Results!$C69,FALSE)=$K69,$Q69,IF(HLOOKUP(AX$2,Monitoring_eng!$A$1:$DB$79,Results!$C69,FALSE)=$M69,$R69,IF(HLOOKUP(AX$2,Monitoring_eng!$A$1:$DB$79,Results!$C69,FALSE)=$O69,$S69,"CHYBA")))))</f>
        <v>0</v>
      </c>
      <c r="AY69" s="68">
        <f>IF(ISBLANK(HLOOKUP(AY$2,Monitoring_eng!$A$1:$DB$79,Results!$C69,FALSE)),"",IF(HLOOKUP(AY$2,Monitoring_eng!$A$1:$DB$79,Results!$C69,FALSE)=$I69,$P69,IF(HLOOKUP(AY$2,Monitoring_eng!$A$1:$DB$79,Results!$C69,FALSE)=$K69,$Q69,IF(HLOOKUP(AY$2,Monitoring_eng!$A$1:$DB$79,Results!$C69,FALSE)=$M69,$R69,IF(HLOOKUP(AY$2,Monitoring_eng!$A$1:$DB$79,Results!$C69,FALSE)=$O69,$S69,"CHYBA")))))</f>
        <v>0</v>
      </c>
      <c r="AZ69" s="68">
        <f>IF(ISBLANK(HLOOKUP(AZ$2,Monitoring_eng!$A$1:$DB$79,Results!$C69,FALSE)),"",IF(HLOOKUP(AZ$2,Monitoring_eng!$A$1:$DB$79,Results!$C69,FALSE)=$I69,$P69,IF(HLOOKUP(AZ$2,Monitoring_eng!$A$1:$DB$79,Results!$C69,FALSE)=$K69,$Q69,IF(HLOOKUP(AZ$2,Monitoring_eng!$A$1:$DB$79,Results!$C69,FALSE)=$M69,$R69,IF(HLOOKUP(AZ$2,Monitoring_eng!$A$1:$DB$79,Results!$C69,FALSE)=$O69,$S69,"CHYBA")))))</f>
        <v>0</v>
      </c>
      <c r="BA69" s="68">
        <f>IF(ISBLANK(HLOOKUP(BA$2,Monitoring_eng!$A$1:$DB$79,Results!$C69,FALSE)),"",IF(HLOOKUP(BA$2,Monitoring_eng!$A$1:$DB$79,Results!$C69,FALSE)=$I69,$P69,IF(HLOOKUP(BA$2,Monitoring_eng!$A$1:$DB$79,Results!$C69,FALSE)=$K69,$Q69,IF(HLOOKUP(BA$2,Monitoring_eng!$A$1:$DB$79,Results!$C69,FALSE)=$M69,$R69,IF(HLOOKUP(BA$2,Monitoring_eng!$A$1:$DB$79,Results!$C69,FALSE)=$O69,$S69,"CHYBA")))))</f>
        <v>0</v>
      </c>
      <c r="BB69" s="68">
        <f>IF(ISBLANK(HLOOKUP(BB$2,Monitoring_eng!$A$1:$DB$79,Results!$C69,FALSE)),"",IF(HLOOKUP(BB$2,Monitoring_eng!$A$1:$DB$79,Results!$C69,FALSE)=$I69,$P69,IF(HLOOKUP(BB$2,Monitoring_eng!$A$1:$DB$79,Results!$C69,FALSE)=$K69,$Q69,IF(HLOOKUP(BB$2,Monitoring_eng!$A$1:$DB$79,Results!$C69,FALSE)=$M69,$R69,IF(HLOOKUP(BB$2,Monitoring_eng!$A$1:$DB$79,Results!$C69,FALSE)=$O69,$S69,"CHYBA")))))</f>
        <v>0</v>
      </c>
      <c r="BC69" s="68">
        <f>IF(ISBLANK(HLOOKUP(BC$2,Monitoring_eng!$A$1:$DB$79,Results!$C69,FALSE)),"",IF(HLOOKUP(BC$2,Monitoring_eng!$A$1:$DB$79,Results!$C69,FALSE)=$I69,$P69,IF(HLOOKUP(BC$2,Monitoring_eng!$A$1:$DB$79,Results!$C69,FALSE)=$K69,$Q69,IF(HLOOKUP(BC$2,Monitoring_eng!$A$1:$DB$79,Results!$C69,FALSE)=$M69,$R69,IF(HLOOKUP(BC$2,Monitoring_eng!$A$1:$DB$79,Results!$C69,FALSE)=$O69,$S69,"CHYBA")))))</f>
        <v>0</v>
      </c>
      <c r="BD69" s="68">
        <f>IF(ISBLANK(HLOOKUP(BD$2,Monitoring_eng!$A$1:$DB$79,Results!$C69,FALSE)),"",IF(HLOOKUP(BD$2,Monitoring_eng!$A$1:$DB$79,Results!$C69,FALSE)=$I69,$P69,IF(HLOOKUP(BD$2,Monitoring_eng!$A$1:$DB$79,Results!$C69,FALSE)=$K69,$Q69,IF(HLOOKUP(BD$2,Monitoring_eng!$A$1:$DB$79,Results!$C69,FALSE)=$M69,$R69,IF(HLOOKUP(BD$2,Monitoring_eng!$A$1:$DB$79,Results!$C69,FALSE)=$O69,$S69,"CHYBA")))))</f>
        <v>0</v>
      </c>
      <c r="BE69" s="68">
        <f>IF(ISBLANK(HLOOKUP(BE$2,Monitoring_eng!$A$1:$DB$79,Results!$C69,FALSE)),"",IF(HLOOKUP(BE$2,Monitoring_eng!$A$1:$DB$79,Results!$C69,FALSE)=$I69,$P69,IF(HLOOKUP(BE$2,Monitoring_eng!$A$1:$DB$79,Results!$C69,FALSE)=$K69,$Q69,IF(HLOOKUP(BE$2,Monitoring_eng!$A$1:$DB$79,Results!$C69,FALSE)=$M69,$R69,IF(HLOOKUP(BE$2,Monitoring_eng!$A$1:$DB$79,Results!$C69,FALSE)=$O69,$S69,"CHYBA")))))</f>
        <v>0</v>
      </c>
      <c r="BF69" s="68">
        <f>IF(ISBLANK(HLOOKUP(BF$2,Monitoring_eng!$A$1:$DB$79,Results!$C69,FALSE)),"",IF(HLOOKUP(BF$2,Monitoring_eng!$A$1:$DB$79,Results!$C69,FALSE)=$I69,$P69,IF(HLOOKUP(BF$2,Monitoring_eng!$A$1:$DB$79,Results!$C69,FALSE)=$K69,$Q69,IF(HLOOKUP(BF$2,Monitoring_eng!$A$1:$DB$79,Results!$C69,FALSE)=$M69,$R69,IF(HLOOKUP(BF$2,Monitoring_eng!$A$1:$DB$79,Results!$C69,FALSE)=$O69,$S69,"CHYBA")))))</f>
        <v>0</v>
      </c>
      <c r="BG69" s="68">
        <f>IF(ISBLANK(HLOOKUP(BG$2,Monitoring_eng!$A$1:$DB$79,Results!$C69,FALSE)),"",IF(HLOOKUP(BG$2,Monitoring_eng!$A$1:$DB$79,Results!$C69,FALSE)=$I69,$P69,IF(HLOOKUP(BG$2,Monitoring_eng!$A$1:$DB$79,Results!$C69,FALSE)=$K69,$Q69,IF(HLOOKUP(BG$2,Monitoring_eng!$A$1:$DB$79,Results!$C69,FALSE)=$M69,$R69,IF(HLOOKUP(BG$2,Monitoring_eng!$A$1:$DB$79,Results!$C69,FALSE)=$O69,$S69,"CHYBA")))))</f>
        <v>1</v>
      </c>
      <c r="BH69" s="68">
        <f>IF(ISBLANK(HLOOKUP(BH$2,Monitoring_eng!$A$1:$DB$79,Results!$C69,FALSE)),"",IF(HLOOKUP(BH$2,Monitoring_eng!$A$1:$DB$79,Results!$C69,FALSE)=$I69,$P69,IF(HLOOKUP(BH$2,Monitoring_eng!$A$1:$DB$79,Results!$C69,FALSE)=$K69,$Q69,IF(HLOOKUP(BH$2,Monitoring_eng!$A$1:$DB$79,Results!$C69,FALSE)=$M69,$R69,IF(HLOOKUP(BH$2,Monitoring_eng!$A$1:$DB$79,Results!$C69,FALSE)=$O69,$S69,"CHYBA")))))</f>
        <v>0</v>
      </c>
      <c r="BI69" s="68">
        <f>IF(ISBLANK(HLOOKUP(BI$2,Monitoring_eng!$A$1:$DB$79,Results!$C69,FALSE)),"",IF(HLOOKUP(BI$2,Monitoring_eng!$A$1:$DB$79,Results!$C69,FALSE)=$I69,$P69,IF(HLOOKUP(BI$2,Monitoring_eng!$A$1:$DB$79,Results!$C69,FALSE)=$K69,$Q69,IF(HLOOKUP(BI$2,Monitoring_eng!$A$1:$DB$79,Results!$C69,FALSE)=$M69,$R69,IF(HLOOKUP(BI$2,Monitoring_eng!$A$1:$DB$79,Results!$C69,FALSE)=$O69,$S69,"CHYBA")))))</f>
        <v>0</v>
      </c>
      <c r="BJ69" s="68">
        <f>IF(ISBLANK(HLOOKUP(BJ$2,Monitoring_eng!$A$1:$DB$79,Results!$C69,FALSE)),"",IF(HLOOKUP(BJ$2,Monitoring_eng!$A$1:$DB$79,Results!$C69,FALSE)=$I69,$P69,IF(HLOOKUP(BJ$2,Monitoring_eng!$A$1:$DB$79,Results!$C69,FALSE)=$K69,$Q69,IF(HLOOKUP(BJ$2,Monitoring_eng!$A$1:$DB$79,Results!$C69,FALSE)=$M69,$R69,IF(HLOOKUP(BJ$2,Monitoring_eng!$A$1:$DB$79,Results!$C69,FALSE)=$O69,$S69,"CHYBA")))))</f>
        <v>0</v>
      </c>
      <c r="BK69" s="68">
        <f>IF(ISBLANK(HLOOKUP(BK$2,Monitoring_eng!$A$1:$DB$79,Results!$C69,FALSE)),"",IF(HLOOKUP(BK$2,Monitoring_eng!$A$1:$DB$79,Results!$C69,FALSE)=$I69,$P69,IF(HLOOKUP(BK$2,Monitoring_eng!$A$1:$DB$79,Results!$C69,FALSE)=$K69,$Q69,IF(HLOOKUP(BK$2,Monitoring_eng!$A$1:$DB$79,Results!$C69,FALSE)=$M69,$R69,IF(HLOOKUP(BK$2,Monitoring_eng!$A$1:$DB$79,Results!$C69,FALSE)=$O69,$S69,"CHYBA")))))</f>
        <v>0</v>
      </c>
      <c r="BL69" s="68">
        <f>IF(ISBLANK(HLOOKUP(BL$2,Monitoring_eng!$A$1:$DB$79,Results!$C69,FALSE)),"",IF(HLOOKUP(BL$2,Monitoring_eng!$A$1:$DB$79,Results!$C69,FALSE)=$I69,$P69,IF(HLOOKUP(BL$2,Monitoring_eng!$A$1:$DB$79,Results!$C69,FALSE)=$K69,$Q69,IF(HLOOKUP(BL$2,Monitoring_eng!$A$1:$DB$79,Results!$C69,FALSE)=$M69,$R69,IF(HLOOKUP(BL$2,Monitoring_eng!$A$1:$DB$79,Results!$C69,FALSE)=$O69,$S69,"CHYBA")))))</f>
        <v>0</v>
      </c>
      <c r="BM69" s="68">
        <f>IF(ISBLANK(HLOOKUP(BM$2,Monitoring_eng!$A$1:$DB$79,Results!$C69,FALSE)),"",IF(HLOOKUP(BM$2,Monitoring_eng!$A$1:$DB$79,Results!$C69,FALSE)=$I69,$P69,IF(HLOOKUP(BM$2,Monitoring_eng!$A$1:$DB$79,Results!$C69,FALSE)=$K69,$Q69,IF(HLOOKUP(BM$2,Monitoring_eng!$A$1:$DB$79,Results!$C69,FALSE)=$M69,$R69,IF(HLOOKUP(BM$2,Monitoring_eng!$A$1:$DB$79,Results!$C69,FALSE)=$O69,$S69,"CHYBA")))))</f>
        <v>0</v>
      </c>
      <c r="BN69" s="68">
        <f>IF(ISBLANK(HLOOKUP(BN$2,Monitoring_eng!$A$1:$DB$79,Results!$C69,FALSE)),"",IF(HLOOKUP(BN$2,Monitoring_eng!$A$1:$DB$79,Results!$C69,FALSE)=$I69,$P69,IF(HLOOKUP(BN$2,Monitoring_eng!$A$1:$DB$79,Results!$C69,FALSE)=$K69,$Q69,IF(HLOOKUP(BN$2,Monitoring_eng!$A$1:$DB$79,Results!$C69,FALSE)=$M69,$R69,IF(HLOOKUP(BN$2,Monitoring_eng!$A$1:$DB$79,Results!$C69,FALSE)=$O69,$S69,"CHYBA")))))</f>
        <v>0</v>
      </c>
      <c r="BO69" s="68">
        <f>IF(ISBLANK(HLOOKUP(BO$2,Monitoring_eng!$A$1:$DB$79,Results!$C69,FALSE)),"",IF(HLOOKUP(BO$2,Monitoring_eng!$A$1:$DB$79,Results!$C69,FALSE)=$I69,$P69,IF(HLOOKUP(BO$2,Monitoring_eng!$A$1:$DB$79,Results!$C69,FALSE)=$K69,$Q69,IF(HLOOKUP(BO$2,Monitoring_eng!$A$1:$DB$79,Results!$C69,FALSE)=$M69,$R69,IF(HLOOKUP(BO$2,Monitoring_eng!$A$1:$DB$79,Results!$C69,FALSE)=$O69,$S69,"CHYBA")))))</f>
        <v>0</v>
      </c>
      <c r="BP69" s="68">
        <f>IF(ISBLANK(HLOOKUP(BP$2,Monitoring_eng!$A$1:$DB$79,Results!$C69,FALSE)),"",IF(HLOOKUP(BP$2,Monitoring_eng!$A$1:$DB$79,Results!$C69,FALSE)=$I69,$P69,IF(HLOOKUP(BP$2,Monitoring_eng!$A$1:$DB$79,Results!$C69,FALSE)=$K69,$Q69,IF(HLOOKUP(BP$2,Monitoring_eng!$A$1:$DB$79,Results!$C69,FALSE)=$M69,$R69,IF(HLOOKUP(BP$2,Monitoring_eng!$A$1:$DB$79,Results!$C69,FALSE)=$O69,$S69,"CHYBA")))))</f>
        <v>1</v>
      </c>
      <c r="BQ69" s="68">
        <f>IF(ISBLANK(HLOOKUP(BQ$2,Monitoring_eng!$A$1:$DB$79,Results!$C69,FALSE)),"",IF(HLOOKUP(BQ$2,Monitoring_eng!$A$1:$DB$79,Results!$C69,FALSE)=$I69,$P69,IF(HLOOKUP(BQ$2,Monitoring_eng!$A$1:$DB$79,Results!$C69,FALSE)=$K69,$Q69,IF(HLOOKUP(BQ$2,Monitoring_eng!$A$1:$DB$79,Results!$C69,FALSE)=$M69,$R69,IF(HLOOKUP(BQ$2,Monitoring_eng!$A$1:$DB$79,Results!$C69,FALSE)=$O69,$S69,"CHYBA")))))</f>
        <v>0</v>
      </c>
    </row>
    <row r="70" spans="1:69" x14ac:dyDescent="0.25">
      <c r="A70" s="45" t="s">
        <v>2495</v>
      </c>
      <c r="B70" s="45" t="s">
        <v>371</v>
      </c>
      <c r="C70" s="45">
        <v>69</v>
      </c>
      <c r="D70" s="53" t="s">
        <v>167</v>
      </c>
      <c r="E70" s="53" t="s">
        <v>196</v>
      </c>
      <c r="F70" s="61" t="s">
        <v>67</v>
      </c>
      <c r="G70" s="45">
        <v>1</v>
      </c>
      <c r="H70" s="45" t="s">
        <v>484</v>
      </c>
      <c r="I70" s="45" t="s">
        <v>1749</v>
      </c>
      <c r="J70" s="45" t="s">
        <v>485</v>
      </c>
      <c r="K70" s="67" t="s">
        <v>1750</v>
      </c>
      <c r="L70" s="45" t="s">
        <v>486</v>
      </c>
      <c r="M70" s="45" t="s">
        <v>1752</v>
      </c>
      <c r="N70" s="45" t="s">
        <v>2116</v>
      </c>
      <c r="O70" s="45" t="s">
        <v>2116</v>
      </c>
      <c r="P70" s="45">
        <f t="shared" si="2"/>
        <v>1</v>
      </c>
      <c r="Q70" s="45">
        <v>0</v>
      </c>
      <c r="R70" s="45">
        <f t="shared" si="3"/>
        <v>0.5</v>
      </c>
      <c r="S70" s="45" t="s">
        <v>2116</v>
      </c>
      <c r="T70" s="68">
        <f>IF(ISBLANK(HLOOKUP(T$2,Monitoring_eng!$A$1:$DB$79,Results!$C70,FALSE)),"",IF(HLOOKUP(T$2,Monitoring_eng!$A$1:$DB$79,Results!$C70,FALSE)=$I70,$P70,IF(HLOOKUP(T$2,Monitoring_eng!$A$1:$DB$79,Results!$C70,FALSE)=$K70,$Q70,IF(HLOOKUP(T$2,Monitoring_eng!$A$1:$DB$79,Results!$C70,FALSE)=$M70,$R70,IF(HLOOKUP(T$2,Monitoring_eng!$A$1:$DB$79,Results!$C70,FALSE)=$O70,$S70,"CHYBA")))))</f>
        <v>1</v>
      </c>
      <c r="U70" s="68">
        <f>IF(ISBLANK(HLOOKUP(U$2,Monitoring_eng!$A$1:$DB$79,Results!$C70,FALSE)),"",IF(HLOOKUP(U$2,Monitoring_eng!$A$1:$DB$79,Results!$C70,FALSE)=$I70,$P70,IF(HLOOKUP(U$2,Monitoring_eng!$A$1:$DB$79,Results!$C70,FALSE)=$K70,$Q70,IF(HLOOKUP(U$2,Monitoring_eng!$A$1:$DB$79,Results!$C70,FALSE)=$M70,$R70,IF(HLOOKUP(U$2,Monitoring_eng!$A$1:$DB$79,Results!$C70,FALSE)=$O70,$S70,"CHYBA")))))</f>
        <v>0</v>
      </c>
      <c r="V70" s="68">
        <f>IF(ISBLANK(HLOOKUP(V$2,Monitoring_eng!$A$1:$DB$79,Results!$C70,FALSE)),"",IF(HLOOKUP(V$2,Monitoring_eng!$A$1:$DB$79,Results!$C70,FALSE)=$I70,$P70,IF(HLOOKUP(V$2,Monitoring_eng!$A$1:$DB$79,Results!$C70,FALSE)=$K70,$Q70,IF(HLOOKUP(V$2,Monitoring_eng!$A$1:$DB$79,Results!$C70,FALSE)=$M70,$R70,IF(HLOOKUP(V$2,Monitoring_eng!$A$1:$DB$79,Results!$C70,FALSE)=$O70,$S70,"CHYBA")))))</f>
        <v>0</v>
      </c>
      <c r="W70" s="68">
        <f>IF(ISBLANK(HLOOKUP(W$2,Monitoring_eng!$A$1:$DB$79,Results!$C70,FALSE)),"",IF(HLOOKUP(W$2,Monitoring_eng!$A$1:$DB$79,Results!$C70,FALSE)=$I70,$P70,IF(HLOOKUP(W$2,Monitoring_eng!$A$1:$DB$79,Results!$C70,FALSE)=$K70,$Q70,IF(HLOOKUP(W$2,Monitoring_eng!$A$1:$DB$79,Results!$C70,FALSE)=$M70,$R70,IF(HLOOKUP(W$2,Monitoring_eng!$A$1:$DB$79,Results!$C70,FALSE)=$O70,$S70,"CHYBA")))))</f>
        <v>0</v>
      </c>
      <c r="X70" s="68">
        <f>IF(ISBLANK(HLOOKUP(X$2,Monitoring_eng!$A$1:$DB$79,Results!$C70,FALSE)),"",IF(HLOOKUP(X$2,Monitoring_eng!$A$1:$DB$79,Results!$C70,FALSE)=$I70,$P70,IF(HLOOKUP(X$2,Monitoring_eng!$A$1:$DB$79,Results!$C70,FALSE)=$K70,$Q70,IF(HLOOKUP(X$2,Monitoring_eng!$A$1:$DB$79,Results!$C70,FALSE)=$M70,$R70,IF(HLOOKUP(X$2,Monitoring_eng!$A$1:$DB$79,Results!$C70,FALSE)=$O70,$S70,"CHYBA")))))</f>
        <v>0</v>
      </c>
      <c r="Y70" s="68">
        <f>IF(ISBLANK(HLOOKUP(Y$2,Monitoring_eng!$A$1:$DB$79,Results!$C70,FALSE)),"",IF(HLOOKUP(Y$2,Monitoring_eng!$A$1:$DB$79,Results!$C70,FALSE)=$I70,$P70,IF(HLOOKUP(Y$2,Monitoring_eng!$A$1:$DB$79,Results!$C70,FALSE)=$K70,$Q70,IF(HLOOKUP(Y$2,Monitoring_eng!$A$1:$DB$79,Results!$C70,FALSE)=$M70,$R70,IF(HLOOKUP(Y$2,Monitoring_eng!$A$1:$DB$79,Results!$C70,FALSE)=$O70,$S70,"CHYBA")))))</f>
        <v>1</v>
      </c>
      <c r="Z70" s="68">
        <f>IF(ISBLANK(HLOOKUP(Z$2,Monitoring_eng!$A$1:$DB$79,Results!$C70,FALSE)),"",IF(HLOOKUP(Z$2,Monitoring_eng!$A$1:$DB$79,Results!$C70,FALSE)=$I70,$P70,IF(HLOOKUP(Z$2,Monitoring_eng!$A$1:$DB$79,Results!$C70,FALSE)=$K70,$Q70,IF(HLOOKUP(Z$2,Monitoring_eng!$A$1:$DB$79,Results!$C70,FALSE)=$M70,$R70,IF(HLOOKUP(Z$2,Monitoring_eng!$A$1:$DB$79,Results!$C70,FALSE)=$O70,$S70,"CHYBA")))))</f>
        <v>0</v>
      </c>
      <c r="AA70" s="68">
        <f>IF(ISBLANK(HLOOKUP(AA$2,Monitoring_eng!$A$1:$DB$79,Results!$C70,FALSE)),"",IF(HLOOKUP(AA$2,Monitoring_eng!$A$1:$DB$79,Results!$C70,FALSE)=$I70,$P70,IF(HLOOKUP(AA$2,Monitoring_eng!$A$1:$DB$79,Results!$C70,FALSE)=$K70,$Q70,IF(HLOOKUP(AA$2,Monitoring_eng!$A$1:$DB$79,Results!$C70,FALSE)=$M70,$R70,IF(HLOOKUP(AA$2,Monitoring_eng!$A$1:$DB$79,Results!$C70,FALSE)=$O70,$S70,"CHYBA")))))</f>
        <v>0</v>
      </c>
      <c r="AB70" s="68">
        <f>IF(ISBLANK(HLOOKUP(AB$2,Monitoring_eng!$A$1:$DB$79,Results!$C70,FALSE)),"",IF(HLOOKUP(AB$2,Monitoring_eng!$A$1:$DB$79,Results!$C70,FALSE)=$I70,$P70,IF(HLOOKUP(AB$2,Monitoring_eng!$A$1:$DB$79,Results!$C70,FALSE)=$K70,$Q70,IF(HLOOKUP(AB$2,Monitoring_eng!$A$1:$DB$79,Results!$C70,FALSE)=$M70,$R70,IF(HLOOKUP(AB$2,Monitoring_eng!$A$1:$DB$79,Results!$C70,FALSE)=$O70,$S70,"CHYBA")))))</f>
        <v>0</v>
      </c>
      <c r="AC70" s="68">
        <f>IF(ISBLANK(HLOOKUP(AC$2,Monitoring_eng!$A$1:$DB$79,Results!$C70,FALSE)),"",IF(HLOOKUP(AC$2,Monitoring_eng!$A$1:$DB$79,Results!$C70,FALSE)=$I70,$P70,IF(HLOOKUP(AC$2,Monitoring_eng!$A$1:$DB$79,Results!$C70,FALSE)=$K70,$Q70,IF(HLOOKUP(AC$2,Monitoring_eng!$A$1:$DB$79,Results!$C70,FALSE)=$M70,$R70,IF(HLOOKUP(AC$2,Monitoring_eng!$A$1:$DB$79,Results!$C70,FALSE)=$O70,$S70,"CHYBA")))))</f>
        <v>0</v>
      </c>
      <c r="AD70" s="68">
        <f>IF(ISBLANK(HLOOKUP(AD$2,Monitoring_eng!$A$1:$DB$79,Results!$C70,FALSE)),"",IF(HLOOKUP(AD$2,Monitoring_eng!$A$1:$DB$79,Results!$C70,FALSE)=$I70,$P70,IF(HLOOKUP(AD$2,Monitoring_eng!$A$1:$DB$79,Results!$C70,FALSE)=$K70,$Q70,IF(HLOOKUP(AD$2,Monitoring_eng!$A$1:$DB$79,Results!$C70,FALSE)=$M70,$R70,IF(HLOOKUP(AD$2,Monitoring_eng!$A$1:$DB$79,Results!$C70,FALSE)=$O70,$S70,"CHYBA")))))</f>
        <v>0</v>
      </c>
      <c r="AE70" s="68">
        <f>IF(ISBLANK(HLOOKUP(AE$2,Monitoring_eng!$A$1:$DB$79,Results!$C70,FALSE)),"",IF(HLOOKUP(AE$2,Monitoring_eng!$A$1:$DB$79,Results!$C70,FALSE)=$I70,$P70,IF(HLOOKUP(AE$2,Monitoring_eng!$A$1:$DB$79,Results!$C70,FALSE)=$K70,$Q70,IF(HLOOKUP(AE$2,Monitoring_eng!$A$1:$DB$79,Results!$C70,FALSE)=$M70,$R70,IF(HLOOKUP(AE$2,Monitoring_eng!$A$1:$DB$79,Results!$C70,FALSE)=$O70,$S70,"CHYBA")))))</f>
        <v>0</v>
      </c>
      <c r="AF70" s="68">
        <f>IF(ISBLANK(HLOOKUP(AF$2,Monitoring_eng!$A$1:$DB$79,Results!$C70,FALSE)),"",IF(HLOOKUP(AF$2,Monitoring_eng!$A$1:$DB$79,Results!$C70,FALSE)=$I70,$P70,IF(HLOOKUP(AF$2,Monitoring_eng!$A$1:$DB$79,Results!$C70,FALSE)=$K70,$Q70,IF(HLOOKUP(AF$2,Monitoring_eng!$A$1:$DB$79,Results!$C70,FALSE)=$M70,$R70,IF(HLOOKUP(AF$2,Monitoring_eng!$A$1:$DB$79,Results!$C70,FALSE)=$O70,$S70,"CHYBA")))))</f>
        <v>0</v>
      </c>
      <c r="AG70" s="68">
        <f>IF(ISBLANK(HLOOKUP(AG$2,Monitoring_eng!$A$1:$DB$79,Results!$C70,FALSE)),"",IF(HLOOKUP(AG$2,Monitoring_eng!$A$1:$DB$79,Results!$C70,FALSE)=$I70,$P70,IF(HLOOKUP(AG$2,Monitoring_eng!$A$1:$DB$79,Results!$C70,FALSE)=$K70,$Q70,IF(HLOOKUP(AG$2,Monitoring_eng!$A$1:$DB$79,Results!$C70,FALSE)=$M70,$R70,IF(HLOOKUP(AG$2,Monitoring_eng!$A$1:$DB$79,Results!$C70,FALSE)=$O70,$S70,"CHYBA")))))</f>
        <v>1</v>
      </c>
      <c r="AH70" s="68">
        <f>IF(ISBLANK(HLOOKUP(AH$2,Monitoring_eng!$A$1:$DB$79,Results!$C70,FALSE)),"",IF(HLOOKUP(AH$2,Monitoring_eng!$A$1:$DB$79,Results!$C70,FALSE)=$I70,$P70,IF(HLOOKUP(AH$2,Monitoring_eng!$A$1:$DB$79,Results!$C70,FALSE)=$K70,$Q70,IF(HLOOKUP(AH$2,Monitoring_eng!$A$1:$DB$79,Results!$C70,FALSE)=$M70,$R70,IF(HLOOKUP(AH$2,Monitoring_eng!$A$1:$DB$79,Results!$C70,FALSE)=$O70,$S70,"CHYBA")))))</f>
        <v>0</v>
      </c>
      <c r="AI70" s="68">
        <f>IF(ISBLANK(HLOOKUP(AI$2,Monitoring_eng!$A$1:$DB$79,Results!$C70,FALSE)),"",IF(HLOOKUP(AI$2,Monitoring_eng!$A$1:$DB$79,Results!$C70,FALSE)=$I70,$P70,IF(HLOOKUP(AI$2,Monitoring_eng!$A$1:$DB$79,Results!$C70,FALSE)=$K70,$Q70,IF(HLOOKUP(AI$2,Monitoring_eng!$A$1:$DB$79,Results!$C70,FALSE)=$M70,$R70,IF(HLOOKUP(AI$2,Monitoring_eng!$A$1:$DB$79,Results!$C70,FALSE)=$O70,$S70,"CHYBA")))))</f>
        <v>0</v>
      </c>
      <c r="AJ70" s="68">
        <f>IF(ISBLANK(HLOOKUP(AJ$2,Monitoring_eng!$A$1:$DB$79,Results!$C70,FALSE)),"",IF(HLOOKUP(AJ$2,Monitoring_eng!$A$1:$DB$79,Results!$C70,FALSE)=$I70,$P70,IF(HLOOKUP(AJ$2,Monitoring_eng!$A$1:$DB$79,Results!$C70,FALSE)=$K70,$Q70,IF(HLOOKUP(AJ$2,Monitoring_eng!$A$1:$DB$79,Results!$C70,FALSE)=$M70,$R70,IF(HLOOKUP(AJ$2,Monitoring_eng!$A$1:$DB$79,Results!$C70,FALSE)=$O70,$S70,"CHYBA")))))</f>
        <v>0</v>
      </c>
      <c r="AK70" s="68">
        <f>IF(ISBLANK(HLOOKUP(AK$2,Monitoring_eng!$A$1:$DB$79,Results!$C70,FALSE)),"",IF(HLOOKUP(AK$2,Monitoring_eng!$A$1:$DB$79,Results!$C70,FALSE)=$I70,$P70,IF(HLOOKUP(AK$2,Monitoring_eng!$A$1:$DB$79,Results!$C70,FALSE)=$K70,$Q70,IF(HLOOKUP(AK$2,Monitoring_eng!$A$1:$DB$79,Results!$C70,FALSE)=$M70,$R70,IF(HLOOKUP(AK$2,Monitoring_eng!$A$1:$DB$79,Results!$C70,FALSE)=$O70,$S70,"CHYBA")))))</f>
        <v>0</v>
      </c>
      <c r="AL70" s="68">
        <f>IF(ISBLANK(HLOOKUP(AL$2,Monitoring_eng!$A$1:$DB$79,Results!$C70,FALSE)),"",IF(HLOOKUP(AL$2,Monitoring_eng!$A$1:$DB$79,Results!$C70,FALSE)=$I70,$P70,IF(HLOOKUP(AL$2,Monitoring_eng!$A$1:$DB$79,Results!$C70,FALSE)=$K70,$Q70,IF(HLOOKUP(AL$2,Monitoring_eng!$A$1:$DB$79,Results!$C70,FALSE)=$M70,$R70,IF(HLOOKUP(AL$2,Monitoring_eng!$A$1:$DB$79,Results!$C70,FALSE)=$O70,$S70,"CHYBA")))))</f>
        <v>0</v>
      </c>
      <c r="AM70" s="68">
        <f>IF(ISBLANK(HLOOKUP(AM$2,Monitoring_eng!$A$1:$DB$79,Results!$C70,FALSE)),"",IF(HLOOKUP(AM$2,Monitoring_eng!$A$1:$DB$79,Results!$C70,FALSE)=$I70,$P70,IF(HLOOKUP(AM$2,Monitoring_eng!$A$1:$DB$79,Results!$C70,FALSE)=$K70,$Q70,IF(HLOOKUP(AM$2,Monitoring_eng!$A$1:$DB$79,Results!$C70,FALSE)=$M70,$R70,IF(HLOOKUP(AM$2,Monitoring_eng!$A$1:$DB$79,Results!$C70,FALSE)=$O70,$S70,"CHYBA")))))</f>
        <v>0</v>
      </c>
      <c r="AN70" s="68">
        <f>IF(ISBLANK(HLOOKUP(AN$2,Monitoring_eng!$A$1:$DB$79,Results!$C70,FALSE)),"",IF(HLOOKUP(AN$2,Monitoring_eng!$A$1:$DB$79,Results!$C70,FALSE)=$I70,$P70,IF(HLOOKUP(AN$2,Monitoring_eng!$A$1:$DB$79,Results!$C70,FALSE)=$K70,$Q70,IF(HLOOKUP(AN$2,Monitoring_eng!$A$1:$DB$79,Results!$C70,FALSE)=$M70,$R70,IF(HLOOKUP(AN$2,Monitoring_eng!$A$1:$DB$79,Results!$C70,FALSE)=$O70,$S70,"CHYBA")))))</f>
        <v>0</v>
      </c>
      <c r="AO70" s="68">
        <f>IF(ISBLANK(HLOOKUP(AO$2,Monitoring_eng!$A$1:$DB$79,Results!$C70,FALSE)),"",IF(HLOOKUP(AO$2,Monitoring_eng!$A$1:$DB$79,Results!$C70,FALSE)=$I70,$P70,IF(HLOOKUP(AO$2,Monitoring_eng!$A$1:$DB$79,Results!$C70,FALSE)=$K70,$Q70,IF(HLOOKUP(AO$2,Monitoring_eng!$A$1:$DB$79,Results!$C70,FALSE)=$M70,$R70,IF(HLOOKUP(AO$2,Monitoring_eng!$A$1:$DB$79,Results!$C70,FALSE)=$O70,$S70,"CHYBA")))))</f>
        <v>0</v>
      </c>
      <c r="AP70" s="68">
        <f>IF(ISBLANK(HLOOKUP(AP$2,Monitoring_eng!$A$1:$DB$79,Results!$C70,FALSE)),"",IF(HLOOKUP(AP$2,Monitoring_eng!$A$1:$DB$79,Results!$C70,FALSE)=$I70,$P70,IF(HLOOKUP(AP$2,Monitoring_eng!$A$1:$DB$79,Results!$C70,FALSE)=$K70,$Q70,IF(HLOOKUP(AP$2,Monitoring_eng!$A$1:$DB$79,Results!$C70,FALSE)=$M70,$R70,IF(HLOOKUP(AP$2,Monitoring_eng!$A$1:$DB$79,Results!$C70,FALSE)=$O70,$S70,"CHYBA")))))</f>
        <v>0</v>
      </c>
      <c r="AQ70" s="68">
        <f>IF(ISBLANK(HLOOKUP(AQ$2,Monitoring_eng!$A$1:$DB$79,Results!$C70,FALSE)),"",IF(HLOOKUP(AQ$2,Monitoring_eng!$A$1:$DB$79,Results!$C70,FALSE)=$I70,$P70,IF(HLOOKUP(AQ$2,Monitoring_eng!$A$1:$DB$79,Results!$C70,FALSE)=$K70,$Q70,IF(HLOOKUP(AQ$2,Monitoring_eng!$A$1:$DB$79,Results!$C70,FALSE)=$M70,$R70,IF(HLOOKUP(AQ$2,Monitoring_eng!$A$1:$DB$79,Results!$C70,FALSE)=$O70,$S70,"CHYBA")))))</f>
        <v>0</v>
      </c>
      <c r="AR70" s="68">
        <f>IF(ISBLANK(HLOOKUP(AR$2,Monitoring_eng!$A$1:$DB$79,Results!$C70,FALSE)),"",IF(HLOOKUP(AR$2,Monitoring_eng!$A$1:$DB$79,Results!$C70,FALSE)=$I70,$P70,IF(HLOOKUP(AR$2,Monitoring_eng!$A$1:$DB$79,Results!$C70,FALSE)=$K70,$Q70,IF(HLOOKUP(AR$2,Monitoring_eng!$A$1:$DB$79,Results!$C70,FALSE)=$M70,$R70,IF(HLOOKUP(AR$2,Monitoring_eng!$A$1:$DB$79,Results!$C70,FALSE)=$O70,$S70,"CHYBA")))))</f>
        <v>0</v>
      </c>
      <c r="AS70" s="68">
        <f>IF(ISBLANK(HLOOKUP(AS$2,Monitoring_eng!$A$1:$DB$79,Results!$C70,FALSE)),"",IF(HLOOKUP(AS$2,Monitoring_eng!$A$1:$DB$79,Results!$C70,FALSE)=$I70,$P70,IF(HLOOKUP(AS$2,Monitoring_eng!$A$1:$DB$79,Results!$C70,FALSE)=$K70,$Q70,IF(HLOOKUP(AS$2,Monitoring_eng!$A$1:$DB$79,Results!$C70,FALSE)=$M70,$R70,IF(HLOOKUP(AS$2,Monitoring_eng!$A$1:$DB$79,Results!$C70,FALSE)=$O70,$S70,"CHYBA")))))</f>
        <v>0</v>
      </c>
      <c r="AT70" s="68">
        <f>IF(ISBLANK(HLOOKUP(AT$2,Monitoring_eng!$A$1:$DB$79,Results!$C70,FALSE)),"",IF(HLOOKUP(AT$2,Monitoring_eng!$A$1:$DB$79,Results!$C70,FALSE)=$I70,$P70,IF(HLOOKUP(AT$2,Monitoring_eng!$A$1:$DB$79,Results!$C70,FALSE)=$K70,$Q70,IF(HLOOKUP(AT$2,Monitoring_eng!$A$1:$DB$79,Results!$C70,FALSE)=$M70,$R70,IF(HLOOKUP(AT$2,Monitoring_eng!$A$1:$DB$79,Results!$C70,FALSE)=$O70,$S70,"CHYBA")))))</f>
        <v>0</v>
      </c>
      <c r="AU70" s="68">
        <f>IF(ISBLANK(HLOOKUP(AU$2,Monitoring_eng!$A$1:$DB$79,Results!$C70,FALSE)),"",IF(HLOOKUP(AU$2,Monitoring_eng!$A$1:$DB$79,Results!$C70,FALSE)=$I70,$P70,IF(HLOOKUP(AU$2,Monitoring_eng!$A$1:$DB$79,Results!$C70,FALSE)=$K70,$Q70,IF(HLOOKUP(AU$2,Monitoring_eng!$A$1:$DB$79,Results!$C70,FALSE)=$M70,$R70,IF(HLOOKUP(AU$2,Monitoring_eng!$A$1:$DB$79,Results!$C70,FALSE)=$O70,$S70,"CHYBA")))))</f>
        <v>0</v>
      </c>
      <c r="AV70" s="68">
        <f>IF(ISBLANK(HLOOKUP(AV$2,Monitoring_eng!$A$1:$DB$79,Results!$C70,FALSE)),"",IF(HLOOKUP(AV$2,Monitoring_eng!$A$1:$DB$79,Results!$C70,FALSE)=$I70,$P70,IF(HLOOKUP(AV$2,Monitoring_eng!$A$1:$DB$79,Results!$C70,FALSE)=$K70,$Q70,IF(HLOOKUP(AV$2,Monitoring_eng!$A$1:$DB$79,Results!$C70,FALSE)=$M70,$R70,IF(HLOOKUP(AV$2,Monitoring_eng!$A$1:$DB$79,Results!$C70,FALSE)=$O70,$S70,"CHYBA")))))</f>
        <v>0</v>
      </c>
      <c r="AW70" s="68">
        <f>IF(ISBLANK(HLOOKUP(AW$2,Monitoring_eng!$A$1:$DB$79,Results!$C70,FALSE)),"",IF(HLOOKUP(AW$2,Monitoring_eng!$A$1:$DB$79,Results!$C70,FALSE)=$I70,$P70,IF(HLOOKUP(AW$2,Monitoring_eng!$A$1:$DB$79,Results!$C70,FALSE)=$K70,$Q70,IF(HLOOKUP(AW$2,Monitoring_eng!$A$1:$DB$79,Results!$C70,FALSE)=$M70,$R70,IF(HLOOKUP(AW$2,Monitoring_eng!$A$1:$DB$79,Results!$C70,FALSE)=$O70,$S70,"CHYBA")))))</f>
        <v>0</v>
      </c>
      <c r="AX70" s="68">
        <f>IF(ISBLANK(HLOOKUP(AX$2,Monitoring_eng!$A$1:$DB$79,Results!$C70,FALSE)),"",IF(HLOOKUP(AX$2,Monitoring_eng!$A$1:$DB$79,Results!$C70,FALSE)=$I70,$P70,IF(HLOOKUP(AX$2,Monitoring_eng!$A$1:$DB$79,Results!$C70,FALSE)=$K70,$Q70,IF(HLOOKUP(AX$2,Monitoring_eng!$A$1:$DB$79,Results!$C70,FALSE)=$M70,$R70,IF(HLOOKUP(AX$2,Monitoring_eng!$A$1:$DB$79,Results!$C70,FALSE)=$O70,$S70,"CHYBA")))))</f>
        <v>0</v>
      </c>
      <c r="AY70" s="68">
        <f>IF(ISBLANK(HLOOKUP(AY$2,Monitoring_eng!$A$1:$DB$79,Results!$C70,FALSE)),"",IF(HLOOKUP(AY$2,Monitoring_eng!$A$1:$DB$79,Results!$C70,FALSE)=$I70,$P70,IF(HLOOKUP(AY$2,Monitoring_eng!$A$1:$DB$79,Results!$C70,FALSE)=$K70,$Q70,IF(HLOOKUP(AY$2,Monitoring_eng!$A$1:$DB$79,Results!$C70,FALSE)=$M70,$R70,IF(HLOOKUP(AY$2,Monitoring_eng!$A$1:$DB$79,Results!$C70,FALSE)=$O70,$S70,"CHYBA")))))</f>
        <v>0</v>
      </c>
      <c r="AZ70" s="68">
        <f>IF(ISBLANK(HLOOKUP(AZ$2,Monitoring_eng!$A$1:$DB$79,Results!$C70,FALSE)),"",IF(HLOOKUP(AZ$2,Monitoring_eng!$A$1:$DB$79,Results!$C70,FALSE)=$I70,$P70,IF(HLOOKUP(AZ$2,Monitoring_eng!$A$1:$DB$79,Results!$C70,FALSE)=$K70,$Q70,IF(HLOOKUP(AZ$2,Monitoring_eng!$A$1:$DB$79,Results!$C70,FALSE)=$M70,$R70,IF(HLOOKUP(AZ$2,Monitoring_eng!$A$1:$DB$79,Results!$C70,FALSE)=$O70,$S70,"CHYBA")))))</f>
        <v>0</v>
      </c>
      <c r="BA70" s="68">
        <f>IF(ISBLANK(HLOOKUP(BA$2,Monitoring_eng!$A$1:$DB$79,Results!$C70,FALSE)),"",IF(HLOOKUP(BA$2,Monitoring_eng!$A$1:$DB$79,Results!$C70,FALSE)=$I70,$P70,IF(HLOOKUP(BA$2,Monitoring_eng!$A$1:$DB$79,Results!$C70,FALSE)=$K70,$Q70,IF(HLOOKUP(BA$2,Monitoring_eng!$A$1:$DB$79,Results!$C70,FALSE)=$M70,$R70,IF(HLOOKUP(BA$2,Monitoring_eng!$A$1:$DB$79,Results!$C70,FALSE)=$O70,$S70,"CHYBA")))))</f>
        <v>0</v>
      </c>
      <c r="BB70" s="68">
        <f>IF(ISBLANK(HLOOKUP(BB$2,Monitoring_eng!$A$1:$DB$79,Results!$C70,FALSE)),"",IF(HLOOKUP(BB$2,Monitoring_eng!$A$1:$DB$79,Results!$C70,FALSE)=$I70,$P70,IF(HLOOKUP(BB$2,Monitoring_eng!$A$1:$DB$79,Results!$C70,FALSE)=$K70,$Q70,IF(HLOOKUP(BB$2,Monitoring_eng!$A$1:$DB$79,Results!$C70,FALSE)=$M70,$R70,IF(HLOOKUP(BB$2,Monitoring_eng!$A$1:$DB$79,Results!$C70,FALSE)=$O70,$S70,"CHYBA")))))</f>
        <v>0.5</v>
      </c>
      <c r="BC70" s="68">
        <f>IF(ISBLANK(HLOOKUP(BC$2,Monitoring_eng!$A$1:$DB$79,Results!$C70,FALSE)),"",IF(HLOOKUP(BC$2,Monitoring_eng!$A$1:$DB$79,Results!$C70,FALSE)=$I70,$P70,IF(HLOOKUP(BC$2,Monitoring_eng!$A$1:$DB$79,Results!$C70,FALSE)=$K70,$Q70,IF(HLOOKUP(BC$2,Monitoring_eng!$A$1:$DB$79,Results!$C70,FALSE)=$M70,$R70,IF(HLOOKUP(BC$2,Monitoring_eng!$A$1:$DB$79,Results!$C70,FALSE)=$O70,$S70,"CHYBA")))))</f>
        <v>0</v>
      </c>
      <c r="BD70" s="68">
        <f>IF(ISBLANK(HLOOKUP(BD$2,Monitoring_eng!$A$1:$DB$79,Results!$C70,FALSE)),"",IF(HLOOKUP(BD$2,Monitoring_eng!$A$1:$DB$79,Results!$C70,FALSE)=$I70,$P70,IF(HLOOKUP(BD$2,Monitoring_eng!$A$1:$DB$79,Results!$C70,FALSE)=$K70,$Q70,IF(HLOOKUP(BD$2,Monitoring_eng!$A$1:$DB$79,Results!$C70,FALSE)=$M70,$R70,IF(HLOOKUP(BD$2,Monitoring_eng!$A$1:$DB$79,Results!$C70,FALSE)=$O70,$S70,"CHYBA")))))</f>
        <v>0</v>
      </c>
      <c r="BE70" s="68">
        <f>IF(ISBLANK(HLOOKUP(BE$2,Monitoring_eng!$A$1:$DB$79,Results!$C70,FALSE)),"",IF(HLOOKUP(BE$2,Monitoring_eng!$A$1:$DB$79,Results!$C70,FALSE)=$I70,$P70,IF(HLOOKUP(BE$2,Monitoring_eng!$A$1:$DB$79,Results!$C70,FALSE)=$K70,$Q70,IF(HLOOKUP(BE$2,Monitoring_eng!$A$1:$DB$79,Results!$C70,FALSE)=$M70,$R70,IF(HLOOKUP(BE$2,Monitoring_eng!$A$1:$DB$79,Results!$C70,FALSE)=$O70,$S70,"CHYBA")))))</f>
        <v>0</v>
      </c>
      <c r="BF70" s="68">
        <f>IF(ISBLANK(HLOOKUP(BF$2,Monitoring_eng!$A$1:$DB$79,Results!$C70,FALSE)),"",IF(HLOOKUP(BF$2,Monitoring_eng!$A$1:$DB$79,Results!$C70,FALSE)=$I70,$P70,IF(HLOOKUP(BF$2,Monitoring_eng!$A$1:$DB$79,Results!$C70,FALSE)=$K70,$Q70,IF(HLOOKUP(BF$2,Monitoring_eng!$A$1:$DB$79,Results!$C70,FALSE)=$M70,$R70,IF(HLOOKUP(BF$2,Monitoring_eng!$A$1:$DB$79,Results!$C70,FALSE)=$O70,$S70,"CHYBA")))))</f>
        <v>0</v>
      </c>
      <c r="BG70" s="68">
        <f>IF(ISBLANK(HLOOKUP(BG$2,Monitoring_eng!$A$1:$DB$79,Results!$C70,FALSE)),"",IF(HLOOKUP(BG$2,Monitoring_eng!$A$1:$DB$79,Results!$C70,FALSE)=$I70,$P70,IF(HLOOKUP(BG$2,Monitoring_eng!$A$1:$DB$79,Results!$C70,FALSE)=$K70,$Q70,IF(HLOOKUP(BG$2,Monitoring_eng!$A$1:$DB$79,Results!$C70,FALSE)=$M70,$R70,IF(HLOOKUP(BG$2,Monitoring_eng!$A$1:$DB$79,Results!$C70,FALSE)=$O70,$S70,"CHYBA")))))</f>
        <v>1</v>
      </c>
      <c r="BH70" s="68">
        <f>IF(ISBLANK(HLOOKUP(BH$2,Monitoring_eng!$A$1:$DB$79,Results!$C70,FALSE)),"",IF(HLOOKUP(BH$2,Monitoring_eng!$A$1:$DB$79,Results!$C70,FALSE)=$I70,$P70,IF(HLOOKUP(BH$2,Monitoring_eng!$A$1:$DB$79,Results!$C70,FALSE)=$K70,$Q70,IF(HLOOKUP(BH$2,Monitoring_eng!$A$1:$DB$79,Results!$C70,FALSE)=$M70,$R70,IF(HLOOKUP(BH$2,Monitoring_eng!$A$1:$DB$79,Results!$C70,FALSE)=$O70,$S70,"CHYBA")))))</f>
        <v>0</v>
      </c>
      <c r="BI70" s="68">
        <f>IF(ISBLANK(HLOOKUP(BI$2,Monitoring_eng!$A$1:$DB$79,Results!$C70,FALSE)),"",IF(HLOOKUP(BI$2,Monitoring_eng!$A$1:$DB$79,Results!$C70,FALSE)=$I70,$P70,IF(HLOOKUP(BI$2,Monitoring_eng!$A$1:$DB$79,Results!$C70,FALSE)=$K70,$Q70,IF(HLOOKUP(BI$2,Monitoring_eng!$A$1:$DB$79,Results!$C70,FALSE)=$M70,$R70,IF(HLOOKUP(BI$2,Monitoring_eng!$A$1:$DB$79,Results!$C70,FALSE)=$O70,$S70,"CHYBA")))))</f>
        <v>0</v>
      </c>
      <c r="BJ70" s="68">
        <f>IF(ISBLANK(HLOOKUP(BJ$2,Monitoring_eng!$A$1:$DB$79,Results!$C70,FALSE)),"",IF(HLOOKUP(BJ$2,Monitoring_eng!$A$1:$DB$79,Results!$C70,FALSE)=$I70,$P70,IF(HLOOKUP(BJ$2,Monitoring_eng!$A$1:$DB$79,Results!$C70,FALSE)=$K70,$Q70,IF(HLOOKUP(BJ$2,Monitoring_eng!$A$1:$DB$79,Results!$C70,FALSE)=$M70,$R70,IF(HLOOKUP(BJ$2,Monitoring_eng!$A$1:$DB$79,Results!$C70,FALSE)=$O70,$S70,"CHYBA")))))</f>
        <v>0</v>
      </c>
      <c r="BK70" s="68">
        <f>IF(ISBLANK(HLOOKUP(BK$2,Monitoring_eng!$A$1:$DB$79,Results!$C70,FALSE)),"",IF(HLOOKUP(BK$2,Monitoring_eng!$A$1:$DB$79,Results!$C70,FALSE)=$I70,$P70,IF(HLOOKUP(BK$2,Monitoring_eng!$A$1:$DB$79,Results!$C70,FALSE)=$K70,$Q70,IF(HLOOKUP(BK$2,Monitoring_eng!$A$1:$DB$79,Results!$C70,FALSE)=$M70,$R70,IF(HLOOKUP(BK$2,Monitoring_eng!$A$1:$DB$79,Results!$C70,FALSE)=$O70,$S70,"CHYBA")))))</f>
        <v>0</v>
      </c>
      <c r="BL70" s="68">
        <f>IF(ISBLANK(HLOOKUP(BL$2,Monitoring_eng!$A$1:$DB$79,Results!$C70,FALSE)),"",IF(HLOOKUP(BL$2,Monitoring_eng!$A$1:$DB$79,Results!$C70,FALSE)=$I70,$P70,IF(HLOOKUP(BL$2,Monitoring_eng!$A$1:$DB$79,Results!$C70,FALSE)=$K70,$Q70,IF(HLOOKUP(BL$2,Monitoring_eng!$A$1:$DB$79,Results!$C70,FALSE)=$M70,$R70,IF(HLOOKUP(BL$2,Monitoring_eng!$A$1:$DB$79,Results!$C70,FALSE)=$O70,$S70,"CHYBA")))))</f>
        <v>0</v>
      </c>
      <c r="BM70" s="68">
        <f>IF(ISBLANK(HLOOKUP(BM$2,Monitoring_eng!$A$1:$DB$79,Results!$C70,FALSE)),"",IF(HLOOKUP(BM$2,Monitoring_eng!$A$1:$DB$79,Results!$C70,FALSE)=$I70,$P70,IF(HLOOKUP(BM$2,Monitoring_eng!$A$1:$DB$79,Results!$C70,FALSE)=$K70,$Q70,IF(HLOOKUP(BM$2,Monitoring_eng!$A$1:$DB$79,Results!$C70,FALSE)=$M70,$R70,IF(HLOOKUP(BM$2,Monitoring_eng!$A$1:$DB$79,Results!$C70,FALSE)=$O70,$S70,"CHYBA")))))</f>
        <v>0</v>
      </c>
      <c r="BN70" s="68">
        <f>IF(ISBLANK(HLOOKUP(BN$2,Monitoring_eng!$A$1:$DB$79,Results!$C70,FALSE)),"",IF(HLOOKUP(BN$2,Monitoring_eng!$A$1:$DB$79,Results!$C70,FALSE)=$I70,$P70,IF(HLOOKUP(BN$2,Monitoring_eng!$A$1:$DB$79,Results!$C70,FALSE)=$K70,$Q70,IF(HLOOKUP(BN$2,Monitoring_eng!$A$1:$DB$79,Results!$C70,FALSE)=$M70,$R70,IF(HLOOKUP(BN$2,Monitoring_eng!$A$1:$DB$79,Results!$C70,FALSE)=$O70,$S70,"CHYBA")))))</f>
        <v>0</v>
      </c>
      <c r="BO70" s="68">
        <f>IF(ISBLANK(HLOOKUP(BO$2,Monitoring_eng!$A$1:$DB$79,Results!$C70,FALSE)),"",IF(HLOOKUP(BO$2,Monitoring_eng!$A$1:$DB$79,Results!$C70,FALSE)=$I70,$P70,IF(HLOOKUP(BO$2,Monitoring_eng!$A$1:$DB$79,Results!$C70,FALSE)=$K70,$Q70,IF(HLOOKUP(BO$2,Monitoring_eng!$A$1:$DB$79,Results!$C70,FALSE)=$M70,$R70,IF(HLOOKUP(BO$2,Monitoring_eng!$A$1:$DB$79,Results!$C70,FALSE)=$O70,$S70,"CHYBA")))))</f>
        <v>0</v>
      </c>
      <c r="BP70" s="68">
        <f>IF(ISBLANK(HLOOKUP(BP$2,Monitoring_eng!$A$1:$DB$79,Results!$C70,FALSE)),"",IF(HLOOKUP(BP$2,Monitoring_eng!$A$1:$DB$79,Results!$C70,FALSE)=$I70,$P70,IF(HLOOKUP(BP$2,Monitoring_eng!$A$1:$DB$79,Results!$C70,FALSE)=$K70,$Q70,IF(HLOOKUP(BP$2,Monitoring_eng!$A$1:$DB$79,Results!$C70,FALSE)=$M70,$R70,IF(HLOOKUP(BP$2,Monitoring_eng!$A$1:$DB$79,Results!$C70,FALSE)=$O70,$S70,"CHYBA")))))</f>
        <v>0</v>
      </c>
      <c r="BQ70" s="68">
        <f>IF(ISBLANK(HLOOKUP(BQ$2,Monitoring_eng!$A$1:$DB$79,Results!$C70,FALSE)),"",IF(HLOOKUP(BQ$2,Monitoring_eng!$A$1:$DB$79,Results!$C70,FALSE)=$I70,$P70,IF(HLOOKUP(BQ$2,Monitoring_eng!$A$1:$DB$79,Results!$C70,FALSE)=$K70,$Q70,IF(HLOOKUP(BQ$2,Monitoring_eng!$A$1:$DB$79,Results!$C70,FALSE)=$M70,$R70,IF(HLOOKUP(BQ$2,Monitoring_eng!$A$1:$DB$79,Results!$C70,FALSE)=$O70,$S70,"CHYBA")))))</f>
        <v>0</v>
      </c>
    </row>
    <row r="71" spans="1:69" x14ac:dyDescent="0.25">
      <c r="A71" s="45" t="s">
        <v>2496</v>
      </c>
      <c r="B71" s="45" t="s">
        <v>372</v>
      </c>
      <c r="C71" s="45">
        <v>70</v>
      </c>
      <c r="D71" s="53" t="s">
        <v>168</v>
      </c>
      <c r="E71" s="53" t="s">
        <v>706</v>
      </c>
      <c r="F71" s="61" t="s">
        <v>67</v>
      </c>
      <c r="G71" s="45">
        <v>1</v>
      </c>
      <c r="H71" s="45" t="s">
        <v>484</v>
      </c>
      <c r="I71" s="45" t="s">
        <v>1749</v>
      </c>
      <c r="J71" s="45" t="s">
        <v>485</v>
      </c>
      <c r="K71" s="67" t="s">
        <v>1750</v>
      </c>
      <c r="L71" s="45" t="s">
        <v>486</v>
      </c>
      <c r="M71" s="45" t="s">
        <v>1752</v>
      </c>
      <c r="N71" s="45" t="s">
        <v>2116</v>
      </c>
      <c r="O71" s="45" t="s">
        <v>2116</v>
      </c>
      <c r="P71" s="45">
        <f t="shared" si="2"/>
        <v>1</v>
      </c>
      <c r="Q71" s="45">
        <v>0</v>
      </c>
      <c r="R71" s="45">
        <f t="shared" si="3"/>
        <v>0.5</v>
      </c>
      <c r="S71" s="45" t="s">
        <v>2116</v>
      </c>
      <c r="T71" s="68">
        <f>IF(ISBLANK(HLOOKUP(T$2,Monitoring_eng!$A$1:$DB$79,Results!$C71,FALSE)),"",IF(HLOOKUP(T$2,Monitoring_eng!$A$1:$DB$79,Results!$C71,FALSE)=$I71,$P71,IF(HLOOKUP(T$2,Monitoring_eng!$A$1:$DB$79,Results!$C71,FALSE)=$K71,$Q71,IF(HLOOKUP(T$2,Monitoring_eng!$A$1:$DB$79,Results!$C71,FALSE)=$M71,$R71,IF(HLOOKUP(T$2,Monitoring_eng!$A$1:$DB$79,Results!$C71,FALSE)=$O71,$S71,"CHYBA")))))</f>
        <v>0</v>
      </c>
      <c r="U71" s="68">
        <f>IF(ISBLANK(HLOOKUP(U$2,Monitoring_eng!$A$1:$DB$79,Results!$C71,FALSE)),"",IF(HLOOKUP(U$2,Monitoring_eng!$A$1:$DB$79,Results!$C71,FALSE)=$I71,$P71,IF(HLOOKUP(U$2,Monitoring_eng!$A$1:$DB$79,Results!$C71,FALSE)=$K71,$Q71,IF(HLOOKUP(U$2,Monitoring_eng!$A$1:$DB$79,Results!$C71,FALSE)=$M71,$R71,IF(HLOOKUP(U$2,Monitoring_eng!$A$1:$DB$79,Results!$C71,FALSE)=$O71,$S71,"CHYBA")))))</f>
        <v>0</v>
      </c>
      <c r="V71" s="68">
        <f>IF(ISBLANK(HLOOKUP(V$2,Monitoring_eng!$A$1:$DB$79,Results!$C71,FALSE)),"",IF(HLOOKUP(V$2,Monitoring_eng!$A$1:$DB$79,Results!$C71,FALSE)=$I71,$P71,IF(HLOOKUP(V$2,Monitoring_eng!$A$1:$DB$79,Results!$C71,FALSE)=$K71,$Q71,IF(HLOOKUP(V$2,Monitoring_eng!$A$1:$DB$79,Results!$C71,FALSE)=$M71,$R71,IF(HLOOKUP(V$2,Monitoring_eng!$A$1:$DB$79,Results!$C71,FALSE)=$O71,$S71,"CHYBA")))))</f>
        <v>0</v>
      </c>
      <c r="W71" s="68">
        <f>IF(ISBLANK(HLOOKUP(W$2,Monitoring_eng!$A$1:$DB$79,Results!$C71,FALSE)),"",IF(HLOOKUP(W$2,Monitoring_eng!$A$1:$DB$79,Results!$C71,FALSE)=$I71,$P71,IF(HLOOKUP(W$2,Monitoring_eng!$A$1:$DB$79,Results!$C71,FALSE)=$K71,$Q71,IF(HLOOKUP(W$2,Monitoring_eng!$A$1:$DB$79,Results!$C71,FALSE)=$M71,$R71,IF(HLOOKUP(W$2,Monitoring_eng!$A$1:$DB$79,Results!$C71,FALSE)=$O71,$S71,"CHYBA")))))</f>
        <v>1</v>
      </c>
      <c r="X71" s="68">
        <f>IF(ISBLANK(HLOOKUP(X$2,Monitoring_eng!$A$1:$DB$79,Results!$C71,FALSE)),"",IF(HLOOKUP(X$2,Monitoring_eng!$A$1:$DB$79,Results!$C71,FALSE)=$I71,$P71,IF(HLOOKUP(X$2,Monitoring_eng!$A$1:$DB$79,Results!$C71,FALSE)=$K71,$Q71,IF(HLOOKUP(X$2,Monitoring_eng!$A$1:$DB$79,Results!$C71,FALSE)=$M71,$R71,IF(HLOOKUP(X$2,Monitoring_eng!$A$1:$DB$79,Results!$C71,FALSE)=$O71,$S71,"CHYBA")))))</f>
        <v>0</v>
      </c>
      <c r="Y71" s="68">
        <f>IF(ISBLANK(HLOOKUP(Y$2,Monitoring_eng!$A$1:$DB$79,Results!$C71,FALSE)),"",IF(HLOOKUP(Y$2,Monitoring_eng!$A$1:$DB$79,Results!$C71,FALSE)=$I71,$P71,IF(HLOOKUP(Y$2,Monitoring_eng!$A$1:$DB$79,Results!$C71,FALSE)=$K71,$Q71,IF(HLOOKUP(Y$2,Monitoring_eng!$A$1:$DB$79,Results!$C71,FALSE)=$M71,$R71,IF(HLOOKUP(Y$2,Monitoring_eng!$A$1:$DB$79,Results!$C71,FALSE)=$O71,$S71,"CHYBA")))))</f>
        <v>0.5</v>
      </c>
      <c r="Z71" s="68">
        <f>IF(ISBLANK(HLOOKUP(Z$2,Monitoring_eng!$A$1:$DB$79,Results!$C71,FALSE)),"",IF(HLOOKUP(Z$2,Monitoring_eng!$A$1:$DB$79,Results!$C71,FALSE)=$I71,$P71,IF(HLOOKUP(Z$2,Monitoring_eng!$A$1:$DB$79,Results!$C71,FALSE)=$K71,$Q71,IF(HLOOKUP(Z$2,Monitoring_eng!$A$1:$DB$79,Results!$C71,FALSE)=$M71,$R71,IF(HLOOKUP(Z$2,Monitoring_eng!$A$1:$DB$79,Results!$C71,FALSE)=$O71,$S71,"CHYBA")))))</f>
        <v>0</v>
      </c>
      <c r="AA71" s="68">
        <f>IF(ISBLANK(HLOOKUP(AA$2,Monitoring_eng!$A$1:$DB$79,Results!$C71,FALSE)),"",IF(HLOOKUP(AA$2,Monitoring_eng!$A$1:$DB$79,Results!$C71,FALSE)=$I71,$P71,IF(HLOOKUP(AA$2,Monitoring_eng!$A$1:$DB$79,Results!$C71,FALSE)=$K71,$Q71,IF(HLOOKUP(AA$2,Monitoring_eng!$A$1:$DB$79,Results!$C71,FALSE)=$M71,$R71,IF(HLOOKUP(AA$2,Monitoring_eng!$A$1:$DB$79,Results!$C71,FALSE)=$O71,$S71,"CHYBA")))))</f>
        <v>0</v>
      </c>
      <c r="AB71" s="68">
        <f>IF(ISBLANK(HLOOKUP(AB$2,Monitoring_eng!$A$1:$DB$79,Results!$C71,FALSE)),"",IF(HLOOKUP(AB$2,Monitoring_eng!$A$1:$DB$79,Results!$C71,FALSE)=$I71,$P71,IF(HLOOKUP(AB$2,Monitoring_eng!$A$1:$DB$79,Results!$C71,FALSE)=$K71,$Q71,IF(HLOOKUP(AB$2,Monitoring_eng!$A$1:$DB$79,Results!$C71,FALSE)=$M71,$R71,IF(HLOOKUP(AB$2,Monitoring_eng!$A$1:$DB$79,Results!$C71,FALSE)=$O71,$S71,"CHYBA")))))</f>
        <v>0</v>
      </c>
      <c r="AC71" s="68">
        <f>IF(ISBLANK(HLOOKUP(AC$2,Monitoring_eng!$A$1:$DB$79,Results!$C71,FALSE)),"",IF(HLOOKUP(AC$2,Monitoring_eng!$A$1:$DB$79,Results!$C71,FALSE)=$I71,$P71,IF(HLOOKUP(AC$2,Monitoring_eng!$A$1:$DB$79,Results!$C71,FALSE)=$K71,$Q71,IF(HLOOKUP(AC$2,Monitoring_eng!$A$1:$DB$79,Results!$C71,FALSE)=$M71,$R71,IF(HLOOKUP(AC$2,Monitoring_eng!$A$1:$DB$79,Results!$C71,FALSE)=$O71,$S71,"CHYBA")))))</f>
        <v>0</v>
      </c>
      <c r="AD71" s="68">
        <f>IF(ISBLANK(HLOOKUP(AD$2,Monitoring_eng!$A$1:$DB$79,Results!$C71,FALSE)),"",IF(HLOOKUP(AD$2,Monitoring_eng!$A$1:$DB$79,Results!$C71,FALSE)=$I71,$P71,IF(HLOOKUP(AD$2,Monitoring_eng!$A$1:$DB$79,Results!$C71,FALSE)=$K71,$Q71,IF(HLOOKUP(AD$2,Monitoring_eng!$A$1:$DB$79,Results!$C71,FALSE)=$M71,$R71,IF(HLOOKUP(AD$2,Monitoring_eng!$A$1:$DB$79,Results!$C71,FALSE)=$O71,$S71,"CHYBA")))))</f>
        <v>0</v>
      </c>
      <c r="AE71" s="68">
        <f>IF(ISBLANK(HLOOKUP(AE$2,Monitoring_eng!$A$1:$DB$79,Results!$C71,FALSE)),"",IF(HLOOKUP(AE$2,Monitoring_eng!$A$1:$DB$79,Results!$C71,FALSE)=$I71,$P71,IF(HLOOKUP(AE$2,Monitoring_eng!$A$1:$DB$79,Results!$C71,FALSE)=$K71,$Q71,IF(HLOOKUP(AE$2,Monitoring_eng!$A$1:$DB$79,Results!$C71,FALSE)=$M71,$R71,IF(HLOOKUP(AE$2,Monitoring_eng!$A$1:$DB$79,Results!$C71,FALSE)=$O71,$S71,"CHYBA")))))</f>
        <v>0</v>
      </c>
      <c r="AF71" s="68">
        <f>IF(ISBLANK(HLOOKUP(AF$2,Monitoring_eng!$A$1:$DB$79,Results!$C71,FALSE)),"",IF(HLOOKUP(AF$2,Monitoring_eng!$A$1:$DB$79,Results!$C71,FALSE)=$I71,$P71,IF(HLOOKUP(AF$2,Monitoring_eng!$A$1:$DB$79,Results!$C71,FALSE)=$K71,$Q71,IF(HLOOKUP(AF$2,Monitoring_eng!$A$1:$DB$79,Results!$C71,FALSE)=$M71,$R71,IF(HLOOKUP(AF$2,Monitoring_eng!$A$1:$DB$79,Results!$C71,FALSE)=$O71,$S71,"CHYBA")))))</f>
        <v>0</v>
      </c>
      <c r="AG71" s="68">
        <f>IF(ISBLANK(HLOOKUP(AG$2,Monitoring_eng!$A$1:$DB$79,Results!$C71,FALSE)),"",IF(HLOOKUP(AG$2,Monitoring_eng!$A$1:$DB$79,Results!$C71,FALSE)=$I71,$P71,IF(HLOOKUP(AG$2,Monitoring_eng!$A$1:$DB$79,Results!$C71,FALSE)=$K71,$Q71,IF(HLOOKUP(AG$2,Monitoring_eng!$A$1:$DB$79,Results!$C71,FALSE)=$M71,$R71,IF(HLOOKUP(AG$2,Monitoring_eng!$A$1:$DB$79,Results!$C71,FALSE)=$O71,$S71,"CHYBA")))))</f>
        <v>0.5</v>
      </c>
      <c r="AH71" s="68">
        <f>IF(ISBLANK(HLOOKUP(AH$2,Monitoring_eng!$A$1:$DB$79,Results!$C71,FALSE)),"",IF(HLOOKUP(AH$2,Monitoring_eng!$A$1:$DB$79,Results!$C71,FALSE)=$I71,$P71,IF(HLOOKUP(AH$2,Monitoring_eng!$A$1:$DB$79,Results!$C71,FALSE)=$K71,$Q71,IF(HLOOKUP(AH$2,Monitoring_eng!$A$1:$DB$79,Results!$C71,FALSE)=$M71,$R71,IF(HLOOKUP(AH$2,Monitoring_eng!$A$1:$DB$79,Results!$C71,FALSE)=$O71,$S71,"CHYBA")))))</f>
        <v>0.5</v>
      </c>
      <c r="AI71" s="68">
        <f>IF(ISBLANK(HLOOKUP(AI$2,Monitoring_eng!$A$1:$DB$79,Results!$C71,FALSE)),"",IF(HLOOKUP(AI$2,Monitoring_eng!$A$1:$DB$79,Results!$C71,FALSE)=$I71,$P71,IF(HLOOKUP(AI$2,Monitoring_eng!$A$1:$DB$79,Results!$C71,FALSE)=$K71,$Q71,IF(HLOOKUP(AI$2,Monitoring_eng!$A$1:$DB$79,Results!$C71,FALSE)=$M71,$R71,IF(HLOOKUP(AI$2,Monitoring_eng!$A$1:$DB$79,Results!$C71,FALSE)=$O71,$S71,"CHYBA")))))</f>
        <v>0</v>
      </c>
      <c r="AJ71" s="68">
        <f>IF(ISBLANK(HLOOKUP(AJ$2,Monitoring_eng!$A$1:$DB$79,Results!$C71,FALSE)),"",IF(HLOOKUP(AJ$2,Monitoring_eng!$A$1:$DB$79,Results!$C71,FALSE)=$I71,$P71,IF(HLOOKUP(AJ$2,Monitoring_eng!$A$1:$DB$79,Results!$C71,FALSE)=$K71,$Q71,IF(HLOOKUP(AJ$2,Monitoring_eng!$A$1:$DB$79,Results!$C71,FALSE)=$M71,$R71,IF(HLOOKUP(AJ$2,Monitoring_eng!$A$1:$DB$79,Results!$C71,FALSE)=$O71,$S71,"CHYBA")))))</f>
        <v>0</v>
      </c>
      <c r="AK71" s="68">
        <f>IF(ISBLANK(HLOOKUP(AK$2,Monitoring_eng!$A$1:$DB$79,Results!$C71,FALSE)),"",IF(HLOOKUP(AK$2,Monitoring_eng!$A$1:$DB$79,Results!$C71,FALSE)=$I71,$P71,IF(HLOOKUP(AK$2,Monitoring_eng!$A$1:$DB$79,Results!$C71,FALSE)=$K71,$Q71,IF(HLOOKUP(AK$2,Monitoring_eng!$A$1:$DB$79,Results!$C71,FALSE)=$M71,$R71,IF(HLOOKUP(AK$2,Monitoring_eng!$A$1:$DB$79,Results!$C71,FALSE)=$O71,$S71,"CHYBA")))))</f>
        <v>1</v>
      </c>
      <c r="AL71" s="68">
        <f>IF(ISBLANK(HLOOKUP(AL$2,Monitoring_eng!$A$1:$DB$79,Results!$C71,FALSE)),"",IF(HLOOKUP(AL$2,Monitoring_eng!$A$1:$DB$79,Results!$C71,FALSE)=$I71,$P71,IF(HLOOKUP(AL$2,Monitoring_eng!$A$1:$DB$79,Results!$C71,FALSE)=$K71,$Q71,IF(HLOOKUP(AL$2,Monitoring_eng!$A$1:$DB$79,Results!$C71,FALSE)=$M71,$R71,IF(HLOOKUP(AL$2,Monitoring_eng!$A$1:$DB$79,Results!$C71,FALSE)=$O71,$S71,"CHYBA")))))</f>
        <v>0</v>
      </c>
      <c r="AM71" s="68">
        <f>IF(ISBLANK(HLOOKUP(AM$2,Monitoring_eng!$A$1:$DB$79,Results!$C71,FALSE)),"",IF(HLOOKUP(AM$2,Monitoring_eng!$A$1:$DB$79,Results!$C71,FALSE)=$I71,$P71,IF(HLOOKUP(AM$2,Monitoring_eng!$A$1:$DB$79,Results!$C71,FALSE)=$K71,$Q71,IF(HLOOKUP(AM$2,Monitoring_eng!$A$1:$DB$79,Results!$C71,FALSE)=$M71,$R71,IF(HLOOKUP(AM$2,Monitoring_eng!$A$1:$DB$79,Results!$C71,FALSE)=$O71,$S71,"CHYBA")))))</f>
        <v>0</v>
      </c>
      <c r="AN71" s="68">
        <f>IF(ISBLANK(HLOOKUP(AN$2,Monitoring_eng!$A$1:$DB$79,Results!$C71,FALSE)),"",IF(HLOOKUP(AN$2,Monitoring_eng!$A$1:$DB$79,Results!$C71,FALSE)=$I71,$P71,IF(HLOOKUP(AN$2,Monitoring_eng!$A$1:$DB$79,Results!$C71,FALSE)=$K71,$Q71,IF(HLOOKUP(AN$2,Monitoring_eng!$A$1:$DB$79,Results!$C71,FALSE)=$M71,$R71,IF(HLOOKUP(AN$2,Monitoring_eng!$A$1:$DB$79,Results!$C71,FALSE)=$O71,$S71,"CHYBA")))))</f>
        <v>0</v>
      </c>
      <c r="AO71" s="68">
        <f>IF(ISBLANK(HLOOKUP(AO$2,Monitoring_eng!$A$1:$DB$79,Results!$C71,FALSE)),"",IF(HLOOKUP(AO$2,Monitoring_eng!$A$1:$DB$79,Results!$C71,FALSE)=$I71,$P71,IF(HLOOKUP(AO$2,Monitoring_eng!$A$1:$DB$79,Results!$C71,FALSE)=$K71,$Q71,IF(HLOOKUP(AO$2,Monitoring_eng!$A$1:$DB$79,Results!$C71,FALSE)=$M71,$R71,IF(HLOOKUP(AO$2,Monitoring_eng!$A$1:$DB$79,Results!$C71,FALSE)=$O71,$S71,"CHYBA")))))</f>
        <v>0</v>
      </c>
      <c r="AP71" s="68">
        <f>IF(ISBLANK(HLOOKUP(AP$2,Monitoring_eng!$A$1:$DB$79,Results!$C71,FALSE)),"",IF(HLOOKUP(AP$2,Monitoring_eng!$A$1:$DB$79,Results!$C71,FALSE)=$I71,$P71,IF(HLOOKUP(AP$2,Monitoring_eng!$A$1:$DB$79,Results!$C71,FALSE)=$K71,$Q71,IF(HLOOKUP(AP$2,Monitoring_eng!$A$1:$DB$79,Results!$C71,FALSE)=$M71,$R71,IF(HLOOKUP(AP$2,Monitoring_eng!$A$1:$DB$79,Results!$C71,FALSE)=$O71,$S71,"CHYBA")))))</f>
        <v>0</v>
      </c>
      <c r="AQ71" s="68">
        <f>IF(ISBLANK(HLOOKUP(AQ$2,Monitoring_eng!$A$1:$DB$79,Results!$C71,FALSE)),"",IF(HLOOKUP(AQ$2,Monitoring_eng!$A$1:$DB$79,Results!$C71,FALSE)=$I71,$P71,IF(HLOOKUP(AQ$2,Monitoring_eng!$A$1:$DB$79,Results!$C71,FALSE)=$K71,$Q71,IF(HLOOKUP(AQ$2,Monitoring_eng!$A$1:$DB$79,Results!$C71,FALSE)=$M71,$R71,IF(HLOOKUP(AQ$2,Monitoring_eng!$A$1:$DB$79,Results!$C71,FALSE)=$O71,$S71,"CHYBA")))))</f>
        <v>0.5</v>
      </c>
      <c r="AR71" s="68">
        <f>IF(ISBLANK(HLOOKUP(AR$2,Monitoring_eng!$A$1:$DB$79,Results!$C71,FALSE)),"",IF(HLOOKUP(AR$2,Monitoring_eng!$A$1:$DB$79,Results!$C71,FALSE)=$I71,$P71,IF(HLOOKUP(AR$2,Monitoring_eng!$A$1:$DB$79,Results!$C71,FALSE)=$K71,$Q71,IF(HLOOKUP(AR$2,Monitoring_eng!$A$1:$DB$79,Results!$C71,FALSE)=$M71,$R71,IF(HLOOKUP(AR$2,Monitoring_eng!$A$1:$DB$79,Results!$C71,FALSE)=$O71,$S71,"CHYBA")))))</f>
        <v>0</v>
      </c>
      <c r="AS71" s="68">
        <f>IF(ISBLANK(HLOOKUP(AS$2,Monitoring_eng!$A$1:$DB$79,Results!$C71,FALSE)),"",IF(HLOOKUP(AS$2,Monitoring_eng!$A$1:$DB$79,Results!$C71,FALSE)=$I71,$P71,IF(HLOOKUP(AS$2,Monitoring_eng!$A$1:$DB$79,Results!$C71,FALSE)=$K71,$Q71,IF(HLOOKUP(AS$2,Monitoring_eng!$A$1:$DB$79,Results!$C71,FALSE)=$M71,$R71,IF(HLOOKUP(AS$2,Monitoring_eng!$A$1:$DB$79,Results!$C71,FALSE)=$O71,$S71,"CHYBA")))))</f>
        <v>1</v>
      </c>
      <c r="AT71" s="68">
        <f>IF(ISBLANK(HLOOKUP(AT$2,Monitoring_eng!$A$1:$DB$79,Results!$C71,FALSE)),"",IF(HLOOKUP(AT$2,Monitoring_eng!$A$1:$DB$79,Results!$C71,FALSE)=$I71,$P71,IF(HLOOKUP(AT$2,Monitoring_eng!$A$1:$DB$79,Results!$C71,FALSE)=$K71,$Q71,IF(HLOOKUP(AT$2,Monitoring_eng!$A$1:$DB$79,Results!$C71,FALSE)=$M71,$R71,IF(HLOOKUP(AT$2,Monitoring_eng!$A$1:$DB$79,Results!$C71,FALSE)=$O71,$S71,"CHYBA")))))</f>
        <v>0</v>
      </c>
      <c r="AU71" s="68">
        <f>IF(ISBLANK(HLOOKUP(AU$2,Monitoring_eng!$A$1:$DB$79,Results!$C71,FALSE)),"",IF(HLOOKUP(AU$2,Monitoring_eng!$A$1:$DB$79,Results!$C71,FALSE)=$I71,$P71,IF(HLOOKUP(AU$2,Monitoring_eng!$A$1:$DB$79,Results!$C71,FALSE)=$K71,$Q71,IF(HLOOKUP(AU$2,Monitoring_eng!$A$1:$DB$79,Results!$C71,FALSE)=$M71,$R71,IF(HLOOKUP(AU$2,Monitoring_eng!$A$1:$DB$79,Results!$C71,FALSE)=$O71,$S71,"CHYBA")))))</f>
        <v>0</v>
      </c>
      <c r="AV71" s="68">
        <f>IF(ISBLANK(HLOOKUP(AV$2,Monitoring_eng!$A$1:$DB$79,Results!$C71,FALSE)),"",IF(HLOOKUP(AV$2,Monitoring_eng!$A$1:$DB$79,Results!$C71,FALSE)=$I71,$P71,IF(HLOOKUP(AV$2,Monitoring_eng!$A$1:$DB$79,Results!$C71,FALSE)=$K71,$Q71,IF(HLOOKUP(AV$2,Monitoring_eng!$A$1:$DB$79,Results!$C71,FALSE)=$M71,$R71,IF(HLOOKUP(AV$2,Monitoring_eng!$A$1:$DB$79,Results!$C71,FALSE)=$O71,$S71,"CHYBA")))))</f>
        <v>0</v>
      </c>
      <c r="AW71" s="68">
        <f>IF(ISBLANK(HLOOKUP(AW$2,Monitoring_eng!$A$1:$DB$79,Results!$C71,FALSE)),"",IF(HLOOKUP(AW$2,Monitoring_eng!$A$1:$DB$79,Results!$C71,FALSE)=$I71,$P71,IF(HLOOKUP(AW$2,Monitoring_eng!$A$1:$DB$79,Results!$C71,FALSE)=$K71,$Q71,IF(HLOOKUP(AW$2,Monitoring_eng!$A$1:$DB$79,Results!$C71,FALSE)=$M71,$R71,IF(HLOOKUP(AW$2,Monitoring_eng!$A$1:$DB$79,Results!$C71,FALSE)=$O71,$S71,"CHYBA")))))</f>
        <v>0</v>
      </c>
      <c r="AX71" s="68">
        <f>IF(ISBLANK(HLOOKUP(AX$2,Monitoring_eng!$A$1:$DB$79,Results!$C71,FALSE)),"",IF(HLOOKUP(AX$2,Monitoring_eng!$A$1:$DB$79,Results!$C71,FALSE)=$I71,$P71,IF(HLOOKUP(AX$2,Monitoring_eng!$A$1:$DB$79,Results!$C71,FALSE)=$K71,$Q71,IF(HLOOKUP(AX$2,Monitoring_eng!$A$1:$DB$79,Results!$C71,FALSE)=$M71,$R71,IF(HLOOKUP(AX$2,Monitoring_eng!$A$1:$DB$79,Results!$C71,FALSE)=$O71,$S71,"CHYBA")))))</f>
        <v>0</v>
      </c>
      <c r="AY71" s="68">
        <f>IF(ISBLANK(HLOOKUP(AY$2,Monitoring_eng!$A$1:$DB$79,Results!$C71,FALSE)),"",IF(HLOOKUP(AY$2,Monitoring_eng!$A$1:$DB$79,Results!$C71,FALSE)=$I71,$P71,IF(HLOOKUP(AY$2,Monitoring_eng!$A$1:$DB$79,Results!$C71,FALSE)=$K71,$Q71,IF(HLOOKUP(AY$2,Monitoring_eng!$A$1:$DB$79,Results!$C71,FALSE)=$M71,$R71,IF(HLOOKUP(AY$2,Monitoring_eng!$A$1:$DB$79,Results!$C71,FALSE)=$O71,$S71,"CHYBA")))))</f>
        <v>0</v>
      </c>
      <c r="AZ71" s="68">
        <f>IF(ISBLANK(HLOOKUP(AZ$2,Monitoring_eng!$A$1:$DB$79,Results!$C71,FALSE)),"",IF(HLOOKUP(AZ$2,Monitoring_eng!$A$1:$DB$79,Results!$C71,FALSE)=$I71,$P71,IF(HLOOKUP(AZ$2,Monitoring_eng!$A$1:$DB$79,Results!$C71,FALSE)=$K71,$Q71,IF(HLOOKUP(AZ$2,Monitoring_eng!$A$1:$DB$79,Results!$C71,FALSE)=$M71,$R71,IF(HLOOKUP(AZ$2,Monitoring_eng!$A$1:$DB$79,Results!$C71,FALSE)=$O71,$S71,"CHYBA")))))</f>
        <v>0</v>
      </c>
      <c r="BA71" s="68">
        <f>IF(ISBLANK(HLOOKUP(BA$2,Monitoring_eng!$A$1:$DB$79,Results!$C71,FALSE)),"",IF(HLOOKUP(BA$2,Monitoring_eng!$A$1:$DB$79,Results!$C71,FALSE)=$I71,$P71,IF(HLOOKUP(BA$2,Monitoring_eng!$A$1:$DB$79,Results!$C71,FALSE)=$K71,$Q71,IF(HLOOKUP(BA$2,Monitoring_eng!$A$1:$DB$79,Results!$C71,FALSE)=$M71,$R71,IF(HLOOKUP(BA$2,Monitoring_eng!$A$1:$DB$79,Results!$C71,FALSE)=$O71,$S71,"CHYBA")))))</f>
        <v>0</v>
      </c>
      <c r="BB71" s="68">
        <f>IF(ISBLANK(HLOOKUP(BB$2,Monitoring_eng!$A$1:$DB$79,Results!$C71,FALSE)),"",IF(HLOOKUP(BB$2,Monitoring_eng!$A$1:$DB$79,Results!$C71,FALSE)=$I71,$P71,IF(HLOOKUP(BB$2,Monitoring_eng!$A$1:$DB$79,Results!$C71,FALSE)=$K71,$Q71,IF(HLOOKUP(BB$2,Monitoring_eng!$A$1:$DB$79,Results!$C71,FALSE)=$M71,$R71,IF(HLOOKUP(BB$2,Monitoring_eng!$A$1:$DB$79,Results!$C71,FALSE)=$O71,$S71,"CHYBA")))))</f>
        <v>0</v>
      </c>
      <c r="BC71" s="68">
        <f>IF(ISBLANK(HLOOKUP(BC$2,Monitoring_eng!$A$1:$DB$79,Results!$C71,FALSE)),"",IF(HLOOKUP(BC$2,Monitoring_eng!$A$1:$DB$79,Results!$C71,FALSE)=$I71,$P71,IF(HLOOKUP(BC$2,Monitoring_eng!$A$1:$DB$79,Results!$C71,FALSE)=$K71,$Q71,IF(HLOOKUP(BC$2,Monitoring_eng!$A$1:$DB$79,Results!$C71,FALSE)=$M71,$R71,IF(HLOOKUP(BC$2,Monitoring_eng!$A$1:$DB$79,Results!$C71,FALSE)=$O71,$S71,"CHYBA")))))</f>
        <v>0</v>
      </c>
      <c r="BD71" s="68">
        <f>IF(ISBLANK(HLOOKUP(BD$2,Monitoring_eng!$A$1:$DB$79,Results!$C71,FALSE)),"",IF(HLOOKUP(BD$2,Monitoring_eng!$A$1:$DB$79,Results!$C71,FALSE)=$I71,$P71,IF(HLOOKUP(BD$2,Monitoring_eng!$A$1:$DB$79,Results!$C71,FALSE)=$K71,$Q71,IF(HLOOKUP(BD$2,Monitoring_eng!$A$1:$DB$79,Results!$C71,FALSE)=$M71,$R71,IF(HLOOKUP(BD$2,Monitoring_eng!$A$1:$DB$79,Results!$C71,FALSE)=$O71,$S71,"CHYBA")))))</f>
        <v>0</v>
      </c>
      <c r="BE71" s="68">
        <f>IF(ISBLANK(HLOOKUP(BE$2,Monitoring_eng!$A$1:$DB$79,Results!$C71,FALSE)),"",IF(HLOOKUP(BE$2,Monitoring_eng!$A$1:$DB$79,Results!$C71,FALSE)=$I71,$P71,IF(HLOOKUP(BE$2,Monitoring_eng!$A$1:$DB$79,Results!$C71,FALSE)=$K71,$Q71,IF(HLOOKUP(BE$2,Monitoring_eng!$A$1:$DB$79,Results!$C71,FALSE)=$M71,$R71,IF(HLOOKUP(BE$2,Monitoring_eng!$A$1:$DB$79,Results!$C71,FALSE)=$O71,$S71,"CHYBA")))))</f>
        <v>1</v>
      </c>
      <c r="BF71" s="68">
        <f>IF(ISBLANK(HLOOKUP(BF$2,Monitoring_eng!$A$1:$DB$79,Results!$C71,FALSE)),"",IF(HLOOKUP(BF$2,Monitoring_eng!$A$1:$DB$79,Results!$C71,FALSE)=$I71,$P71,IF(HLOOKUP(BF$2,Monitoring_eng!$A$1:$DB$79,Results!$C71,FALSE)=$K71,$Q71,IF(HLOOKUP(BF$2,Monitoring_eng!$A$1:$DB$79,Results!$C71,FALSE)=$M71,$R71,IF(HLOOKUP(BF$2,Monitoring_eng!$A$1:$DB$79,Results!$C71,FALSE)=$O71,$S71,"CHYBA")))))</f>
        <v>0</v>
      </c>
      <c r="BG71" s="68">
        <f>IF(ISBLANK(HLOOKUP(BG$2,Monitoring_eng!$A$1:$DB$79,Results!$C71,FALSE)),"",IF(HLOOKUP(BG$2,Monitoring_eng!$A$1:$DB$79,Results!$C71,FALSE)=$I71,$P71,IF(HLOOKUP(BG$2,Monitoring_eng!$A$1:$DB$79,Results!$C71,FALSE)=$K71,$Q71,IF(HLOOKUP(BG$2,Monitoring_eng!$A$1:$DB$79,Results!$C71,FALSE)=$M71,$R71,IF(HLOOKUP(BG$2,Monitoring_eng!$A$1:$DB$79,Results!$C71,FALSE)=$O71,$S71,"CHYBA")))))</f>
        <v>0</v>
      </c>
      <c r="BH71" s="68">
        <f>IF(ISBLANK(HLOOKUP(BH$2,Monitoring_eng!$A$1:$DB$79,Results!$C71,FALSE)),"",IF(HLOOKUP(BH$2,Monitoring_eng!$A$1:$DB$79,Results!$C71,FALSE)=$I71,$P71,IF(HLOOKUP(BH$2,Monitoring_eng!$A$1:$DB$79,Results!$C71,FALSE)=$K71,$Q71,IF(HLOOKUP(BH$2,Monitoring_eng!$A$1:$DB$79,Results!$C71,FALSE)=$M71,$R71,IF(HLOOKUP(BH$2,Monitoring_eng!$A$1:$DB$79,Results!$C71,FALSE)=$O71,$S71,"CHYBA")))))</f>
        <v>1</v>
      </c>
      <c r="BI71" s="68">
        <f>IF(ISBLANK(HLOOKUP(BI$2,Monitoring_eng!$A$1:$DB$79,Results!$C71,FALSE)),"",IF(HLOOKUP(BI$2,Monitoring_eng!$A$1:$DB$79,Results!$C71,FALSE)=$I71,$P71,IF(HLOOKUP(BI$2,Monitoring_eng!$A$1:$DB$79,Results!$C71,FALSE)=$K71,$Q71,IF(HLOOKUP(BI$2,Monitoring_eng!$A$1:$DB$79,Results!$C71,FALSE)=$M71,$R71,IF(HLOOKUP(BI$2,Monitoring_eng!$A$1:$DB$79,Results!$C71,FALSE)=$O71,$S71,"CHYBA")))))</f>
        <v>0</v>
      </c>
      <c r="BJ71" s="68">
        <f>IF(ISBLANK(HLOOKUP(BJ$2,Monitoring_eng!$A$1:$DB$79,Results!$C71,FALSE)),"",IF(HLOOKUP(BJ$2,Monitoring_eng!$A$1:$DB$79,Results!$C71,FALSE)=$I71,$P71,IF(HLOOKUP(BJ$2,Monitoring_eng!$A$1:$DB$79,Results!$C71,FALSE)=$K71,$Q71,IF(HLOOKUP(BJ$2,Monitoring_eng!$A$1:$DB$79,Results!$C71,FALSE)=$M71,$R71,IF(HLOOKUP(BJ$2,Monitoring_eng!$A$1:$DB$79,Results!$C71,FALSE)=$O71,$S71,"CHYBA")))))</f>
        <v>0</v>
      </c>
      <c r="BK71" s="68">
        <f>IF(ISBLANK(HLOOKUP(BK$2,Monitoring_eng!$A$1:$DB$79,Results!$C71,FALSE)),"",IF(HLOOKUP(BK$2,Monitoring_eng!$A$1:$DB$79,Results!$C71,FALSE)=$I71,$P71,IF(HLOOKUP(BK$2,Monitoring_eng!$A$1:$DB$79,Results!$C71,FALSE)=$K71,$Q71,IF(HLOOKUP(BK$2,Monitoring_eng!$A$1:$DB$79,Results!$C71,FALSE)=$M71,$R71,IF(HLOOKUP(BK$2,Monitoring_eng!$A$1:$DB$79,Results!$C71,FALSE)=$O71,$S71,"CHYBA")))))</f>
        <v>0</v>
      </c>
      <c r="BL71" s="68">
        <f>IF(ISBLANK(HLOOKUP(BL$2,Monitoring_eng!$A$1:$DB$79,Results!$C71,FALSE)),"",IF(HLOOKUP(BL$2,Monitoring_eng!$A$1:$DB$79,Results!$C71,FALSE)=$I71,$P71,IF(HLOOKUP(BL$2,Monitoring_eng!$A$1:$DB$79,Results!$C71,FALSE)=$K71,$Q71,IF(HLOOKUP(BL$2,Monitoring_eng!$A$1:$DB$79,Results!$C71,FALSE)=$M71,$R71,IF(HLOOKUP(BL$2,Monitoring_eng!$A$1:$DB$79,Results!$C71,FALSE)=$O71,$S71,"CHYBA")))))</f>
        <v>0.5</v>
      </c>
      <c r="BM71" s="68">
        <f>IF(ISBLANK(HLOOKUP(BM$2,Monitoring_eng!$A$1:$DB$79,Results!$C71,FALSE)),"",IF(HLOOKUP(BM$2,Monitoring_eng!$A$1:$DB$79,Results!$C71,FALSE)=$I71,$P71,IF(HLOOKUP(BM$2,Monitoring_eng!$A$1:$DB$79,Results!$C71,FALSE)=$K71,$Q71,IF(HLOOKUP(BM$2,Monitoring_eng!$A$1:$DB$79,Results!$C71,FALSE)=$M71,$R71,IF(HLOOKUP(BM$2,Monitoring_eng!$A$1:$DB$79,Results!$C71,FALSE)=$O71,$S71,"CHYBA")))))</f>
        <v>0</v>
      </c>
      <c r="BN71" s="68">
        <f>IF(ISBLANK(HLOOKUP(BN$2,Monitoring_eng!$A$1:$DB$79,Results!$C71,FALSE)),"",IF(HLOOKUP(BN$2,Monitoring_eng!$A$1:$DB$79,Results!$C71,FALSE)=$I71,$P71,IF(HLOOKUP(BN$2,Monitoring_eng!$A$1:$DB$79,Results!$C71,FALSE)=$K71,$Q71,IF(HLOOKUP(BN$2,Monitoring_eng!$A$1:$DB$79,Results!$C71,FALSE)=$M71,$R71,IF(HLOOKUP(BN$2,Monitoring_eng!$A$1:$DB$79,Results!$C71,FALSE)=$O71,$S71,"CHYBA")))))</f>
        <v>0</v>
      </c>
      <c r="BO71" s="68">
        <f>IF(ISBLANK(HLOOKUP(BO$2,Monitoring_eng!$A$1:$DB$79,Results!$C71,FALSE)),"",IF(HLOOKUP(BO$2,Monitoring_eng!$A$1:$DB$79,Results!$C71,FALSE)=$I71,$P71,IF(HLOOKUP(BO$2,Monitoring_eng!$A$1:$DB$79,Results!$C71,FALSE)=$K71,$Q71,IF(HLOOKUP(BO$2,Monitoring_eng!$A$1:$DB$79,Results!$C71,FALSE)=$M71,$R71,IF(HLOOKUP(BO$2,Monitoring_eng!$A$1:$DB$79,Results!$C71,FALSE)=$O71,$S71,"CHYBA")))))</f>
        <v>0</v>
      </c>
      <c r="BP71" s="68">
        <f>IF(ISBLANK(HLOOKUP(BP$2,Monitoring_eng!$A$1:$DB$79,Results!$C71,FALSE)),"",IF(HLOOKUP(BP$2,Monitoring_eng!$A$1:$DB$79,Results!$C71,FALSE)=$I71,$P71,IF(HLOOKUP(BP$2,Monitoring_eng!$A$1:$DB$79,Results!$C71,FALSE)=$K71,$Q71,IF(HLOOKUP(BP$2,Monitoring_eng!$A$1:$DB$79,Results!$C71,FALSE)=$M71,$R71,IF(HLOOKUP(BP$2,Monitoring_eng!$A$1:$DB$79,Results!$C71,FALSE)=$O71,$S71,"CHYBA")))))</f>
        <v>0</v>
      </c>
      <c r="BQ71" s="68">
        <f>IF(ISBLANK(HLOOKUP(BQ$2,Monitoring_eng!$A$1:$DB$79,Results!$C71,FALSE)),"",IF(HLOOKUP(BQ$2,Monitoring_eng!$A$1:$DB$79,Results!$C71,FALSE)=$I71,$P71,IF(HLOOKUP(BQ$2,Monitoring_eng!$A$1:$DB$79,Results!$C71,FALSE)=$K71,$Q71,IF(HLOOKUP(BQ$2,Monitoring_eng!$A$1:$DB$79,Results!$C71,FALSE)=$M71,$R71,IF(HLOOKUP(BQ$2,Monitoring_eng!$A$1:$DB$79,Results!$C71,FALSE)=$O71,$S71,"CHYBA")))))</f>
        <v>0</v>
      </c>
    </row>
    <row r="72" spans="1:69" x14ac:dyDescent="0.25">
      <c r="A72" s="45" t="s">
        <v>2497</v>
      </c>
      <c r="B72" s="45" t="s">
        <v>373</v>
      </c>
      <c r="C72" s="45">
        <v>71</v>
      </c>
      <c r="D72" s="53" t="s">
        <v>169</v>
      </c>
      <c r="E72" s="53" t="s">
        <v>198</v>
      </c>
      <c r="F72" s="61" t="s">
        <v>67</v>
      </c>
      <c r="G72" s="45">
        <v>1</v>
      </c>
      <c r="H72" s="45" t="s">
        <v>484</v>
      </c>
      <c r="I72" s="45" t="s">
        <v>1749</v>
      </c>
      <c r="J72" s="45" t="s">
        <v>485</v>
      </c>
      <c r="K72" s="67" t="s">
        <v>1750</v>
      </c>
      <c r="L72" s="45" t="s">
        <v>486</v>
      </c>
      <c r="M72" s="45" t="s">
        <v>1752</v>
      </c>
      <c r="N72" s="45" t="s">
        <v>2116</v>
      </c>
      <c r="O72" s="45" t="s">
        <v>2116</v>
      </c>
      <c r="P72" s="45">
        <f t="shared" si="2"/>
        <v>1</v>
      </c>
      <c r="Q72" s="45">
        <v>0</v>
      </c>
      <c r="R72" s="45">
        <f t="shared" si="3"/>
        <v>0.5</v>
      </c>
      <c r="S72" s="45" t="s">
        <v>2116</v>
      </c>
      <c r="T72" s="68">
        <f>IF(ISBLANK(HLOOKUP(T$2,Monitoring_eng!$A$1:$DB$79,Results!$C72,FALSE)),"",IF(HLOOKUP(T$2,Monitoring_eng!$A$1:$DB$79,Results!$C72,FALSE)=$I72,$P72,IF(HLOOKUP(T$2,Monitoring_eng!$A$1:$DB$79,Results!$C72,FALSE)=$K72,$Q72,IF(HLOOKUP(T$2,Monitoring_eng!$A$1:$DB$79,Results!$C72,FALSE)=$M72,$R72,IF(HLOOKUP(T$2,Monitoring_eng!$A$1:$DB$79,Results!$C72,FALSE)=$O72,$S72,"CHYBA")))))</f>
        <v>0</v>
      </c>
      <c r="U72" s="68">
        <f>IF(ISBLANK(HLOOKUP(U$2,Monitoring_eng!$A$1:$DB$79,Results!$C72,FALSE)),"",IF(HLOOKUP(U$2,Monitoring_eng!$A$1:$DB$79,Results!$C72,FALSE)=$I72,$P72,IF(HLOOKUP(U$2,Monitoring_eng!$A$1:$DB$79,Results!$C72,FALSE)=$K72,$Q72,IF(HLOOKUP(U$2,Monitoring_eng!$A$1:$DB$79,Results!$C72,FALSE)=$M72,$R72,IF(HLOOKUP(U$2,Monitoring_eng!$A$1:$DB$79,Results!$C72,FALSE)=$O72,$S72,"CHYBA")))))</f>
        <v>1</v>
      </c>
      <c r="V72" s="68">
        <f>IF(ISBLANK(HLOOKUP(V$2,Monitoring_eng!$A$1:$DB$79,Results!$C72,FALSE)),"",IF(HLOOKUP(V$2,Monitoring_eng!$A$1:$DB$79,Results!$C72,FALSE)=$I72,$P72,IF(HLOOKUP(V$2,Monitoring_eng!$A$1:$DB$79,Results!$C72,FALSE)=$K72,$Q72,IF(HLOOKUP(V$2,Monitoring_eng!$A$1:$DB$79,Results!$C72,FALSE)=$M72,$R72,IF(HLOOKUP(V$2,Monitoring_eng!$A$1:$DB$79,Results!$C72,FALSE)=$O72,$S72,"CHYBA")))))</f>
        <v>0</v>
      </c>
      <c r="W72" s="68">
        <f>IF(ISBLANK(HLOOKUP(W$2,Monitoring_eng!$A$1:$DB$79,Results!$C72,FALSE)),"",IF(HLOOKUP(W$2,Monitoring_eng!$A$1:$DB$79,Results!$C72,FALSE)=$I72,$P72,IF(HLOOKUP(W$2,Monitoring_eng!$A$1:$DB$79,Results!$C72,FALSE)=$K72,$Q72,IF(HLOOKUP(W$2,Monitoring_eng!$A$1:$DB$79,Results!$C72,FALSE)=$M72,$R72,IF(HLOOKUP(W$2,Monitoring_eng!$A$1:$DB$79,Results!$C72,FALSE)=$O72,$S72,"CHYBA")))))</f>
        <v>0</v>
      </c>
      <c r="X72" s="68">
        <f>IF(ISBLANK(HLOOKUP(X$2,Monitoring_eng!$A$1:$DB$79,Results!$C72,FALSE)),"",IF(HLOOKUP(X$2,Monitoring_eng!$A$1:$DB$79,Results!$C72,FALSE)=$I72,$P72,IF(HLOOKUP(X$2,Monitoring_eng!$A$1:$DB$79,Results!$C72,FALSE)=$K72,$Q72,IF(HLOOKUP(X$2,Monitoring_eng!$A$1:$DB$79,Results!$C72,FALSE)=$M72,$R72,IF(HLOOKUP(X$2,Monitoring_eng!$A$1:$DB$79,Results!$C72,FALSE)=$O72,$S72,"CHYBA")))))</f>
        <v>0</v>
      </c>
      <c r="Y72" s="68">
        <f>IF(ISBLANK(HLOOKUP(Y$2,Monitoring_eng!$A$1:$DB$79,Results!$C72,FALSE)),"",IF(HLOOKUP(Y$2,Monitoring_eng!$A$1:$DB$79,Results!$C72,FALSE)=$I72,$P72,IF(HLOOKUP(Y$2,Monitoring_eng!$A$1:$DB$79,Results!$C72,FALSE)=$K72,$Q72,IF(HLOOKUP(Y$2,Monitoring_eng!$A$1:$DB$79,Results!$C72,FALSE)=$M72,$R72,IF(HLOOKUP(Y$2,Monitoring_eng!$A$1:$DB$79,Results!$C72,FALSE)=$O72,$S72,"CHYBA")))))</f>
        <v>1</v>
      </c>
      <c r="Z72" s="68">
        <f>IF(ISBLANK(HLOOKUP(Z$2,Monitoring_eng!$A$1:$DB$79,Results!$C72,FALSE)),"",IF(HLOOKUP(Z$2,Monitoring_eng!$A$1:$DB$79,Results!$C72,FALSE)=$I72,$P72,IF(HLOOKUP(Z$2,Monitoring_eng!$A$1:$DB$79,Results!$C72,FALSE)=$K72,$Q72,IF(HLOOKUP(Z$2,Monitoring_eng!$A$1:$DB$79,Results!$C72,FALSE)=$M72,$R72,IF(HLOOKUP(Z$2,Monitoring_eng!$A$1:$DB$79,Results!$C72,FALSE)=$O72,$S72,"CHYBA")))))</f>
        <v>0</v>
      </c>
      <c r="AA72" s="68">
        <f>IF(ISBLANK(HLOOKUP(AA$2,Monitoring_eng!$A$1:$DB$79,Results!$C72,FALSE)),"",IF(HLOOKUP(AA$2,Monitoring_eng!$A$1:$DB$79,Results!$C72,FALSE)=$I72,$P72,IF(HLOOKUP(AA$2,Monitoring_eng!$A$1:$DB$79,Results!$C72,FALSE)=$K72,$Q72,IF(HLOOKUP(AA$2,Monitoring_eng!$A$1:$DB$79,Results!$C72,FALSE)=$M72,$R72,IF(HLOOKUP(AA$2,Monitoring_eng!$A$1:$DB$79,Results!$C72,FALSE)=$O72,$S72,"CHYBA")))))</f>
        <v>0</v>
      </c>
      <c r="AB72" s="68">
        <f>IF(ISBLANK(HLOOKUP(AB$2,Monitoring_eng!$A$1:$DB$79,Results!$C72,FALSE)),"",IF(HLOOKUP(AB$2,Monitoring_eng!$A$1:$DB$79,Results!$C72,FALSE)=$I72,$P72,IF(HLOOKUP(AB$2,Monitoring_eng!$A$1:$DB$79,Results!$C72,FALSE)=$K72,$Q72,IF(HLOOKUP(AB$2,Monitoring_eng!$A$1:$DB$79,Results!$C72,FALSE)=$M72,$R72,IF(HLOOKUP(AB$2,Monitoring_eng!$A$1:$DB$79,Results!$C72,FALSE)=$O72,$S72,"CHYBA")))))</f>
        <v>0</v>
      </c>
      <c r="AC72" s="68">
        <f>IF(ISBLANK(HLOOKUP(AC$2,Monitoring_eng!$A$1:$DB$79,Results!$C72,FALSE)),"",IF(HLOOKUP(AC$2,Monitoring_eng!$A$1:$DB$79,Results!$C72,FALSE)=$I72,$P72,IF(HLOOKUP(AC$2,Monitoring_eng!$A$1:$DB$79,Results!$C72,FALSE)=$K72,$Q72,IF(HLOOKUP(AC$2,Monitoring_eng!$A$1:$DB$79,Results!$C72,FALSE)=$M72,$R72,IF(HLOOKUP(AC$2,Monitoring_eng!$A$1:$DB$79,Results!$C72,FALSE)=$O72,$S72,"CHYBA")))))</f>
        <v>0</v>
      </c>
      <c r="AD72" s="68">
        <f>IF(ISBLANK(HLOOKUP(AD$2,Monitoring_eng!$A$1:$DB$79,Results!$C72,FALSE)),"",IF(HLOOKUP(AD$2,Monitoring_eng!$A$1:$DB$79,Results!$C72,FALSE)=$I72,$P72,IF(HLOOKUP(AD$2,Monitoring_eng!$A$1:$DB$79,Results!$C72,FALSE)=$K72,$Q72,IF(HLOOKUP(AD$2,Monitoring_eng!$A$1:$DB$79,Results!$C72,FALSE)=$M72,$R72,IF(HLOOKUP(AD$2,Monitoring_eng!$A$1:$DB$79,Results!$C72,FALSE)=$O72,$S72,"CHYBA")))))</f>
        <v>0</v>
      </c>
      <c r="AE72" s="68">
        <f>IF(ISBLANK(HLOOKUP(AE$2,Monitoring_eng!$A$1:$DB$79,Results!$C72,FALSE)),"",IF(HLOOKUP(AE$2,Monitoring_eng!$A$1:$DB$79,Results!$C72,FALSE)=$I72,$P72,IF(HLOOKUP(AE$2,Monitoring_eng!$A$1:$DB$79,Results!$C72,FALSE)=$K72,$Q72,IF(HLOOKUP(AE$2,Monitoring_eng!$A$1:$DB$79,Results!$C72,FALSE)=$M72,$R72,IF(HLOOKUP(AE$2,Monitoring_eng!$A$1:$DB$79,Results!$C72,FALSE)=$O72,$S72,"CHYBA")))))</f>
        <v>0</v>
      </c>
      <c r="AF72" s="68">
        <f>IF(ISBLANK(HLOOKUP(AF$2,Monitoring_eng!$A$1:$DB$79,Results!$C72,FALSE)),"",IF(HLOOKUP(AF$2,Monitoring_eng!$A$1:$DB$79,Results!$C72,FALSE)=$I72,$P72,IF(HLOOKUP(AF$2,Monitoring_eng!$A$1:$DB$79,Results!$C72,FALSE)=$K72,$Q72,IF(HLOOKUP(AF$2,Monitoring_eng!$A$1:$DB$79,Results!$C72,FALSE)=$M72,$R72,IF(HLOOKUP(AF$2,Monitoring_eng!$A$1:$DB$79,Results!$C72,FALSE)=$O72,$S72,"CHYBA")))))</f>
        <v>0</v>
      </c>
      <c r="AG72" s="68">
        <f>IF(ISBLANK(HLOOKUP(AG$2,Monitoring_eng!$A$1:$DB$79,Results!$C72,FALSE)),"",IF(HLOOKUP(AG$2,Monitoring_eng!$A$1:$DB$79,Results!$C72,FALSE)=$I72,$P72,IF(HLOOKUP(AG$2,Monitoring_eng!$A$1:$DB$79,Results!$C72,FALSE)=$K72,$Q72,IF(HLOOKUP(AG$2,Monitoring_eng!$A$1:$DB$79,Results!$C72,FALSE)=$M72,$R72,IF(HLOOKUP(AG$2,Monitoring_eng!$A$1:$DB$79,Results!$C72,FALSE)=$O72,$S72,"CHYBA")))))</f>
        <v>0</v>
      </c>
      <c r="AH72" s="68">
        <f>IF(ISBLANK(HLOOKUP(AH$2,Monitoring_eng!$A$1:$DB$79,Results!$C72,FALSE)),"",IF(HLOOKUP(AH$2,Monitoring_eng!$A$1:$DB$79,Results!$C72,FALSE)=$I72,$P72,IF(HLOOKUP(AH$2,Monitoring_eng!$A$1:$DB$79,Results!$C72,FALSE)=$K72,$Q72,IF(HLOOKUP(AH$2,Monitoring_eng!$A$1:$DB$79,Results!$C72,FALSE)=$M72,$R72,IF(HLOOKUP(AH$2,Monitoring_eng!$A$1:$DB$79,Results!$C72,FALSE)=$O72,$S72,"CHYBA")))))</f>
        <v>0.5</v>
      </c>
      <c r="AI72" s="68">
        <f>IF(ISBLANK(HLOOKUP(AI$2,Monitoring_eng!$A$1:$DB$79,Results!$C72,FALSE)),"",IF(HLOOKUP(AI$2,Monitoring_eng!$A$1:$DB$79,Results!$C72,FALSE)=$I72,$P72,IF(HLOOKUP(AI$2,Monitoring_eng!$A$1:$DB$79,Results!$C72,FALSE)=$K72,$Q72,IF(HLOOKUP(AI$2,Monitoring_eng!$A$1:$DB$79,Results!$C72,FALSE)=$M72,$R72,IF(HLOOKUP(AI$2,Monitoring_eng!$A$1:$DB$79,Results!$C72,FALSE)=$O72,$S72,"CHYBA")))))</f>
        <v>0</v>
      </c>
      <c r="AJ72" s="68">
        <f>IF(ISBLANK(HLOOKUP(AJ$2,Monitoring_eng!$A$1:$DB$79,Results!$C72,FALSE)),"",IF(HLOOKUP(AJ$2,Monitoring_eng!$A$1:$DB$79,Results!$C72,FALSE)=$I72,$P72,IF(HLOOKUP(AJ$2,Monitoring_eng!$A$1:$DB$79,Results!$C72,FALSE)=$K72,$Q72,IF(HLOOKUP(AJ$2,Monitoring_eng!$A$1:$DB$79,Results!$C72,FALSE)=$M72,$R72,IF(HLOOKUP(AJ$2,Monitoring_eng!$A$1:$DB$79,Results!$C72,FALSE)=$O72,$S72,"CHYBA")))))</f>
        <v>0</v>
      </c>
      <c r="AK72" s="68">
        <f>IF(ISBLANK(HLOOKUP(AK$2,Monitoring_eng!$A$1:$DB$79,Results!$C72,FALSE)),"",IF(HLOOKUP(AK$2,Monitoring_eng!$A$1:$DB$79,Results!$C72,FALSE)=$I72,$P72,IF(HLOOKUP(AK$2,Monitoring_eng!$A$1:$DB$79,Results!$C72,FALSE)=$K72,$Q72,IF(HLOOKUP(AK$2,Monitoring_eng!$A$1:$DB$79,Results!$C72,FALSE)=$M72,$R72,IF(HLOOKUP(AK$2,Monitoring_eng!$A$1:$DB$79,Results!$C72,FALSE)=$O72,$S72,"CHYBA")))))</f>
        <v>1</v>
      </c>
      <c r="AL72" s="68">
        <f>IF(ISBLANK(HLOOKUP(AL$2,Monitoring_eng!$A$1:$DB$79,Results!$C72,FALSE)),"",IF(HLOOKUP(AL$2,Monitoring_eng!$A$1:$DB$79,Results!$C72,FALSE)=$I72,$P72,IF(HLOOKUP(AL$2,Monitoring_eng!$A$1:$DB$79,Results!$C72,FALSE)=$K72,$Q72,IF(HLOOKUP(AL$2,Monitoring_eng!$A$1:$DB$79,Results!$C72,FALSE)=$M72,$R72,IF(HLOOKUP(AL$2,Monitoring_eng!$A$1:$DB$79,Results!$C72,FALSE)=$O72,$S72,"CHYBA")))))</f>
        <v>0</v>
      </c>
      <c r="AM72" s="68">
        <f>IF(ISBLANK(HLOOKUP(AM$2,Monitoring_eng!$A$1:$DB$79,Results!$C72,FALSE)),"",IF(HLOOKUP(AM$2,Monitoring_eng!$A$1:$DB$79,Results!$C72,FALSE)=$I72,$P72,IF(HLOOKUP(AM$2,Monitoring_eng!$A$1:$DB$79,Results!$C72,FALSE)=$K72,$Q72,IF(HLOOKUP(AM$2,Monitoring_eng!$A$1:$DB$79,Results!$C72,FALSE)=$M72,$R72,IF(HLOOKUP(AM$2,Monitoring_eng!$A$1:$DB$79,Results!$C72,FALSE)=$O72,$S72,"CHYBA")))))</f>
        <v>0</v>
      </c>
      <c r="AN72" s="68">
        <f>IF(ISBLANK(HLOOKUP(AN$2,Monitoring_eng!$A$1:$DB$79,Results!$C72,FALSE)),"",IF(HLOOKUP(AN$2,Monitoring_eng!$A$1:$DB$79,Results!$C72,FALSE)=$I72,$P72,IF(HLOOKUP(AN$2,Monitoring_eng!$A$1:$DB$79,Results!$C72,FALSE)=$K72,$Q72,IF(HLOOKUP(AN$2,Monitoring_eng!$A$1:$DB$79,Results!$C72,FALSE)=$M72,$R72,IF(HLOOKUP(AN$2,Monitoring_eng!$A$1:$DB$79,Results!$C72,FALSE)=$O72,$S72,"CHYBA")))))</f>
        <v>0</v>
      </c>
      <c r="AO72" s="68">
        <f>IF(ISBLANK(HLOOKUP(AO$2,Monitoring_eng!$A$1:$DB$79,Results!$C72,FALSE)),"",IF(HLOOKUP(AO$2,Monitoring_eng!$A$1:$DB$79,Results!$C72,FALSE)=$I72,$P72,IF(HLOOKUP(AO$2,Monitoring_eng!$A$1:$DB$79,Results!$C72,FALSE)=$K72,$Q72,IF(HLOOKUP(AO$2,Monitoring_eng!$A$1:$DB$79,Results!$C72,FALSE)=$M72,$R72,IF(HLOOKUP(AO$2,Monitoring_eng!$A$1:$DB$79,Results!$C72,FALSE)=$O72,$S72,"CHYBA")))))</f>
        <v>0</v>
      </c>
      <c r="AP72" s="68">
        <f>IF(ISBLANK(HLOOKUP(AP$2,Monitoring_eng!$A$1:$DB$79,Results!$C72,FALSE)),"",IF(HLOOKUP(AP$2,Monitoring_eng!$A$1:$DB$79,Results!$C72,FALSE)=$I72,$P72,IF(HLOOKUP(AP$2,Monitoring_eng!$A$1:$DB$79,Results!$C72,FALSE)=$K72,$Q72,IF(HLOOKUP(AP$2,Monitoring_eng!$A$1:$DB$79,Results!$C72,FALSE)=$M72,$R72,IF(HLOOKUP(AP$2,Monitoring_eng!$A$1:$DB$79,Results!$C72,FALSE)=$O72,$S72,"CHYBA")))))</f>
        <v>0</v>
      </c>
      <c r="AQ72" s="68">
        <f>IF(ISBLANK(HLOOKUP(AQ$2,Monitoring_eng!$A$1:$DB$79,Results!$C72,FALSE)),"",IF(HLOOKUP(AQ$2,Monitoring_eng!$A$1:$DB$79,Results!$C72,FALSE)=$I72,$P72,IF(HLOOKUP(AQ$2,Monitoring_eng!$A$1:$DB$79,Results!$C72,FALSE)=$K72,$Q72,IF(HLOOKUP(AQ$2,Monitoring_eng!$A$1:$DB$79,Results!$C72,FALSE)=$M72,$R72,IF(HLOOKUP(AQ$2,Monitoring_eng!$A$1:$DB$79,Results!$C72,FALSE)=$O72,$S72,"CHYBA")))))</f>
        <v>0</v>
      </c>
      <c r="AR72" s="68">
        <f>IF(ISBLANK(HLOOKUP(AR$2,Monitoring_eng!$A$1:$DB$79,Results!$C72,FALSE)),"",IF(HLOOKUP(AR$2,Monitoring_eng!$A$1:$DB$79,Results!$C72,FALSE)=$I72,$P72,IF(HLOOKUP(AR$2,Monitoring_eng!$A$1:$DB$79,Results!$C72,FALSE)=$K72,$Q72,IF(HLOOKUP(AR$2,Monitoring_eng!$A$1:$DB$79,Results!$C72,FALSE)=$M72,$R72,IF(HLOOKUP(AR$2,Monitoring_eng!$A$1:$DB$79,Results!$C72,FALSE)=$O72,$S72,"CHYBA")))))</f>
        <v>0</v>
      </c>
      <c r="AS72" s="68">
        <f>IF(ISBLANK(HLOOKUP(AS$2,Monitoring_eng!$A$1:$DB$79,Results!$C72,FALSE)),"",IF(HLOOKUP(AS$2,Monitoring_eng!$A$1:$DB$79,Results!$C72,FALSE)=$I72,$P72,IF(HLOOKUP(AS$2,Monitoring_eng!$A$1:$DB$79,Results!$C72,FALSE)=$K72,$Q72,IF(HLOOKUP(AS$2,Monitoring_eng!$A$1:$DB$79,Results!$C72,FALSE)=$M72,$R72,IF(HLOOKUP(AS$2,Monitoring_eng!$A$1:$DB$79,Results!$C72,FALSE)=$O72,$S72,"CHYBA")))))</f>
        <v>1</v>
      </c>
      <c r="AT72" s="68">
        <f>IF(ISBLANK(HLOOKUP(AT$2,Monitoring_eng!$A$1:$DB$79,Results!$C72,FALSE)),"",IF(HLOOKUP(AT$2,Monitoring_eng!$A$1:$DB$79,Results!$C72,FALSE)=$I72,$P72,IF(HLOOKUP(AT$2,Monitoring_eng!$A$1:$DB$79,Results!$C72,FALSE)=$K72,$Q72,IF(HLOOKUP(AT$2,Monitoring_eng!$A$1:$DB$79,Results!$C72,FALSE)=$M72,$R72,IF(HLOOKUP(AT$2,Monitoring_eng!$A$1:$DB$79,Results!$C72,FALSE)=$O72,$S72,"CHYBA")))))</f>
        <v>0</v>
      </c>
      <c r="AU72" s="68">
        <f>IF(ISBLANK(HLOOKUP(AU$2,Monitoring_eng!$A$1:$DB$79,Results!$C72,FALSE)),"",IF(HLOOKUP(AU$2,Monitoring_eng!$A$1:$DB$79,Results!$C72,FALSE)=$I72,$P72,IF(HLOOKUP(AU$2,Monitoring_eng!$A$1:$DB$79,Results!$C72,FALSE)=$K72,$Q72,IF(HLOOKUP(AU$2,Monitoring_eng!$A$1:$DB$79,Results!$C72,FALSE)=$M72,$R72,IF(HLOOKUP(AU$2,Monitoring_eng!$A$1:$DB$79,Results!$C72,FALSE)=$O72,$S72,"CHYBA")))))</f>
        <v>0</v>
      </c>
      <c r="AV72" s="68">
        <f>IF(ISBLANK(HLOOKUP(AV$2,Monitoring_eng!$A$1:$DB$79,Results!$C72,FALSE)),"",IF(HLOOKUP(AV$2,Monitoring_eng!$A$1:$DB$79,Results!$C72,FALSE)=$I72,$P72,IF(HLOOKUP(AV$2,Monitoring_eng!$A$1:$DB$79,Results!$C72,FALSE)=$K72,$Q72,IF(HLOOKUP(AV$2,Monitoring_eng!$A$1:$DB$79,Results!$C72,FALSE)=$M72,$R72,IF(HLOOKUP(AV$2,Monitoring_eng!$A$1:$DB$79,Results!$C72,FALSE)=$O72,$S72,"CHYBA")))))</f>
        <v>0</v>
      </c>
      <c r="AW72" s="68">
        <f>IF(ISBLANK(HLOOKUP(AW$2,Monitoring_eng!$A$1:$DB$79,Results!$C72,FALSE)),"",IF(HLOOKUP(AW$2,Monitoring_eng!$A$1:$DB$79,Results!$C72,FALSE)=$I72,$P72,IF(HLOOKUP(AW$2,Monitoring_eng!$A$1:$DB$79,Results!$C72,FALSE)=$K72,$Q72,IF(HLOOKUP(AW$2,Monitoring_eng!$A$1:$DB$79,Results!$C72,FALSE)=$M72,$R72,IF(HLOOKUP(AW$2,Monitoring_eng!$A$1:$DB$79,Results!$C72,FALSE)=$O72,$S72,"CHYBA")))))</f>
        <v>0</v>
      </c>
      <c r="AX72" s="68">
        <f>IF(ISBLANK(HLOOKUP(AX$2,Monitoring_eng!$A$1:$DB$79,Results!$C72,FALSE)),"",IF(HLOOKUP(AX$2,Monitoring_eng!$A$1:$DB$79,Results!$C72,FALSE)=$I72,$P72,IF(HLOOKUP(AX$2,Monitoring_eng!$A$1:$DB$79,Results!$C72,FALSE)=$K72,$Q72,IF(HLOOKUP(AX$2,Monitoring_eng!$A$1:$DB$79,Results!$C72,FALSE)=$M72,$R72,IF(HLOOKUP(AX$2,Monitoring_eng!$A$1:$DB$79,Results!$C72,FALSE)=$O72,$S72,"CHYBA")))))</f>
        <v>0</v>
      </c>
      <c r="AY72" s="68">
        <f>IF(ISBLANK(HLOOKUP(AY$2,Monitoring_eng!$A$1:$DB$79,Results!$C72,FALSE)),"",IF(HLOOKUP(AY$2,Monitoring_eng!$A$1:$DB$79,Results!$C72,FALSE)=$I72,$P72,IF(HLOOKUP(AY$2,Monitoring_eng!$A$1:$DB$79,Results!$C72,FALSE)=$K72,$Q72,IF(HLOOKUP(AY$2,Monitoring_eng!$A$1:$DB$79,Results!$C72,FALSE)=$M72,$R72,IF(HLOOKUP(AY$2,Monitoring_eng!$A$1:$DB$79,Results!$C72,FALSE)=$O72,$S72,"CHYBA")))))</f>
        <v>0</v>
      </c>
      <c r="AZ72" s="68">
        <f>IF(ISBLANK(HLOOKUP(AZ$2,Monitoring_eng!$A$1:$DB$79,Results!$C72,FALSE)),"",IF(HLOOKUP(AZ$2,Monitoring_eng!$A$1:$DB$79,Results!$C72,FALSE)=$I72,$P72,IF(HLOOKUP(AZ$2,Monitoring_eng!$A$1:$DB$79,Results!$C72,FALSE)=$K72,$Q72,IF(HLOOKUP(AZ$2,Monitoring_eng!$A$1:$DB$79,Results!$C72,FALSE)=$M72,$R72,IF(HLOOKUP(AZ$2,Monitoring_eng!$A$1:$DB$79,Results!$C72,FALSE)=$O72,$S72,"CHYBA")))))</f>
        <v>0</v>
      </c>
      <c r="BA72" s="68">
        <f>IF(ISBLANK(HLOOKUP(BA$2,Monitoring_eng!$A$1:$DB$79,Results!$C72,FALSE)),"",IF(HLOOKUP(BA$2,Monitoring_eng!$A$1:$DB$79,Results!$C72,FALSE)=$I72,$P72,IF(HLOOKUP(BA$2,Monitoring_eng!$A$1:$DB$79,Results!$C72,FALSE)=$K72,$Q72,IF(HLOOKUP(BA$2,Monitoring_eng!$A$1:$DB$79,Results!$C72,FALSE)=$M72,$R72,IF(HLOOKUP(BA$2,Monitoring_eng!$A$1:$DB$79,Results!$C72,FALSE)=$O72,$S72,"CHYBA")))))</f>
        <v>0</v>
      </c>
      <c r="BB72" s="68">
        <f>IF(ISBLANK(HLOOKUP(BB$2,Monitoring_eng!$A$1:$DB$79,Results!$C72,FALSE)),"",IF(HLOOKUP(BB$2,Monitoring_eng!$A$1:$DB$79,Results!$C72,FALSE)=$I72,$P72,IF(HLOOKUP(BB$2,Monitoring_eng!$A$1:$DB$79,Results!$C72,FALSE)=$K72,$Q72,IF(HLOOKUP(BB$2,Monitoring_eng!$A$1:$DB$79,Results!$C72,FALSE)=$M72,$R72,IF(HLOOKUP(BB$2,Monitoring_eng!$A$1:$DB$79,Results!$C72,FALSE)=$O72,$S72,"CHYBA")))))</f>
        <v>0</v>
      </c>
      <c r="BC72" s="68">
        <f>IF(ISBLANK(HLOOKUP(BC$2,Monitoring_eng!$A$1:$DB$79,Results!$C72,FALSE)),"",IF(HLOOKUP(BC$2,Monitoring_eng!$A$1:$DB$79,Results!$C72,FALSE)=$I72,$P72,IF(HLOOKUP(BC$2,Monitoring_eng!$A$1:$DB$79,Results!$C72,FALSE)=$K72,$Q72,IF(HLOOKUP(BC$2,Monitoring_eng!$A$1:$DB$79,Results!$C72,FALSE)=$M72,$R72,IF(HLOOKUP(BC$2,Monitoring_eng!$A$1:$DB$79,Results!$C72,FALSE)=$O72,$S72,"CHYBA")))))</f>
        <v>0</v>
      </c>
      <c r="BD72" s="68">
        <f>IF(ISBLANK(HLOOKUP(BD$2,Monitoring_eng!$A$1:$DB$79,Results!$C72,FALSE)),"",IF(HLOOKUP(BD$2,Monitoring_eng!$A$1:$DB$79,Results!$C72,FALSE)=$I72,$P72,IF(HLOOKUP(BD$2,Monitoring_eng!$A$1:$DB$79,Results!$C72,FALSE)=$K72,$Q72,IF(HLOOKUP(BD$2,Monitoring_eng!$A$1:$DB$79,Results!$C72,FALSE)=$M72,$R72,IF(HLOOKUP(BD$2,Monitoring_eng!$A$1:$DB$79,Results!$C72,FALSE)=$O72,$S72,"CHYBA")))))</f>
        <v>0</v>
      </c>
      <c r="BE72" s="68">
        <f>IF(ISBLANK(HLOOKUP(BE$2,Monitoring_eng!$A$1:$DB$79,Results!$C72,FALSE)),"",IF(HLOOKUP(BE$2,Monitoring_eng!$A$1:$DB$79,Results!$C72,FALSE)=$I72,$P72,IF(HLOOKUP(BE$2,Monitoring_eng!$A$1:$DB$79,Results!$C72,FALSE)=$K72,$Q72,IF(HLOOKUP(BE$2,Monitoring_eng!$A$1:$DB$79,Results!$C72,FALSE)=$M72,$R72,IF(HLOOKUP(BE$2,Monitoring_eng!$A$1:$DB$79,Results!$C72,FALSE)=$O72,$S72,"CHYBA")))))</f>
        <v>0</v>
      </c>
      <c r="BF72" s="68">
        <f>IF(ISBLANK(HLOOKUP(BF$2,Monitoring_eng!$A$1:$DB$79,Results!$C72,FALSE)),"",IF(HLOOKUP(BF$2,Monitoring_eng!$A$1:$DB$79,Results!$C72,FALSE)=$I72,$P72,IF(HLOOKUP(BF$2,Monitoring_eng!$A$1:$DB$79,Results!$C72,FALSE)=$K72,$Q72,IF(HLOOKUP(BF$2,Monitoring_eng!$A$1:$DB$79,Results!$C72,FALSE)=$M72,$R72,IF(HLOOKUP(BF$2,Monitoring_eng!$A$1:$DB$79,Results!$C72,FALSE)=$O72,$S72,"CHYBA")))))</f>
        <v>0</v>
      </c>
      <c r="BG72" s="68">
        <f>IF(ISBLANK(HLOOKUP(BG$2,Monitoring_eng!$A$1:$DB$79,Results!$C72,FALSE)),"",IF(HLOOKUP(BG$2,Monitoring_eng!$A$1:$DB$79,Results!$C72,FALSE)=$I72,$P72,IF(HLOOKUP(BG$2,Monitoring_eng!$A$1:$DB$79,Results!$C72,FALSE)=$K72,$Q72,IF(HLOOKUP(BG$2,Monitoring_eng!$A$1:$DB$79,Results!$C72,FALSE)=$M72,$R72,IF(HLOOKUP(BG$2,Monitoring_eng!$A$1:$DB$79,Results!$C72,FALSE)=$O72,$S72,"CHYBA")))))</f>
        <v>0</v>
      </c>
      <c r="BH72" s="68">
        <f>IF(ISBLANK(HLOOKUP(BH$2,Monitoring_eng!$A$1:$DB$79,Results!$C72,FALSE)),"",IF(HLOOKUP(BH$2,Monitoring_eng!$A$1:$DB$79,Results!$C72,FALSE)=$I72,$P72,IF(HLOOKUP(BH$2,Monitoring_eng!$A$1:$DB$79,Results!$C72,FALSE)=$K72,$Q72,IF(HLOOKUP(BH$2,Monitoring_eng!$A$1:$DB$79,Results!$C72,FALSE)=$M72,$R72,IF(HLOOKUP(BH$2,Monitoring_eng!$A$1:$DB$79,Results!$C72,FALSE)=$O72,$S72,"CHYBA")))))</f>
        <v>0</v>
      </c>
      <c r="BI72" s="68">
        <f>IF(ISBLANK(HLOOKUP(BI$2,Monitoring_eng!$A$1:$DB$79,Results!$C72,FALSE)),"",IF(HLOOKUP(BI$2,Monitoring_eng!$A$1:$DB$79,Results!$C72,FALSE)=$I72,$P72,IF(HLOOKUP(BI$2,Monitoring_eng!$A$1:$DB$79,Results!$C72,FALSE)=$K72,$Q72,IF(HLOOKUP(BI$2,Monitoring_eng!$A$1:$DB$79,Results!$C72,FALSE)=$M72,$R72,IF(HLOOKUP(BI$2,Monitoring_eng!$A$1:$DB$79,Results!$C72,FALSE)=$O72,$S72,"CHYBA")))))</f>
        <v>0</v>
      </c>
      <c r="BJ72" s="68">
        <f>IF(ISBLANK(HLOOKUP(BJ$2,Monitoring_eng!$A$1:$DB$79,Results!$C72,FALSE)),"",IF(HLOOKUP(BJ$2,Monitoring_eng!$A$1:$DB$79,Results!$C72,FALSE)=$I72,$P72,IF(HLOOKUP(BJ$2,Monitoring_eng!$A$1:$DB$79,Results!$C72,FALSE)=$K72,$Q72,IF(HLOOKUP(BJ$2,Monitoring_eng!$A$1:$DB$79,Results!$C72,FALSE)=$M72,$R72,IF(HLOOKUP(BJ$2,Monitoring_eng!$A$1:$DB$79,Results!$C72,FALSE)=$O72,$S72,"CHYBA")))))</f>
        <v>0</v>
      </c>
      <c r="BK72" s="68">
        <f>IF(ISBLANK(HLOOKUP(BK$2,Monitoring_eng!$A$1:$DB$79,Results!$C72,FALSE)),"",IF(HLOOKUP(BK$2,Monitoring_eng!$A$1:$DB$79,Results!$C72,FALSE)=$I72,$P72,IF(HLOOKUP(BK$2,Monitoring_eng!$A$1:$DB$79,Results!$C72,FALSE)=$K72,$Q72,IF(HLOOKUP(BK$2,Monitoring_eng!$A$1:$DB$79,Results!$C72,FALSE)=$M72,$R72,IF(HLOOKUP(BK$2,Monitoring_eng!$A$1:$DB$79,Results!$C72,FALSE)=$O72,$S72,"CHYBA")))))</f>
        <v>0</v>
      </c>
      <c r="BL72" s="68">
        <f>IF(ISBLANK(HLOOKUP(BL$2,Monitoring_eng!$A$1:$DB$79,Results!$C72,FALSE)),"",IF(HLOOKUP(BL$2,Monitoring_eng!$A$1:$DB$79,Results!$C72,FALSE)=$I72,$P72,IF(HLOOKUP(BL$2,Monitoring_eng!$A$1:$DB$79,Results!$C72,FALSE)=$K72,$Q72,IF(HLOOKUP(BL$2,Monitoring_eng!$A$1:$DB$79,Results!$C72,FALSE)=$M72,$R72,IF(HLOOKUP(BL$2,Monitoring_eng!$A$1:$DB$79,Results!$C72,FALSE)=$O72,$S72,"CHYBA")))))</f>
        <v>0</v>
      </c>
      <c r="BM72" s="68">
        <f>IF(ISBLANK(HLOOKUP(BM$2,Monitoring_eng!$A$1:$DB$79,Results!$C72,FALSE)),"",IF(HLOOKUP(BM$2,Monitoring_eng!$A$1:$DB$79,Results!$C72,FALSE)=$I72,$P72,IF(HLOOKUP(BM$2,Monitoring_eng!$A$1:$DB$79,Results!$C72,FALSE)=$K72,$Q72,IF(HLOOKUP(BM$2,Monitoring_eng!$A$1:$DB$79,Results!$C72,FALSE)=$M72,$R72,IF(HLOOKUP(BM$2,Monitoring_eng!$A$1:$DB$79,Results!$C72,FALSE)=$O72,$S72,"CHYBA")))))</f>
        <v>0</v>
      </c>
      <c r="BN72" s="68">
        <f>IF(ISBLANK(HLOOKUP(BN$2,Monitoring_eng!$A$1:$DB$79,Results!$C72,FALSE)),"",IF(HLOOKUP(BN$2,Monitoring_eng!$A$1:$DB$79,Results!$C72,FALSE)=$I72,$P72,IF(HLOOKUP(BN$2,Monitoring_eng!$A$1:$DB$79,Results!$C72,FALSE)=$K72,$Q72,IF(HLOOKUP(BN$2,Monitoring_eng!$A$1:$DB$79,Results!$C72,FALSE)=$M72,$R72,IF(HLOOKUP(BN$2,Monitoring_eng!$A$1:$DB$79,Results!$C72,FALSE)=$O72,$S72,"CHYBA")))))</f>
        <v>0</v>
      </c>
      <c r="BO72" s="68">
        <f>IF(ISBLANK(HLOOKUP(BO$2,Monitoring_eng!$A$1:$DB$79,Results!$C72,FALSE)),"",IF(HLOOKUP(BO$2,Monitoring_eng!$A$1:$DB$79,Results!$C72,FALSE)=$I72,$P72,IF(HLOOKUP(BO$2,Monitoring_eng!$A$1:$DB$79,Results!$C72,FALSE)=$K72,$Q72,IF(HLOOKUP(BO$2,Monitoring_eng!$A$1:$DB$79,Results!$C72,FALSE)=$M72,$R72,IF(HLOOKUP(BO$2,Monitoring_eng!$A$1:$DB$79,Results!$C72,FALSE)=$O72,$S72,"CHYBA")))))</f>
        <v>0</v>
      </c>
      <c r="BP72" s="68">
        <f>IF(ISBLANK(HLOOKUP(BP$2,Monitoring_eng!$A$1:$DB$79,Results!$C72,FALSE)),"",IF(HLOOKUP(BP$2,Monitoring_eng!$A$1:$DB$79,Results!$C72,FALSE)=$I72,$P72,IF(HLOOKUP(BP$2,Monitoring_eng!$A$1:$DB$79,Results!$C72,FALSE)=$K72,$Q72,IF(HLOOKUP(BP$2,Monitoring_eng!$A$1:$DB$79,Results!$C72,FALSE)=$M72,$R72,IF(HLOOKUP(BP$2,Monitoring_eng!$A$1:$DB$79,Results!$C72,FALSE)=$O72,$S72,"CHYBA")))))</f>
        <v>0</v>
      </c>
      <c r="BQ72" s="68">
        <f>IF(ISBLANK(HLOOKUP(BQ$2,Monitoring_eng!$A$1:$DB$79,Results!$C72,FALSE)),"",IF(HLOOKUP(BQ$2,Monitoring_eng!$A$1:$DB$79,Results!$C72,FALSE)=$I72,$P72,IF(HLOOKUP(BQ$2,Monitoring_eng!$A$1:$DB$79,Results!$C72,FALSE)=$K72,$Q72,IF(HLOOKUP(BQ$2,Monitoring_eng!$A$1:$DB$79,Results!$C72,FALSE)=$M72,$R72,IF(HLOOKUP(BQ$2,Monitoring_eng!$A$1:$DB$79,Results!$C72,FALSE)=$O72,$S72,"CHYBA")))))</f>
        <v>0</v>
      </c>
    </row>
    <row r="73" spans="1:69" x14ac:dyDescent="0.25">
      <c r="A73" s="45" t="s">
        <v>2498</v>
      </c>
      <c r="B73" s="45" t="s">
        <v>374</v>
      </c>
      <c r="C73" s="45">
        <v>72</v>
      </c>
      <c r="D73" s="62" t="s">
        <v>170</v>
      </c>
      <c r="E73" s="62" t="s">
        <v>199</v>
      </c>
      <c r="F73" s="63" t="s">
        <v>74</v>
      </c>
      <c r="G73" s="45">
        <v>1</v>
      </c>
      <c r="H73" s="45" t="s">
        <v>484</v>
      </c>
      <c r="I73" s="45" t="s">
        <v>1749</v>
      </c>
      <c r="J73" s="45" t="s">
        <v>485</v>
      </c>
      <c r="K73" s="67" t="s">
        <v>1750</v>
      </c>
      <c r="L73" s="45" t="s">
        <v>486</v>
      </c>
      <c r="M73" s="45" t="s">
        <v>1752</v>
      </c>
      <c r="N73" s="45" t="s">
        <v>2116</v>
      </c>
      <c r="O73" s="45" t="s">
        <v>2116</v>
      </c>
      <c r="P73" s="45">
        <f t="shared" si="2"/>
        <v>1</v>
      </c>
      <c r="Q73" s="45">
        <v>0</v>
      </c>
      <c r="R73" s="45">
        <f t="shared" si="3"/>
        <v>0.5</v>
      </c>
      <c r="S73" s="45" t="s">
        <v>2116</v>
      </c>
      <c r="T73" s="68">
        <f>IF(ISBLANK(HLOOKUP(T$2,Monitoring_eng!$A$1:$DB$79,Results!$C73,FALSE)),"",IF(HLOOKUP(T$2,Monitoring_eng!$A$1:$DB$79,Results!$C73,FALSE)=$I73,$P73,IF(HLOOKUP(T$2,Monitoring_eng!$A$1:$DB$79,Results!$C73,FALSE)=$K73,$Q73,IF(HLOOKUP(T$2,Monitoring_eng!$A$1:$DB$79,Results!$C73,FALSE)=$M73,$R73,IF(HLOOKUP(T$2,Monitoring_eng!$A$1:$DB$79,Results!$C73,FALSE)=$O73,$S73,"CHYBA")))))</f>
        <v>0</v>
      </c>
      <c r="U73" s="68">
        <f>IF(ISBLANK(HLOOKUP(U$2,Monitoring_eng!$A$1:$DB$79,Results!$C73,FALSE)),"",IF(HLOOKUP(U$2,Monitoring_eng!$A$1:$DB$79,Results!$C73,FALSE)=$I73,$P73,IF(HLOOKUP(U$2,Monitoring_eng!$A$1:$DB$79,Results!$C73,FALSE)=$K73,$Q73,IF(HLOOKUP(U$2,Monitoring_eng!$A$1:$DB$79,Results!$C73,FALSE)=$M73,$R73,IF(HLOOKUP(U$2,Monitoring_eng!$A$1:$DB$79,Results!$C73,FALSE)=$O73,$S73,"CHYBA")))))</f>
        <v>1</v>
      </c>
      <c r="V73" s="68">
        <f>IF(ISBLANK(HLOOKUP(V$2,Monitoring_eng!$A$1:$DB$79,Results!$C73,FALSE)),"",IF(HLOOKUP(V$2,Monitoring_eng!$A$1:$DB$79,Results!$C73,FALSE)=$I73,$P73,IF(HLOOKUP(V$2,Monitoring_eng!$A$1:$DB$79,Results!$C73,FALSE)=$K73,$Q73,IF(HLOOKUP(V$2,Monitoring_eng!$A$1:$DB$79,Results!$C73,FALSE)=$M73,$R73,IF(HLOOKUP(V$2,Monitoring_eng!$A$1:$DB$79,Results!$C73,FALSE)=$O73,$S73,"CHYBA")))))</f>
        <v>1</v>
      </c>
      <c r="W73" s="68">
        <f>IF(ISBLANK(HLOOKUP(W$2,Monitoring_eng!$A$1:$DB$79,Results!$C73,FALSE)),"",IF(HLOOKUP(W$2,Monitoring_eng!$A$1:$DB$79,Results!$C73,FALSE)=$I73,$P73,IF(HLOOKUP(W$2,Monitoring_eng!$A$1:$DB$79,Results!$C73,FALSE)=$K73,$Q73,IF(HLOOKUP(W$2,Monitoring_eng!$A$1:$DB$79,Results!$C73,FALSE)=$M73,$R73,IF(HLOOKUP(W$2,Monitoring_eng!$A$1:$DB$79,Results!$C73,FALSE)=$O73,$S73,"CHYBA")))))</f>
        <v>1</v>
      </c>
      <c r="X73" s="68">
        <f>IF(ISBLANK(HLOOKUP(X$2,Monitoring_eng!$A$1:$DB$79,Results!$C73,FALSE)),"",IF(HLOOKUP(X$2,Monitoring_eng!$A$1:$DB$79,Results!$C73,FALSE)=$I73,$P73,IF(HLOOKUP(X$2,Monitoring_eng!$A$1:$DB$79,Results!$C73,FALSE)=$K73,$Q73,IF(HLOOKUP(X$2,Monitoring_eng!$A$1:$DB$79,Results!$C73,FALSE)=$M73,$R73,IF(HLOOKUP(X$2,Monitoring_eng!$A$1:$DB$79,Results!$C73,FALSE)=$O73,$S73,"CHYBA")))))</f>
        <v>0</v>
      </c>
      <c r="Y73" s="68">
        <f>IF(ISBLANK(HLOOKUP(Y$2,Monitoring_eng!$A$1:$DB$79,Results!$C73,FALSE)),"",IF(HLOOKUP(Y$2,Monitoring_eng!$A$1:$DB$79,Results!$C73,FALSE)=$I73,$P73,IF(HLOOKUP(Y$2,Monitoring_eng!$A$1:$DB$79,Results!$C73,FALSE)=$K73,$Q73,IF(HLOOKUP(Y$2,Monitoring_eng!$A$1:$DB$79,Results!$C73,FALSE)=$M73,$R73,IF(HLOOKUP(Y$2,Monitoring_eng!$A$1:$DB$79,Results!$C73,FALSE)=$O73,$S73,"CHYBA")))))</f>
        <v>1</v>
      </c>
      <c r="Z73" s="68">
        <f>IF(ISBLANK(HLOOKUP(Z$2,Monitoring_eng!$A$1:$DB$79,Results!$C73,FALSE)),"",IF(HLOOKUP(Z$2,Monitoring_eng!$A$1:$DB$79,Results!$C73,FALSE)=$I73,$P73,IF(HLOOKUP(Z$2,Monitoring_eng!$A$1:$DB$79,Results!$C73,FALSE)=$K73,$Q73,IF(HLOOKUP(Z$2,Monitoring_eng!$A$1:$DB$79,Results!$C73,FALSE)=$M73,$R73,IF(HLOOKUP(Z$2,Monitoring_eng!$A$1:$DB$79,Results!$C73,FALSE)=$O73,$S73,"CHYBA")))))</f>
        <v>1</v>
      </c>
      <c r="AA73" s="68">
        <f>IF(ISBLANK(HLOOKUP(AA$2,Monitoring_eng!$A$1:$DB$79,Results!$C73,FALSE)),"",IF(HLOOKUP(AA$2,Monitoring_eng!$A$1:$DB$79,Results!$C73,FALSE)=$I73,$P73,IF(HLOOKUP(AA$2,Monitoring_eng!$A$1:$DB$79,Results!$C73,FALSE)=$K73,$Q73,IF(HLOOKUP(AA$2,Monitoring_eng!$A$1:$DB$79,Results!$C73,FALSE)=$M73,$R73,IF(HLOOKUP(AA$2,Monitoring_eng!$A$1:$DB$79,Results!$C73,FALSE)=$O73,$S73,"CHYBA")))))</f>
        <v>0</v>
      </c>
      <c r="AB73" s="68">
        <f>IF(ISBLANK(HLOOKUP(AB$2,Monitoring_eng!$A$1:$DB$79,Results!$C73,FALSE)),"",IF(HLOOKUP(AB$2,Monitoring_eng!$A$1:$DB$79,Results!$C73,FALSE)=$I73,$P73,IF(HLOOKUP(AB$2,Monitoring_eng!$A$1:$DB$79,Results!$C73,FALSE)=$K73,$Q73,IF(HLOOKUP(AB$2,Monitoring_eng!$A$1:$DB$79,Results!$C73,FALSE)=$M73,$R73,IF(HLOOKUP(AB$2,Monitoring_eng!$A$1:$DB$79,Results!$C73,FALSE)=$O73,$S73,"CHYBA")))))</f>
        <v>1</v>
      </c>
      <c r="AC73" s="68">
        <f>IF(ISBLANK(HLOOKUP(AC$2,Monitoring_eng!$A$1:$DB$79,Results!$C73,FALSE)),"",IF(HLOOKUP(AC$2,Monitoring_eng!$A$1:$DB$79,Results!$C73,FALSE)=$I73,$P73,IF(HLOOKUP(AC$2,Monitoring_eng!$A$1:$DB$79,Results!$C73,FALSE)=$K73,$Q73,IF(HLOOKUP(AC$2,Monitoring_eng!$A$1:$DB$79,Results!$C73,FALSE)=$M73,$R73,IF(HLOOKUP(AC$2,Monitoring_eng!$A$1:$DB$79,Results!$C73,FALSE)=$O73,$S73,"CHYBA")))))</f>
        <v>0.5</v>
      </c>
      <c r="AD73" s="68">
        <f>IF(ISBLANK(HLOOKUP(AD$2,Monitoring_eng!$A$1:$DB$79,Results!$C73,FALSE)),"",IF(HLOOKUP(AD$2,Monitoring_eng!$A$1:$DB$79,Results!$C73,FALSE)=$I73,$P73,IF(HLOOKUP(AD$2,Monitoring_eng!$A$1:$DB$79,Results!$C73,FALSE)=$K73,$Q73,IF(HLOOKUP(AD$2,Monitoring_eng!$A$1:$DB$79,Results!$C73,FALSE)=$M73,$R73,IF(HLOOKUP(AD$2,Monitoring_eng!$A$1:$DB$79,Results!$C73,FALSE)=$O73,$S73,"CHYBA")))))</f>
        <v>0</v>
      </c>
      <c r="AE73" s="68">
        <f>IF(ISBLANK(HLOOKUP(AE$2,Monitoring_eng!$A$1:$DB$79,Results!$C73,FALSE)),"",IF(HLOOKUP(AE$2,Monitoring_eng!$A$1:$DB$79,Results!$C73,FALSE)=$I73,$P73,IF(HLOOKUP(AE$2,Monitoring_eng!$A$1:$DB$79,Results!$C73,FALSE)=$K73,$Q73,IF(HLOOKUP(AE$2,Monitoring_eng!$A$1:$DB$79,Results!$C73,FALSE)=$M73,$R73,IF(HLOOKUP(AE$2,Monitoring_eng!$A$1:$DB$79,Results!$C73,FALSE)=$O73,$S73,"CHYBA")))))</f>
        <v>0</v>
      </c>
      <c r="AF73" s="68">
        <f>IF(ISBLANK(HLOOKUP(AF$2,Monitoring_eng!$A$1:$DB$79,Results!$C73,FALSE)),"",IF(HLOOKUP(AF$2,Monitoring_eng!$A$1:$DB$79,Results!$C73,FALSE)=$I73,$P73,IF(HLOOKUP(AF$2,Monitoring_eng!$A$1:$DB$79,Results!$C73,FALSE)=$K73,$Q73,IF(HLOOKUP(AF$2,Monitoring_eng!$A$1:$DB$79,Results!$C73,FALSE)=$M73,$R73,IF(HLOOKUP(AF$2,Monitoring_eng!$A$1:$DB$79,Results!$C73,FALSE)=$O73,$S73,"CHYBA")))))</f>
        <v>1</v>
      </c>
      <c r="AG73" s="68">
        <f>IF(ISBLANK(HLOOKUP(AG$2,Monitoring_eng!$A$1:$DB$79,Results!$C73,FALSE)),"",IF(HLOOKUP(AG$2,Monitoring_eng!$A$1:$DB$79,Results!$C73,FALSE)=$I73,$P73,IF(HLOOKUP(AG$2,Monitoring_eng!$A$1:$DB$79,Results!$C73,FALSE)=$K73,$Q73,IF(HLOOKUP(AG$2,Monitoring_eng!$A$1:$DB$79,Results!$C73,FALSE)=$M73,$R73,IF(HLOOKUP(AG$2,Monitoring_eng!$A$1:$DB$79,Results!$C73,FALSE)=$O73,$S73,"CHYBA")))))</f>
        <v>1</v>
      </c>
      <c r="AH73" s="68">
        <f>IF(ISBLANK(HLOOKUP(AH$2,Monitoring_eng!$A$1:$DB$79,Results!$C73,FALSE)),"",IF(HLOOKUP(AH$2,Monitoring_eng!$A$1:$DB$79,Results!$C73,FALSE)=$I73,$P73,IF(HLOOKUP(AH$2,Monitoring_eng!$A$1:$DB$79,Results!$C73,FALSE)=$K73,$Q73,IF(HLOOKUP(AH$2,Monitoring_eng!$A$1:$DB$79,Results!$C73,FALSE)=$M73,$R73,IF(HLOOKUP(AH$2,Monitoring_eng!$A$1:$DB$79,Results!$C73,FALSE)=$O73,$S73,"CHYBA")))))</f>
        <v>1</v>
      </c>
      <c r="AI73" s="68">
        <f>IF(ISBLANK(HLOOKUP(AI$2,Monitoring_eng!$A$1:$DB$79,Results!$C73,FALSE)),"",IF(HLOOKUP(AI$2,Monitoring_eng!$A$1:$DB$79,Results!$C73,FALSE)=$I73,$P73,IF(HLOOKUP(AI$2,Monitoring_eng!$A$1:$DB$79,Results!$C73,FALSE)=$K73,$Q73,IF(HLOOKUP(AI$2,Monitoring_eng!$A$1:$DB$79,Results!$C73,FALSE)=$M73,$R73,IF(HLOOKUP(AI$2,Monitoring_eng!$A$1:$DB$79,Results!$C73,FALSE)=$O73,$S73,"CHYBA")))))</f>
        <v>0.5</v>
      </c>
      <c r="AJ73" s="68">
        <f>IF(ISBLANK(HLOOKUP(AJ$2,Monitoring_eng!$A$1:$DB$79,Results!$C73,FALSE)),"",IF(HLOOKUP(AJ$2,Monitoring_eng!$A$1:$DB$79,Results!$C73,FALSE)=$I73,$P73,IF(HLOOKUP(AJ$2,Monitoring_eng!$A$1:$DB$79,Results!$C73,FALSE)=$K73,$Q73,IF(HLOOKUP(AJ$2,Monitoring_eng!$A$1:$DB$79,Results!$C73,FALSE)=$M73,$R73,IF(HLOOKUP(AJ$2,Monitoring_eng!$A$1:$DB$79,Results!$C73,FALSE)=$O73,$S73,"CHYBA")))))</f>
        <v>0</v>
      </c>
      <c r="AK73" s="68">
        <f>IF(ISBLANK(HLOOKUP(AK$2,Monitoring_eng!$A$1:$DB$79,Results!$C73,FALSE)),"",IF(HLOOKUP(AK$2,Monitoring_eng!$A$1:$DB$79,Results!$C73,FALSE)=$I73,$P73,IF(HLOOKUP(AK$2,Monitoring_eng!$A$1:$DB$79,Results!$C73,FALSE)=$K73,$Q73,IF(HLOOKUP(AK$2,Monitoring_eng!$A$1:$DB$79,Results!$C73,FALSE)=$M73,$R73,IF(HLOOKUP(AK$2,Monitoring_eng!$A$1:$DB$79,Results!$C73,FALSE)=$O73,$S73,"CHYBA")))))</f>
        <v>0</v>
      </c>
      <c r="AL73" s="68">
        <f>IF(ISBLANK(HLOOKUP(AL$2,Monitoring_eng!$A$1:$DB$79,Results!$C73,FALSE)),"",IF(HLOOKUP(AL$2,Monitoring_eng!$A$1:$DB$79,Results!$C73,FALSE)=$I73,$P73,IF(HLOOKUP(AL$2,Monitoring_eng!$A$1:$DB$79,Results!$C73,FALSE)=$K73,$Q73,IF(HLOOKUP(AL$2,Monitoring_eng!$A$1:$DB$79,Results!$C73,FALSE)=$M73,$R73,IF(HLOOKUP(AL$2,Monitoring_eng!$A$1:$DB$79,Results!$C73,FALSE)=$O73,$S73,"CHYBA")))))</f>
        <v>1</v>
      </c>
      <c r="AM73" s="68">
        <f>IF(ISBLANK(HLOOKUP(AM$2,Monitoring_eng!$A$1:$DB$79,Results!$C73,FALSE)),"",IF(HLOOKUP(AM$2,Monitoring_eng!$A$1:$DB$79,Results!$C73,FALSE)=$I73,$P73,IF(HLOOKUP(AM$2,Monitoring_eng!$A$1:$DB$79,Results!$C73,FALSE)=$K73,$Q73,IF(HLOOKUP(AM$2,Monitoring_eng!$A$1:$DB$79,Results!$C73,FALSE)=$M73,$R73,IF(HLOOKUP(AM$2,Monitoring_eng!$A$1:$DB$79,Results!$C73,FALSE)=$O73,$S73,"CHYBA")))))</f>
        <v>0.5</v>
      </c>
      <c r="AN73" s="68">
        <f>IF(ISBLANK(HLOOKUP(AN$2,Monitoring_eng!$A$1:$DB$79,Results!$C73,FALSE)),"",IF(HLOOKUP(AN$2,Monitoring_eng!$A$1:$DB$79,Results!$C73,FALSE)=$I73,$P73,IF(HLOOKUP(AN$2,Monitoring_eng!$A$1:$DB$79,Results!$C73,FALSE)=$K73,$Q73,IF(HLOOKUP(AN$2,Monitoring_eng!$A$1:$DB$79,Results!$C73,FALSE)=$M73,$R73,IF(HLOOKUP(AN$2,Monitoring_eng!$A$1:$DB$79,Results!$C73,FALSE)=$O73,$S73,"CHYBA")))))</f>
        <v>1</v>
      </c>
      <c r="AO73" s="68">
        <f>IF(ISBLANK(HLOOKUP(AO$2,Monitoring_eng!$A$1:$DB$79,Results!$C73,FALSE)),"",IF(HLOOKUP(AO$2,Monitoring_eng!$A$1:$DB$79,Results!$C73,FALSE)=$I73,$P73,IF(HLOOKUP(AO$2,Monitoring_eng!$A$1:$DB$79,Results!$C73,FALSE)=$K73,$Q73,IF(HLOOKUP(AO$2,Monitoring_eng!$A$1:$DB$79,Results!$C73,FALSE)=$M73,$R73,IF(HLOOKUP(AO$2,Monitoring_eng!$A$1:$DB$79,Results!$C73,FALSE)=$O73,$S73,"CHYBA")))))</f>
        <v>1</v>
      </c>
      <c r="AP73" s="68">
        <f>IF(ISBLANK(HLOOKUP(AP$2,Monitoring_eng!$A$1:$DB$79,Results!$C73,FALSE)),"",IF(HLOOKUP(AP$2,Monitoring_eng!$A$1:$DB$79,Results!$C73,FALSE)=$I73,$P73,IF(HLOOKUP(AP$2,Monitoring_eng!$A$1:$DB$79,Results!$C73,FALSE)=$K73,$Q73,IF(HLOOKUP(AP$2,Monitoring_eng!$A$1:$DB$79,Results!$C73,FALSE)=$M73,$R73,IF(HLOOKUP(AP$2,Monitoring_eng!$A$1:$DB$79,Results!$C73,FALSE)=$O73,$S73,"CHYBA")))))</f>
        <v>0</v>
      </c>
      <c r="AQ73" s="68">
        <f>IF(ISBLANK(HLOOKUP(AQ$2,Monitoring_eng!$A$1:$DB$79,Results!$C73,FALSE)),"",IF(HLOOKUP(AQ$2,Monitoring_eng!$A$1:$DB$79,Results!$C73,FALSE)=$I73,$P73,IF(HLOOKUP(AQ$2,Monitoring_eng!$A$1:$DB$79,Results!$C73,FALSE)=$K73,$Q73,IF(HLOOKUP(AQ$2,Monitoring_eng!$A$1:$DB$79,Results!$C73,FALSE)=$M73,$R73,IF(HLOOKUP(AQ$2,Monitoring_eng!$A$1:$DB$79,Results!$C73,FALSE)=$O73,$S73,"CHYBA")))))</f>
        <v>1</v>
      </c>
      <c r="AR73" s="68">
        <f>IF(ISBLANK(HLOOKUP(AR$2,Monitoring_eng!$A$1:$DB$79,Results!$C73,FALSE)),"",IF(HLOOKUP(AR$2,Monitoring_eng!$A$1:$DB$79,Results!$C73,FALSE)=$I73,$P73,IF(HLOOKUP(AR$2,Monitoring_eng!$A$1:$DB$79,Results!$C73,FALSE)=$K73,$Q73,IF(HLOOKUP(AR$2,Monitoring_eng!$A$1:$DB$79,Results!$C73,FALSE)=$M73,$R73,IF(HLOOKUP(AR$2,Monitoring_eng!$A$1:$DB$79,Results!$C73,FALSE)=$O73,$S73,"CHYBA")))))</f>
        <v>1</v>
      </c>
      <c r="AS73" s="68">
        <f>IF(ISBLANK(HLOOKUP(AS$2,Monitoring_eng!$A$1:$DB$79,Results!$C73,FALSE)),"",IF(HLOOKUP(AS$2,Monitoring_eng!$A$1:$DB$79,Results!$C73,FALSE)=$I73,$P73,IF(HLOOKUP(AS$2,Monitoring_eng!$A$1:$DB$79,Results!$C73,FALSE)=$K73,$Q73,IF(HLOOKUP(AS$2,Monitoring_eng!$A$1:$DB$79,Results!$C73,FALSE)=$M73,$R73,IF(HLOOKUP(AS$2,Monitoring_eng!$A$1:$DB$79,Results!$C73,FALSE)=$O73,$S73,"CHYBA")))))</f>
        <v>1</v>
      </c>
      <c r="AT73" s="68">
        <f>IF(ISBLANK(HLOOKUP(AT$2,Monitoring_eng!$A$1:$DB$79,Results!$C73,FALSE)),"",IF(HLOOKUP(AT$2,Monitoring_eng!$A$1:$DB$79,Results!$C73,FALSE)=$I73,$P73,IF(HLOOKUP(AT$2,Monitoring_eng!$A$1:$DB$79,Results!$C73,FALSE)=$K73,$Q73,IF(HLOOKUP(AT$2,Monitoring_eng!$A$1:$DB$79,Results!$C73,FALSE)=$M73,$R73,IF(HLOOKUP(AT$2,Monitoring_eng!$A$1:$DB$79,Results!$C73,FALSE)=$O73,$S73,"CHYBA")))))</f>
        <v>1</v>
      </c>
      <c r="AU73" s="68">
        <f>IF(ISBLANK(HLOOKUP(AU$2,Monitoring_eng!$A$1:$DB$79,Results!$C73,FALSE)),"",IF(HLOOKUP(AU$2,Monitoring_eng!$A$1:$DB$79,Results!$C73,FALSE)=$I73,$P73,IF(HLOOKUP(AU$2,Monitoring_eng!$A$1:$DB$79,Results!$C73,FALSE)=$K73,$Q73,IF(HLOOKUP(AU$2,Monitoring_eng!$A$1:$DB$79,Results!$C73,FALSE)=$M73,$R73,IF(HLOOKUP(AU$2,Monitoring_eng!$A$1:$DB$79,Results!$C73,FALSE)=$O73,$S73,"CHYBA")))))</f>
        <v>0</v>
      </c>
      <c r="AV73" s="68">
        <f>IF(ISBLANK(HLOOKUP(AV$2,Monitoring_eng!$A$1:$DB$79,Results!$C73,FALSE)),"",IF(HLOOKUP(AV$2,Monitoring_eng!$A$1:$DB$79,Results!$C73,FALSE)=$I73,$P73,IF(HLOOKUP(AV$2,Monitoring_eng!$A$1:$DB$79,Results!$C73,FALSE)=$K73,$Q73,IF(HLOOKUP(AV$2,Monitoring_eng!$A$1:$DB$79,Results!$C73,FALSE)=$M73,$R73,IF(HLOOKUP(AV$2,Monitoring_eng!$A$1:$DB$79,Results!$C73,FALSE)=$O73,$S73,"CHYBA")))))</f>
        <v>1</v>
      </c>
      <c r="AW73" s="68">
        <f>IF(ISBLANK(HLOOKUP(AW$2,Monitoring_eng!$A$1:$DB$79,Results!$C73,FALSE)),"",IF(HLOOKUP(AW$2,Monitoring_eng!$A$1:$DB$79,Results!$C73,FALSE)=$I73,$P73,IF(HLOOKUP(AW$2,Monitoring_eng!$A$1:$DB$79,Results!$C73,FALSE)=$K73,$Q73,IF(HLOOKUP(AW$2,Monitoring_eng!$A$1:$DB$79,Results!$C73,FALSE)=$M73,$R73,IF(HLOOKUP(AW$2,Monitoring_eng!$A$1:$DB$79,Results!$C73,FALSE)=$O73,$S73,"CHYBA")))))</f>
        <v>0</v>
      </c>
      <c r="AX73" s="68">
        <f>IF(ISBLANK(HLOOKUP(AX$2,Monitoring_eng!$A$1:$DB$79,Results!$C73,FALSE)),"",IF(HLOOKUP(AX$2,Monitoring_eng!$A$1:$DB$79,Results!$C73,FALSE)=$I73,$P73,IF(HLOOKUP(AX$2,Monitoring_eng!$A$1:$DB$79,Results!$C73,FALSE)=$K73,$Q73,IF(HLOOKUP(AX$2,Monitoring_eng!$A$1:$DB$79,Results!$C73,FALSE)=$M73,$R73,IF(HLOOKUP(AX$2,Monitoring_eng!$A$1:$DB$79,Results!$C73,FALSE)=$O73,$S73,"CHYBA")))))</f>
        <v>0</v>
      </c>
      <c r="AY73" s="68">
        <f>IF(ISBLANK(HLOOKUP(AY$2,Monitoring_eng!$A$1:$DB$79,Results!$C73,FALSE)),"",IF(HLOOKUP(AY$2,Monitoring_eng!$A$1:$DB$79,Results!$C73,FALSE)=$I73,$P73,IF(HLOOKUP(AY$2,Monitoring_eng!$A$1:$DB$79,Results!$C73,FALSE)=$K73,$Q73,IF(HLOOKUP(AY$2,Monitoring_eng!$A$1:$DB$79,Results!$C73,FALSE)=$M73,$R73,IF(HLOOKUP(AY$2,Monitoring_eng!$A$1:$DB$79,Results!$C73,FALSE)=$O73,$S73,"CHYBA")))))</f>
        <v>0</v>
      </c>
      <c r="AZ73" s="68">
        <f>IF(ISBLANK(HLOOKUP(AZ$2,Monitoring_eng!$A$1:$DB$79,Results!$C73,FALSE)),"",IF(HLOOKUP(AZ$2,Monitoring_eng!$A$1:$DB$79,Results!$C73,FALSE)=$I73,$P73,IF(HLOOKUP(AZ$2,Monitoring_eng!$A$1:$DB$79,Results!$C73,FALSE)=$K73,$Q73,IF(HLOOKUP(AZ$2,Monitoring_eng!$A$1:$DB$79,Results!$C73,FALSE)=$M73,$R73,IF(HLOOKUP(AZ$2,Monitoring_eng!$A$1:$DB$79,Results!$C73,FALSE)=$O73,$S73,"CHYBA")))))</f>
        <v>1</v>
      </c>
      <c r="BA73" s="68">
        <f>IF(ISBLANK(HLOOKUP(BA$2,Monitoring_eng!$A$1:$DB$79,Results!$C73,FALSE)),"",IF(HLOOKUP(BA$2,Monitoring_eng!$A$1:$DB$79,Results!$C73,FALSE)=$I73,$P73,IF(HLOOKUP(BA$2,Monitoring_eng!$A$1:$DB$79,Results!$C73,FALSE)=$K73,$Q73,IF(HLOOKUP(BA$2,Monitoring_eng!$A$1:$DB$79,Results!$C73,FALSE)=$M73,$R73,IF(HLOOKUP(BA$2,Monitoring_eng!$A$1:$DB$79,Results!$C73,FALSE)=$O73,$S73,"CHYBA")))))</f>
        <v>0</v>
      </c>
      <c r="BB73" s="68">
        <f>IF(ISBLANK(HLOOKUP(BB$2,Monitoring_eng!$A$1:$DB$79,Results!$C73,FALSE)),"",IF(HLOOKUP(BB$2,Monitoring_eng!$A$1:$DB$79,Results!$C73,FALSE)=$I73,$P73,IF(HLOOKUP(BB$2,Monitoring_eng!$A$1:$DB$79,Results!$C73,FALSE)=$K73,$Q73,IF(HLOOKUP(BB$2,Monitoring_eng!$A$1:$DB$79,Results!$C73,FALSE)=$M73,$R73,IF(HLOOKUP(BB$2,Monitoring_eng!$A$1:$DB$79,Results!$C73,FALSE)=$O73,$S73,"CHYBA")))))</f>
        <v>1</v>
      </c>
      <c r="BC73" s="68">
        <f>IF(ISBLANK(HLOOKUP(BC$2,Monitoring_eng!$A$1:$DB$79,Results!$C73,FALSE)),"",IF(HLOOKUP(BC$2,Monitoring_eng!$A$1:$DB$79,Results!$C73,FALSE)=$I73,$P73,IF(HLOOKUP(BC$2,Monitoring_eng!$A$1:$DB$79,Results!$C73,FALSE)=$K73,$Q73,IF(HLOOKUP(BC$2,Monitoring_eng!$A$1:$DB$79,Results!$C73,FALSE)=$M73,$R73,IF(HLOOKUP(BC$2,Monitoring_eng!$A$1:$DB$79,Results!$C73,FALSE)=$O73,$S73,"CHYBA")))))</f>
        <v>0</v>
      </c>
      <c r="BD73" s="68">
        <f>IF(ISBLANK(HLOOKUP(BD$2,Monitoring_eng!$A$1:$DB$79,Results!$C73,FALSE)),"",IF(HLOOKUP(BD$2,Monitoring_eng!$A$1:$DB$79,Results!$C73,FALSE)=$I73,$P73,IF(HLOOKUP(BD$2,Monitoring_eng!$A$1:$DB$79,Results!$C73,FALSE)=$K73,$Q73,IF(HLOOKUP(BD$2,Monitoring_eng!$A$1:$DB$79,Results!$C73,FALSE)=$M73,$R73,IF(HLOOKUP(BD$2,Monitoring_eng!$A$1:$DB$79,Results!$C73,FALSE)=$O73,$S73,"CHYBA")))))</f>
        <v>1</v>
      </c>
      <c r="BE73" s="68">
        <f>IF(ISBLANK(HLOOKUP(BE$2,Monitoring_eng!$A$1:$DB$79,Results!$C73,FALSE)),"",IF(HLOOKUP(BE$2,Monitoring_eng!$A$1:$DB$79,Results!$C73,FALSE)=$I73,$P73,IF(HLOOKUP(BE$2,Monitoring_eng!$A$1:$DB$79,Results!$C73,FALSE)=$K73,$Q73,IF(HLOOKUP(BE$2,Monitoring_eng!$A$1:$DB$79,Results!$C73,FALSE)=$M73,$R73,IF(HLOOKUP(BE$2,Monitoring_eng!$A$1:$DB$79,Results!$C73,FALSE)=$O73,$S73,"CHYBA")))))</f>
        <v>0</v>
      </c>
      <c r="BF73" s="68">
        <f>IF(ISBLANK(HLOOKUP(BF$2,Monitoring_eng!$A$1:$DB$79,Results!$C73,FALSE)),"",IF(HLOOKUP(BF$2,Monitoring_eng!$A$1:$DB$79,Results!$C73,FALSE)=$I73,$P73,IF(HLOOKUP(BF$2,Monitoring_eng!$A$1:$DB$79,Results!$C73,FALSE)=$K73,$Q73,IF(HLOOKUP(BF$2,Monitoring_eng!$A$1:$DB$79,Results!$C73,FALSE)=$M73,$R73,IF(HLOOKUP(BF$2,Monitoring_eng!$A$1:$DB$79,Results!$C73,FALSE)=$O73,$S73,"CHYBA")))))</f>
        <v>0</v>
      </c>
      <c r="BG73" s="68">
        <f>IF(ISBLANK(HLOOKUP(BG$2,Monitoring_eng!$A$1:$DB$79,Results!$C73,FALSE)),"",IF(HLOOKUP(BG$2,Monitoring_eng!$A$1:$DB$79,Results!$C73,FALSE)=$I73,$P73,IF(HLOOKUP(BG$2,Monitoring_eng!$A$1:$DB$79,Results!$C73,FALSE)=$K73,$Q73,IF(HLOOKUP(BG$2,Monitoring_eng!$A$1:$DB$79,Results!$C73,FALSE)=$M73,$R73,IF(HLOOKUP(BG$2,Monitoring_eng!$A$1:$DB$79,Results!$C73,FALSE)=$O73,$S73,"CHYBA")))))</f>
        <v>1</v>
      </c>
      <c r="BH73" s="68">
        <f>IF(ISBLANK(HLOOKUP(BH$2,Monitoring_eng!$A$1:$DB$79,Results!$C73,FALSE)),"",IF(HLOOKUP(BH$2,Monitoring_eng!$A$1:$DB$79,Results!$C73,FALSE)=$I73,$P73,IF(HLOOKUP(BH$2,Monitoring_eng!$A$1:$DB$79,Results!$C73,FALSE)=$K73,$Q73,IF(HLOOKUP(BH$2,Monitoring_eng!$A$1:$DB$79,Results!$C73,FALSE)=$M73,$R73,IF(HLOOKUP(BH$2,Monitoring_eng!$A$1:$DB$79,Results!$C73,FALSE)=$O73,$S73,"CHYBA")))))</f>
        <v>1</v>
      </c>
      <c r="BI73" s="68">
        <f>IF(ISBLANK(HLOOKUP(BI$2,Monitoring_eng!$A$1:$DB$79,Results!$C73,FALSE)),"",IF(HLOOKUP(BI$2,Monitoring_eng!$A$1:$DB$79,Results!$C73,FALSE)=$I73,$P73,IF(HLOOKUP(BI$2,Monitoring_eng!$A$1:$DB$79,Results!$C73,FALSE)=$K73,$Q73,IF(HLOOKUP(BI$2,Monitoring_eng!$A$1:$DB$79,Results!$C73,FALSE)=$M73,$R73,IF(HLOOKUP(BI$2,Monitoring_eng!$A$1:$DB$79,Results!$C73,FALSE)=$O73,$S73,"CHYBA")))))</f>
        <v>0.5</v>
      </c>
      <c r="BJ73" s="68">
        <f>IF(ISBLANK(HLOOKUP(BJ$2,Monitoring_eng!$A$1:$DB$79,Results!$C73,FALSE)),"",IF(HLOOKUP(BJ$2,Monitoring_eng!$A$1:$DB$79,Results!$C73,FALSE)=$I73,$P73,IF(HLOOKUP(BJ$2,Monitoring_eng!$A$1:$DB$79,Results!$C73,FALSE)=$K73,$Q73,IF(HLOOKUP(BJ$2,Monitoring_eng!$A$1:$DB$79,Results!$C73,FALSE)=$M73,$R73,IF(HLOOKUP(BJ$2,Monitoring_eng!$A$1:$DB$79,Results!$C73,FALSE)=$O73,$S73,"CHYBA")))))</f>
        <v>1</v>
      </c>
      <c r="BK73" s="68">
        <f>IF(ISBLANK(HLOOKUP(BK$2,Monitoring_eng!$A$1:$DB$79,Results!$C73,FALSE)),"",IF(HLOOKUP(BK$2,Monitoring_eng!$A$1:$DB$79,Results!$C73,FALSE)=$I73,$P73,IF(HLOOKUP(BK$2,Monitoring_eng!$A$1:$DB$79,Results!$C73,FALSE)=$K73,$Q73,IF(HLOOKUP(BK$2,Monitoring_eng!$A$1:$DB$79,Results!$C73,FALSE)=$M73,$R73,IF(HLOOKUP(BK$2,Monitoring_eng!$A$1:$DB$79,Results!$C73,FALSE)=$O73,$S73,"CHYBA")))))</f>
        <v>1</v>
      </c>
      <c r="BL73" s="68">
        <f>IF(ISBLANK(HLOOKUP(BL$2,Monitoring_eng!$A$1:$DB$79,Results!$C73,FALSE)),"",IF(HLOOKUP(BL$2,Monitoring_eng!$A$1:$DB$79,Results!$C73,FALSE)=$I73,$P73,IF(HLOOKUP(BL$2,Monitoring_eng!$A$1:$DB$79,Results!$C73,FALSE)=$K73,$Q73,IF(HLOOKUP(BL$2,Monitoring_eng!$A$1:$DB$79,Results!$C73,FALSE)=$M73,$R73,IF(HLOOKUP(BL$2,Monitoring_eng!$A$1:$DB$79,Results!$C73,FALSE)=$O73,$S73,"CHYBA")))))</f>
        <v>1</v>
      </c>
      <c r="BM73" s="68">
        <f>IF(ISBLANK(HLOOKUP(BM$2,Monitoring_eng!$A$1:$DB$79,Results!$C73,FALSE)),"",IF(HLOOKUP(BM$2,Monitoring_eng!$A$1:$DB$79,Results!$C73,FALSE)=$I73,$P73,IF(HLOOKUP(BM$2,Monitoring_eng!$A$1:$DB$79,Results!$C73,FALSE)=$K73,$Q73,IF(HLOOKUP(BM$2,Monitoring_eng!$A$1:$DB$79,Results!$C73,FALSE)=$M73,$R73,IF(HLOOKUP(BM$2,Monitoring_eng!$A$1:$DB$79,Results!$C73,FALSE)=$O73,$S73,"CHYBA")))))</f>
        <v>1</v>
      </c>
      <c r="BN73" s="68">
        <f>IF(ISBLANK(HLOOKUP(BN$2,Monitoring_eng!$A$1:$DB$79,Results!$C73,FALSE)),"",IF(HLOOKUP(BN$2,Monitoring_eng!$A$1:$DB$79,Results!$C73,FALSE)=$I73,$P73,IF(HLOOKUP(BN$2,Monitoring_eng!$A$1:$DB$79,Results!$C73,FALSE)=$K73,$Q73,IF(HLOOKUP(BN$2,Monitoring_eng!$A$1:$DB$79,Results!$C73,FALSE)=$M73,$R73,IF(HLOOKUP(BN$2,Monitoring_eng!$A$1:$DB$79,Results!$C73,FALSE)=$O73,$S73,"CHYBA")))))</f>
        <v>1</v>
      </c>
      <c r="BO73" s="68">
        <f>IF(ISBLANK(HLOOKUP(BO$2,Monitoring_eng!$A$1:$DB$79,Results!$C73,FALSE)),"",IF(HLOOKUP(BO$2,Monitoring_eng!$A$1:$DB$79,Results!$C73,FALSE)=$I73,$P73,IF(HLOOKUP(BO$2,Monitoring_eng!$A$1:$DB$79,Results!$C73,FALSE)=$K73,$Q73,IF(HLOOKUP(BO$2,Monitoring_eng!$A$1:$DB$79,Results!$C73,FALSE)=$M73,$R73,IF(HLOOKUP(BO$2,Monitoring_eng!$A$1:$DB$79,Results!$C73,FALSE)=$O73,$S73,"CHYBA")))))</f>
        <v>1</v>
      </c>
      <c r="BP73" s="68">
        <f>IF(ISBLANK(HLOOKUP(BP$2,Monitoring_eng!$A$1:$DB$79,Results!$C73,FALSE)),"",IF(HLOOKUP(BP$2,Monitoring_eng!$A$1:$DB$79,Results!$C73,FALSE)=$I73,$P73,IF(HLOOKUP(BP$2,Monitoring_eng!$A$1:$DB$79,Results!$C73,FALSE)=$K73,$Q73,IF(HLOOKUP(BP$2,Monitoring_eng!$A$1:$DB$79,Results!$C73,FALSE)=$M73,$R73,IF(HLOOKUP(BP$2,Monitoring_eng!$A$1:$DB$79,Results!$C73,FALSE)=$O73,$S73,"CHYBA")))))</f>
        <v>1</v>
      </c>
      <c r="BQ73" s="68">
        <f>IF(ISBLANK(HLOOKUP(BQ$2,Monitoring_eng!$A$1:$DB$79,Results!$C73,FALSE)),"",IF(HLOOKUP(BQ$2,Monitoring_eng!$A$1:$DB$79,Results!$C73,FALSE)=$I73,$P73,IF(HLOOKUP(BQ$2,Monitoring_eng!$A$1:$DB$79,Results!$C73,FALSE)=$K73,$Q73,IF(HLOOKUP(BQ$2,Monitoring_eng!$A$1:$DB$79,Results!$C73,FALSE)=$M73,$R73,IF(HLOOKUP(BQ$2,Monitoring_eng!$A$1:$DB$79,Results!$C73,FALSE)=$O73,$S73,"CHYBA")))))</f>
        <v>0</v>
      </c>
    </row>
    <row r="74" spans="1:69" x14ac:dyDescent="0.25">
      <c r="A74" s="45" t="s">
        <v>2499</v>
      </c>
      <c r="B74" s="45" t="s">
        <v>375</v>
      </c>
      <c r="C74" s="45">
        <v>73</v>
      </c>
      <c r="D74" s="62" t="s">
        <v>171</v>
      </c>
      <c r="E74" s="62" t="s">
        <v>200</v>
      </c>
      <c r="F74" s="63" t="s">
        <v>74</v>
      </c>
      <c r="G74" s="45">
        <v>1</v>
      </c>
      <c r="H74" s="45" t="s">
        <v>484</v>
      </c>
      <c r="I74" s="45" t="s">
        <v>1749</v>
      </c>
      <c r="J74" s="45" t="s">
        <v>485</v>
      </c>
      <c r="K74" s="67" t="s">
        <v>1750</v>
      </c>
      <c r="L74" s="45" t="s">
        <v>486</v>
      </c>
      <c r="M74" s="45" t="s">
        <v>1752</v>
      </c>
      <c r="N74" s="45" t="s">
        <v>2116</v>
      </c>
      <c r="O74" s="45" t="s">
        <v>2116</v>
      </c>
      <c r="P74" s="45">
        <f t="shared" si="2"/>
        <v>1</v>
      </c>
      <c r="Q74" s="45">
        <v>0</v>
      </c>
      <c r="R74" s="45">
        <f t="shared" si="3"/>
        <v>0.5</v>
      </c>
      <c r="S74" s="45" t="s">
        <v>2116</v>
      </c>
      <c r="T74" s="68">
        <f>IF(ISBLANK(HLOOKUP(T$2,Monitoring_eng!$A$1:$DB$79,Results!$C74,FALSE)),"",IF(HLOOKUP(T$2,Monitoring_eng!$A$1:$DB$79,Results!$C74,FALSE)=$I74,$P74,IF(HLOOKUP(T$2,Monitoring_eng!$A$1:$DB$79,Results!$C74,FALSE)=$K74,$Q74,IF(HLOOKUP(T$2,Monitoring_eng!$A$1:$DB$79,Results!$C74,FALSE)=$M74,$R74,IF(HLOOKUP(T$2,Monitoring_eng!$A$1:$DB$79,Results!$C74,FALSE)=$O74,$S74,"CHYBA")))))</f>
        <v>1</v>
      </c>
      <c r="U74" s="68">
        <f>IF(ISBLANK(HLOOKUP(U$2,Monitoring_eng!$A$1:$DB$79,Results!$C74,FALSE)),"",IF(HLOOKUP(U$2,Monitoring_eng!$A$1:$DB$79,Results!$C74,FALSE)=$I74,$P74,IF(HLOOKUP(U$2,Monitoring_eng!$A$1:$DB$79,Results!$C74,FALSE)=$K74,$Q74,IF(HLOOKUP(U$2,Monitoring_eng!$A$1:$DB$79,Results!$C74,FALSE)=$M74,$R74,IF(HLOOKUP(U$2,Monitoring_eng!$A$1:$DB$79,Results!$C74,FALSE)=$O74,$S74,"CHYBA")))))</f>
        <v>1</v>
      </c>
      <c r="V74" s="68">
        <f>IF(ISBLANK(HLOOKUP(V$2,Monitoring_eng!$A$1:$DB$79,Results!$C74,FALSE)),"",IF(HLOOKUP(V$2,Monitoring_eng!$A$1:$DB$79,Results!$C74,FALSE)=$I74,$P74,IF(HLOOKUP(V$2,Monitoring_eng!$A$1:$DB$79,Results!$C74,FALSE)=$K74,$Q74,IF(HLOOKUP(V$2,Monitoring_eng!$A$1:$DB$79,Results!$C74,FALSE)=$M74,$R74,IF(HLOOKUP(V$2,Monitoring_eng!$A$1:$DB$79,Results!$C74,FALSE)=$O74,$S74,"CHYBA")))))</f>
        <v>0</v>
      </c>
      <c r="W74" s="68">
        <f>IF(ISBLANK(HLOOKUP(W$2,Monitoring_eng!$A$1:$DB$79,Results!$C74,FALSE)),"",IF(HLOOKUP(W$2,Monitoring_eng!$A$1:$DB$79,Results!$C74,FALSE)=$I74,$P74,IF(HLOOKUP(W$2,Monitoring_eng!$A$1:$DB$79,Results!$C74,FALSE)=$K74,$Q74,IF(HLOOKUP(W$2,Monitoring_eng!$A$1:$DB$79,Results!$C74,FALSE)=$M74,$R74,IF(HLOOKUP(W$2,Monitoring_eng!$A$1:$DB$79,Results!$C74,FALSE)=$O74,$S74,"CHYBA")))))</f>
        <v>0</v>
      </c>
      <c r="X74" s="68">
        <f>IF(ISBLANK(HLOOKUP(X$2,Monitoring_eng!$A$1:$DB$79,Results!$C74,FALSE)),"",IF(HLOOKUP(X$2,Monitoring_eng!$A$1:$DB$79,Results!$C74,FALSE)=$I74,$P74,IF(HLOOKUP(X$2,Monitoring_eng!$A$1:$DB$79,Results!$C74,FALSE)=$K74,$Q74,IF(HLOOKUP(X$2,Monitoring_eng!$A$1:$DB$79,Results!$C74,FALSE)=$M74,$R74,IF(HLOOKUP(X$2,Monitoring_eng!$A$1:$DB$79,Results!$C74,FALSE)=$O74,$S74,"CHYBA")))))</f>
        <v>0</v>
      </c>
      <c r="Y74" s="68">
        <f>IF(ISBLANK(HLOOKUP(Y$2,Monitoring_eng!$A$1:$DB$79,Results!$C74,FALSE)),"",IF(HLOOKUP(Y$2,Monitoring_eng!$A$1:$DB$79,Results!$C74,FALSE)=$I74,$P74,IF(HLOOKUP(Y$2,Monitoring_eng!$A$1:$DB$79,Results!$C74,FALSE)=$K74,$Q74,IF(HLOOKUP(Y$2,Monitoring_eng!$A$1:$DB$79,Results!$C74,FALSE)=$M74,$R74,IF(HLOOKUP(Y$2,Monitoring_eng!$A$1:$DB$79,Results!$C74,FALSE)=$O74,$S74,"CHYBA")))))</f>
        <v>1</v>
      </c>
      <c r="Z74" s="68">
        <f>IF(ISBLANK(HLOOKUP(Z$2,Monitoring_eng!$A$1:$DB$79,Results!$C74,FALSE)),"",IF(HLOOKUP(Z$2,Monitoring_eng!$A$1:$DB$79,Results!$C74,FALSE)=$I74,$P74,IF(HLOOKUP(Z$2,Monitoring_eng!$A$1:$DB$79,Results!$C74,FALSE)=$K74,$Q74,IF(HLOOKUP(Z$2,Monitoring_eng!$A$1:$DB$79,Results!$C74,FALSE)=$M74,$R74,IF(HLOOKUP(Z$2,Monitoring_eng!$A$1:$DB$79,Results!$C74,FALSE)=$O74,$S74,"CHYBA")))))</f>
        <v>1</v>
      </c>
      <c r="AA74" s="68">
        <f>IF(ISBLANK(HLOOKUP(AA$2,Monitoring_eng!$A$1:$DB$79,Results!$C74,FALSE)),"",IF(HLOOKUP(AA$2,Monitoring_eng!$A$1:$DB$79,Results!$C74,FALSE)=$I74,$P74,IF(HLOOKUP(AA$2,Monitoring_eng!$A$1:$DB$79,Results!$C74,FALSE)=$K74,$Q74,IF(HLOOKUP(AA$2,Monitoring_eng!$A$1:$DB$79,Results!$C74,FALSE)=$M74,$R74,IF(HLOOKUP(AA$2,Monitoring_eng!$A$1:$DB$79,Results!$C74,FALSE)=$O74,$S74,"CHYBA")))))</f>
        <v>0.5</v>
      </c>
      <c r="AB74" s="68">
        <f>IF(ISBLANK(HLOOKUP(AB$2,Monitoring_eng!$A$1:$DB$79,Results!$C74,FALSE)),"",IF(HLOOKUP(AB$2,Monitoring_eng!$A$1:$DB$79,Results!$C74,FALSE)=$I74,$P74,IF(HLOOKUP(AB$2,Monitoring_eng!$A$1:$DB$79,Results!$C74,FALSE)=$K74,$Q74,IF(HLOOKUP(AB$2,Monitoring_eng!$A$1:$DB$79,Results!$C74,FALSE)=$M74,$R74,IF(HLOOKUP(AB$2,Monitoring_eng!$A$1:$DB$79,Results!$C74,FALSE)=$O74,$S74,"CHYBA")))))</f>
        <v>0</v>
      </c>
      <c r="AC74" s="68">
        <f>IF(ISBLANK(HLOOKUP(AC$2,Monitoring_eng!$A$1:$DB$79,Results!$C74,FALSE)),"",IF(HLOOKUP(AC$2,Monitoring_eng!$A$1:$DB$79,Results!$C74,FALSE)=$I74,$P74,IF(HLOOKUP(AC$2,Monitoring_eng!$A$1:$DB$79,Results!$C74,FALSE)=$K74,$Q74,IF(HLOOKUP(AC$2,Monitoring_eng!$A$1:$DB$79,Results!$C74,FALSE)=$M74,$R74,IF(HLOOKUP(AC$2,Monitoring_eng!$A$1:$DB$79,Results!$C74,FALSE)=$O74,$S74,"CHYBA")))))</f>
        <v>0</v>
      </c>
      <c r="AD74" s="68">
        <f>IF(ISBLANK(HLOOKUP(AD$2,Monitoring_eng!$A$1:$DB$79,Results!$C74,FALSE)),"",IF(HLOOKUP(AD$2,Monitoring_eng!$A$1:$DB$79,Results!$C74,FALSE)=$I74,$P74,IF(HLOOKUP(AD$2,Monitoring_eng!$A$1:$DB$79,Results!$C74,FALSE)=$K74,$Q74,IF(HLOOKUP(AD$2,Monitoring_eng!$A$1:$DB$79,Results!$C74,FALSE)=$M74,$R74,IF(HLOOKUP(AD$2,Monitoring_eng!$A$1:$DB$79,Results!$C74,FALSE)=$O74,$S74,"CHYBA")))))</f>
        <v>0</v>
      </c>
      <c r="AE74" s="68">
        <f>IF(ISBLANK(HLOOKUP(AE$2,Monitoring_eng!$A$1:$DB$79,Results!$C74,FALSE)),"",IF(HLOOKUP(AE$2,Monitoring_eng!$A$1:$DB$79,Results!$C74,FALSE)=$I74,$P74,IF(HLOOKUP(AE$2,Monitoring_eng!$A$1:$DB$79,Results!$C74,FALSE)=$K74,$Q74,IF(HLOOKUP(AE$2,Monitoring_eng!$A$1:$DB$79,Results!$C74,FALSE)=$M74,$R74,IF(HLOOKUP(AE$2,Monitoring_eng!$A$1:$DB$79,Results!$C74,FALSE)=$O74,$S74,"CHYBA")))))</f>
        <v>0</v>
      </c>
      <c r="AF74" s="68">
        <f>IF(ISBLANK(HLOOKUP(AF$2,Monitoring_eng!$A$1:$DB$79,Results!$C74,FALSE)),"",IF(HLOOKUP(AF$2,Monitoring_eng!$A$1:$DB$79,Results!$C74,FALSE)=$I74,$P74,IF(HLOOKUP(AF$2,Monitoring_eng!$A$1:$DB$79,Results!$C74,FALSE)=$K74,$Q74,IF(HLOOKUP(AF$2,Monitoring_eng!$A$1:$DB$79,Results!$C74,FALSE)=$M74,$R74,IF(HLOOKUP(AF$2,Monitoring_eng!$A$1:$DB$79,Results!$C74,FALSE)=$O74,$S74,"CHYBA")))))</f>
        <v>0</v>
      </c>
      <c r="AG74" s="68">
        <f>IF(ISBLANK(HLOOKUP(AG$2,Monitoring_eng!$A$1:$DB$79,Results!$C74,FALSE)),"",IF(HLOOKUP(AG$2,Monitoring_eng!$A$1:$DB$79,Results!$C74,FALSE)=$I74,$P74,IF(HLOOKUP(AG$2,Monitoring_eng!$A$1:$DB$79,Results!$C74,FALSE)=$K74,$Q74,IF(HLOOKUP(AG$2,Monitoring_eng!$A$1:$DB$79,Results!$C74,FALSE)=$M74,$R74,IF(HLOOKUP(AG$2,Monitoring_eng!$A$1:$DB$79,Results!$C74,FALSE)=$O74,$S74,"CHYBA")))))</f>
        <v>0</v>
      </c>
      <c r="AH74" s="68">
        <f>IF(ISBLANK(HLOOKUP(AH$2,Monitoring_eng!$A$1:$DB$79,Results!$C74,FALSE)),"",IF(HLOOKUP(AH$2,Monitoring_eng!$A$1:$DB$79,Results!$C74,FALSE)=$I74,$P74,IF(HLOOKUP(AH$2,Monitoring_eng!$A$1:$DB$79,Results!$C74,FALSE)=$K74,$Q74,IF(HLOOKUP(AH$2,Monitoring_eng!$A$1:$DB$79,Results!$C74,FALSE)=$M74,$R74,IF(HLOOKUP(AH$2,Monitoring_eng!$A$1:$DB$79,Results!$C74,FALSE)=$O74,$S74,"CHYBA")))))</f>
        <v>0</v>
      </c>
      <c r="AI74" s="68">
        <f>IF(ISBLANK(HLOOKUP(AI$2,Monitoring_eng!$A$1:$DB$79,Results!$C74,FALSE)),"",IF(HLOOKUP(AI$2,Monitoring_eng!$A$1:$DB$79,Results!$C74,FALSE)=$I74,$P74,IF(HLOOKUP(AI$2,Monitoring_eng!$A$1:$DB$79,Results!$C74,FALSE)=$K74,$Q74,IF(HLOOKUP(AI$2,Monitoring_eng!$A$1:$DB$79,Results!$C74,FALSE)=$M74,$R74,IF(HLOOKUP(AI$2,Monitoring_eng!$A$1:$DB$79,Results!$C74,FALSE)=$O74,$S74,"CHYBA")))))</f>
        <v>1</v>
      </c>
      <c r="AJ74" s="68">
        <f>IF(ISBLANK(HLOOKUP(AJ$2,Monitoring_eng!$A$1:$DB$79,Results!$C74,FALSE)),"",IF(HLOOKUP(AJ$2,Monitoring_eng!$A$1:$DB$79,Results!$C74,FALSE)=$I74,$P74,IF(HLOOKUP(AJ$2,Monitoring_eng!$A$1:$DB$79,Results!$C74,FALSE)=$K74,$Q74,IF(HLOOKUP(AJ$2,Monitoring_eng!$A$1:$DB$79,Results!$C74,FALSE)=$M74,$R74,IF(HLOOKUP(AJ$2,Monitoring_eng!$A$1:$DB$79,Results!$C74,FALSE)=$O74,$S74,"CHYBA")))))</f>
        <v>1</v>
      </c>
      <c r="AK74" s="68">
        <f>IF(ISBLANK(HLOOKUP(AK$2,Monitoring_eng!$A$1:$DB$79,Results!$C74,FALSE)),"",IF(HLOOKUP(AK$2,Monitoring_eng!$A$1:$DB$79,Results!$C74,FALSE)=$I74,$P74,IF(HLOOKUP(AK$2,Monitoring_eng!$A$1:$DB$79,Results!$C74,FALSE)=$K74,$Q74,IF(HLOOKUP(AK$2,Monitoring_eng!$A$1:$DB$79,Results!$C74,FALSE)=$M74,$R74,IF(HLOOKUP(AK$2,Monitoring_eng!$A$1:$DB$79,Results!$C74,FALSE)=$O74,$S74,"CHYBA")))))</f>
        <v>1</v>
      </c>
      <c r="AL74" s="68">
        <f>IF(ISBLANK(HLOOKUP(AL$2,Monitoring_eng!$A$1:$DB$79,Results!$C74,FALSE)),"",IF(HLOOKUP(AL$2,Monitoring_eng!$A$1:$DB$79,Results!$C74,FALSE)=$I74,$P74,IF(HLOOKUP(AL$2,Monitoring_eng!$A$1:$DB$79,Results!$C74,FALSE)=$K74,$Q74,IF(HLOOKUP(AL$2,Monitoring_eng!$A$1:$DB$79,Results!$C74,FALSE)=$M74,$R74,IF(HLOOKUP(AL$2,Monitoring_eng!$A$1:$DB$79,Results!$C74,FALSE)=$O74,$S74,"CHYBA")))))</f>
        <v>0</v>
      </c>
      <c r="AM74" s="68">
        <f>IF(ISBLANK(HLOOKUP(AM$2,Monitoring_eng!$A$1:$DB$79,Results!$C74,FALSE)),"",IF(HLOOKUP(AM$2,Monitoring_eng!$A$1:$DB$79,Results!$C74,FALSE)=$I74,$P74,IF(HLOOKUP(AM$2,Monitoring_eng!$A$1:$DB$79,Results!$C74,FALSE)=$K74,$Q74,IF(HLOOKUP(AM$2,Monitoring_eng!$A$1:$DB$79,Results!$C74,FALSE)=$M74,$R74,IF(HLOOKUP(AM$2,Monitoring_eng!$A$1:$DB$79,Results!$C74,FALSE)=$O74,$S74,"CHYBA")))))</f>
        <v>1</v>
      </c>
      <c r="AN74" s="68">
        <f>IF(ISBLANK(HLOOKUP(AN$2,Monitoring_eng!$A$1:$DB$79,Results!$C74,FALSE)),"",IF(HLOOKUP(AN$2,Monitoring_eng!$A$1:$DB$79,Results!$C74,FALSE)=$I74,$P74,IF(HLOOKUP(AN$2,Monitoring_eng!$A$1:$DB$79,Results!$C74,FALSE)=$K74,$Q74,IF(HLOOKUP(AN$2,Monitoring_eng!$A$1:$DB$79,Results!$C74,FALSE)=$M74,$R74,IF(HLOOKUP(AN$2,Monitoring_eng!$A$1:$DB$79,Results!$C74,FALSE)=$O74,$S74,"CHYBA")))))</f>
        <v>0</v>
      </c>
      <c r="AO74" s="68">
        <f>IF(ISBLANK(HLOOKUP(AO$2,Monitoring_eng!$A$1:$DB$79,Results!$C74,FALSE)),"",IF(HLOOKUP(AO$2,Monitoring_eng!$A$1:$DB$79,Results!$C74,FALSE)=$I74,$P74,IF(HLOOKUP(AO$2,Monitoring_eng!$A$1:$DB$79,Results!$C74,FALSE)=$K74,$Q74,IF(HLOOKUP(AO$2,Monitoring_eng!$A$1:$DB$79,Results!$C74,FALSE)=$M74,$R74,IF(HLOOKUP(AO$2,Monitoring_eng!$A$1:$DB$79,Results!$C74,FALSE)=$O74,$S74,"CHYBA")))))</f>
        <v>0.5</v>
      </c>
      <c r="AP74" s="68">
        <f>IF(ISBLANK(HLOOKUP(AP$2,Monitoring_eng!$A$1:$DB$79,Results!$C74,FALSE)),"",IF(HLOOKUP(AP$2,Monitoring_eng!$A$1:$DB$79,Results!$C74,FALSE)=$I74,$P74,IF(HLOOKUP(AP$2,Monitoring_eng!$A$1:$DB$79,Results!$C74,FALSE)=$K74,$Q74,IF(HLOOKUP(AP$2,Monitoring_eng!$A$1:$DB$79,Results!$C74,FALSE)=$M74,$R74,IF(HLOOKUP(AP$2,Monitoring_eng!$A$1:$DB$79,Results!$C74,FALSE)=$O74,$S74,"CHYBA")))))</f>
        <v>0</v>
      </c>
      <c r="AQ74" s="68">
        <f>IF(ISBLANK(HLOOKUP(AQ$2,Monitoring_eng!$A$1:$DB$79,Results!$C74,FALSE)),"",IF(HLOOKUP(AQ$2,Monitoring_eng!$A$1:$DB$79,Results!$C74,FALSE)=$I74,$P74,IF(HLOOKUP(AQ$2,Monitoring_eng!$A$1:$DB$79,Results!$C74,FALSE)=$K74,$Q74,IF(HLOOKUP(AQ$2,Monitoring_eng!$A$1:$DB$79,Results!$C74,FALSE)=$M74,$R74,IF(HLOOKUP(AQ$2,Monitoring_eng!$A$1:$DB$79,Results!$C74,FALSE)=$O74,$S74,"CHYBA")))))</f>
        <v>1</v>
      </c>
      <c r="AR74" s="68">
        <f>IF(ISBLANK(HLOOKUP(AR$2,Monitoring_eng!$A$1:$DB$79,Results!$C74,FALSE)),"",IF(HLOOKUP(AR$2,Monitoring_eng!$A$1:$DB$79,Results!$C74,FALSE)=$I74,$P74,IF(HLOOKUP(AR$2,Monitoring_eng!$A$1:$DB$79,Results!$C74,FALSE)=$K74,$Q74,IF(HLOOKUP(AR$2,Monitoring_eng!$A$1:$DB$79,Results!$C74,FALSE)=$M74,$R74,IF(HLOOKUP(AR$2,Monitoring_eng!$A$1:$DB$79,Results!$C74,FALSE)=$O74,$S74,"CHYBA")))))</f>
        <v>1</v>
      </c>
      <c r="AS74" s="68">
        <f>IF(ISBLANK(HLOOKUP(AS$2,Monitoring_eng!$A$1:$DB$79,Results!$C74,FALSE)),"",IF(HLOOKUP(AS$2,Monitoring_eng!$A$1:$DB$79,Results!$C74,FALSE)=$I74,$P74,IF(HLOOKUP(AS$2,Monitoring_eng!$A$1:$DB$79,Results!$C74,FALSE)=$K74,$Q74,IF(HLOOKUP(AS$2,Monitoring_eng!$A$1:$DB$79,Results!$C74,FALSE)=$M74,$R74,IF(HLOOKUP(AS$2,Monitoring_eng!$A$1:$DB$79,Results!$C74,FALSE)=$O74,$S74,"CHYBA")))))</f>
        <v>0.5</v>
      </c>
      <c r="AT74" s="68">
        <f>IF(ISBLANK(HLOOKUP(AT$2,Monitoring_eng!$A$1:$DB$79,Results!$C74,FALSE)),"",IF(HLOOKUP(AT$2,Monitoring_eng!$A$1:$DB$79,Results!$C74,FALSE)=$I74,$P74,IF(HLOOKUP(AT$2,Monitoring_eng!$A$1:$DB$79,Results!$C74,FALSE)=$K74,$Q74,IF(HLOOKUP(AT$2,Monitoring_eng!$A$1:$DB$79,Results!$C74,FALSE)=$M74,$R74,IF(HLOOKUP(AT$2,Monitoring_eng!$A$1:$DB$79,Results!$C74,FALSE)=$O74,$S74,"CHYBA")))))</f>
        <v>0</v>
      </c>
      <c r="AU74" s="68">
        <f>IF(ISBLANK(HLOOKUP(AU$2,Monitoring_eng!$A$1:$DB$79,Results!$C74,FALSE)),"",IF(HLOOKUP(AU$2,Monitoring_eng!$A$1:$DB$79,Results!$C74,FALSE)=$I74,$P74,IF(HLOOKUP(AU$2,Monitoring_eng!$A$1:$DB$79,Results!$C74,FALSE)=$K74,$Q74,IF(HLOOKUP(AU$2,Monitoring_eng!$A$1:$DB$79,Results!$C74,FALSE)=$M74,$R74,IF(HLOOKUP(AU$2,Monitoring_eng!$A$1:$DB$79,Results!$C74,FALSE)=$O74,$S74,"CHYBA")))))</f>
        <v>1</v>
      </c>
      <c r="AV74" s="68">
        <f>IF(ISBLANK(HLOOKUP(AV$2,Monitoring_eng!$A$1:$DB$79,Results!$C74,FALSE)),"",IF(HLOOKUP(AV$2,Monitoring_eng!$A$1:$DB$79,Results!$C74,FALSE)=$I74,$P74,IF(HLOOKUP(AV$2,Monitoring_eng!$A$1:$DB$79,Results!$C74,FALSE)=$K74,$Q74,IF(HLOOKUP(AV$2,Monitoring_eng!$A$1:$DB$79,Results!$C74,FALSE)=$M74,$R74,IF(HLOOKUP(AV$2,Monitoring_eng!$A$1:$DB$79,Results!$C74,FALSE)=$O74,$S74,"CHYBA")))))</f>
        <v>0</v>
      </c>
      <c r="AW74" s="68">
        <f>IF(ISBLANK(HLOOKUP(AW$2,Monitoring_eng!$A$1:$DB$79,Results!$C74,FALSE)),"",IF(HLOOKUP(AW$2,Monitoring_eng!$A$1:$DB$79,Results!$C74,FALSE)=$I74,$P74,IF(HLOOKUP(AW$2,Monitoring_eng!$A$1:$DB$79,Results!$C74,FALSE)=$K74,$Q74,IF(HLOOKUP(AW$2,Monitoring_eng!$A$1:$DB$79,Results!$C74,FALSE)=$M74,$R74,IF(HLOOKUP(AW$2,Monitoring_eng!$A$1:$DB$79,Results!$C74,FALSE)=$O74,$S74,"CHYBA")))))</f>
        <v>1</v>
      </c>
      <c r="AX74" s="68">
        <f>IF(ISBLANK(HLOOKUP(AX$2,Monitoring_eng!$A$1:$DB$79,Results!$C74,FALSE)),"",IF(HLOOKUP(AX$2,Monitoring_eng!$A$1:$DB$79,Results!$C74,FALSE)=$I74,$P74,IF(HLOOKUP(AX$2,Monitoring_eng!$A$1:$DB$79,Results!$C74,FALSE)=$K74,$Q74,IF(HLOOKUP(AX$2,Monitoring_eng!$A$1:$DB$79,Results!$C74,FALSE)=$M74,$R74,IF(HLOOKUP(AX$2,Monitoring_eng!$A$1:$DB$79,Results!$C74,FALSE)=$O74,$S74,"CHYBA")))))</f>
        <v>0</v>
      </c>
      <c r="AY74" s="68">
        <f>IF(ISBLANK(HLOOKUP(AY$2,Monitoring_eng!$A$1:$DB$79,Results!$C74,FALSE)),"",IF(HLOOKUP(AY$2,Monitoring_eng!$A$1:$DB$79,Results!$C74,FALSE)=$I74,$P74,IF(HLOOKUP(AY$2,Monitoring_eng!$A$1:$DB$79,Results!$C74,FALSE)=$K74,$Q74,IF(HLOOKUP(AY$2,Monitoring_eng!$A$1:$DB$79,Results!$C74,FALSE)=$M74,$R74,IF(HLOOKUP(AY$2,Monitoring_eng!$A$1:$DB$79,Results!$C74,FALSE)=$O74,$S74,"CHYBA")))))</f>
        <v>0</v>
      </c>
      <c r="AZ74" s="68">
        <f>IF(ISBLANK(HLOOKUP(AZ$2,Monitoring_eng!$A$1:$DB$79,Results!$C74,FALSE)),"",IF(HLOOKUP(AZ$2,Monitoring_eng!$A$1:$DB$79,Results!$C74,FALSE)=$I74,$P74,IF(HLOOKUP(AZ$2,Monitoring_eng!$A$1:$DB$79,Results!$C74,FALSE)=$K74,$Q74,IF(HLOOKUP(AZ$2,Monitoring_eng!$A$1:$DB$79,Results!$C74,FALSE)=$M74,$R74,IF(HLOOKUP(AZ$2,Monitoring_eng!$A$1:$DB$79,Results!$C74,FALSE)=$O74,$S74,"CHYBA")))))</f>
        <v>1</v>
      </c>
      <c r="BA74" s="68">
        <f>IF(ISBLANK(HLOOKUP(BA$2,Monitoring_eng!$A$1:$DB$79,Results!$C74,FALSE)),"",IF(HLOOKUP(BA$2,Monitoring_eng!$A$1:$DB$79,Results!$C74,FALSE)=$I74,$P74,IF(HLOOKUP(BA$2,Monitoring_eng!$A$1:$DB$79,Results!$C74,FALSE)=$K74,$Q74,IF(HLOOKUP(BA$2,Monitoring_eng!$A$1:$DB$79,Results!$C74,FALSE)=$M74,$R74,IF(HLOOKUP(BA$2,Monitoring_eng!$A$1:$DB$79,Results!$C74,FALSE)=$O74,$S74,"CHYBA")))))</f>
        <v>0.5</v>
      </c>
      <c r="BB74" s="68">
        <f>IF(ISBLANK(HLOOKUP(BB$2,Monitoring_eng!$A$1:$DB$79,Results!$C74,FALSE)),"",IF(HLOOKUP(BB$2,Monitoring_eng!$A$1:$DB$79,Results!$C74,FALSE)=$I74,$P74,IF(HLOOKUP(BB$2,Monitoring_eng!$A$1:$DB$79,Results!$C74,FALSE)=$K74,$Q74,IF(HLOOKUP(BB$2,Monitoring_eng!$A$1:$DB$79,Results!$C74,FALSE)=$M74,$R74,IF(HLOOKUP(BB$2,Monitoring_eng!$A$1:$DB$79,Results!$C74,FALSE)=$O74,$S74,"CHYBA")))))</f>
        <v>1</v>
      </c>
      <c r="BC74" s="68">
        <f>IF(ISBLANK(HLOOKUP(BC$2,Monitoring_eng!$A$1:$DB$79,Results!$C74,FALSE)),"",IF(HLOOKUP(BC$2,Monitoring_eng!$A$1:$DB$79,Results!$C74,FALSE)=$I74,$P74,IF(HLOOKUP(BC$2,Monitoring_eng!$A$1:$DB$79,Results!$C74,FALSE)=$K74,$Q74,IF(HLOOKUP(BC$2,Monitoring_eng!$A$1:$DB$79,Results!$C74,FALSE)=$M74,$R74,IF(HLOOKUP(BC$2,Monitoring_eng!$A$1:$DB$79,Results!$C74,FALSE)=$O74,$S74,"CHYBA")))))</f>
        <v>0</v>
      </c>
      <c r="BD74" s="68">
        <f>IF(ISBLANK(HLOOKUP(BD$2,Monitoring_eng!$A$1:$DB$79,Results!$C74,FALSE)),"",IF(HLOOKUP(BD$2,Monitoring_eng!$A$1:$DB$79,Results!$C74,FALSE)=$I74,$P74,IF(HLOOKUP(BD$2,Monitoring_eng!$A$1:$DB$79,Results!$C74,FALSE)=$K74,$Q74,IF(HLOOKUP(BD$2,Monitoring_eng!$A$1:$DB$79,Results!$C74,FALSE)=$M74,$R74,IF(HLOOKUP(BD$2,Monitoring_eng!$A$1:$DB$79,Results!$C74,FALSE)=$O74,$S74,"CHYBA")))))</f>
        <v>0</v>
      </c>
      <c r="BE74" s="68">
        <f>IF(ISBLANK(HLOOKUP(BE$2,Monitoring_eng!$A$1:$DB$79,Results!$C74,FALSE)),"",IF(HLOOKUP(BE$2,Monitoring_eng!$A$1:$DB$79,Results!$C74,FALSE)=$I74,$P74,IF(HLOOKUP(BE$2,Monitoring_eng!$A$1:$DB$79,Results!$C74,FALSE)=$K74,$Q74,IF(HLOOKUP(BE$2,Monitoring_eng!$A$1:$DB$79,Results!$C74,FALSE)=$M74,$R74,IF(HLOOKUP(BE$2,Monitoring_eng!$A$1:$DB$79,Results!$C74,FALSE)=$O74,$S74,"CHYBA")))))</f>
        <v>0</v>
      </c>
      <c r="BF74" s="68">
        <f>IF(ISBLANK(HLOOKUP(BF$2,Monitoring_eng!$A$1:$DB$79,Results!$C74,FALSE)),"",IF(HLOOKUP(BF$2,Monitoring_eng!$A$1:$DB$79,Results!$C74,FALSE)=$I74,$P74,IF(HLOOKUP(BF$2,Monitoring_eng!$A$1:$DB$79,Results!$C74,FALSE)=$K74,$Q74,IF(HLOOKUP(BF$2,Monitoring_eng!$A$1:$DB$79,Results!$C74,FALSE)=$M74,$R74,IF(HLOOKUP(BF$2,Monitoring_eng!$A$1:$DB$79,Results!$C74,FALSE)=$O74,$S74,"CHYBA")))))</f>
        <v>0</v>
      </c>
      <c r="BG74" s="68">
        <f>IF(ISBLANK(HLOOKUP(BG$2,Monitoring_eng!$A$1:$DB$79,Results!$C74,FALSE)),"",IF(HLOOKUP(BG$2,Monitoring_eng!$A$1:$DB$79,Results!$C74,FALSE)=$I74,$P74,IF(HLOOKUP(BG$2,Monitoring_eng!$A$1:$DB$79,Results!$C74,FALSE)=$K74,$Q74,IF(HLOOKUP(BG$2,Monitoring_eng!$A$1:$DB$79,Results!$C74,FALSE)=$M74,$R74,IF(HLOOKUP(BG$2,Monitoring_eng!$A$1:$DB$79,Results!$C74,FALSE)=$O74,$S74,"CHYBA")))))</f>
        <v>0</v>
      </c>
      <c r="BH74" s="68">
        <f>IF(ISBLANK(HLOOKUP(BH$2,Monitoring_eng!$A$1:$DB$79,Results!$C74,FALSE)),"",IF(HLOOKUP(BH$2,Monitoring_eng!$A$1:$DB$79,Results!$C74,FALSE)=$I74,$P74,IF(HLOOKUP(BH$2,Monitoring_eng!$A$1:$DB$79,Results!$C74,FALSE)=$K74,$Q74,IF(HLOOKUP(BH$2,Monitoring_eng!$A$1:$DB$79,Results!$C74,FALSE)=$M74,$R74,IF(HLOOKUP(BH$2,Monitoring_eng!$A$1:$DB$79,Results!$C74,FALSE)=$O74,$S74,"CHYBA")))))</f>
        <v>0.5</v>
      </c>
      <c r="BI74" s="68">
        <f>IF(ISBLANK(HLOOKUP(BI$2,Monitoring_eng!$A$1:$DB$79,Results!$C74,FALSE)),"",IF(HLOOKUP(BI$2,Monitoring_eng!$A$1:$DB$79,Results!$C74,FALSE)=$I74,$P74,IF(HLOOKUP(BI$2,Monitoring_eng!$A$1:$DB$79,Results!$C74,FALSE)=$K74,$Q74,IF(HLOOKUP(BI$2,Monitoring_eng!$A$1:$DB$79,Results!$C74,FALSE)=$M74,$R74,IF(HLOOKUP(BI$2,Monitoring_eng!$A$1:$DB$79,Results!$C74,FALSE)=$O74,$S74,"CHYBA")))))</f>
        <v>0</v>
      </c>
      <c r="BJ74" s="68">
        <f>IF(ISBLANK(HLOOKUP(BJ$2,Monitoring_eng!$A$1:$DB$79,Results!$C74,FALSE)),"",IF(HLOOKUP(BJ$2,Monitoring_eng!$A$1:$DB$79,Results!$C74,FALSE)=$I74,$P74,IF(HLOOKUP(BJ$2,Monitoring_eng!$A$1:$DB$79,Results!$C74,FALSE)=$K74,$Q74,IF(HLOOKUP(BJ$2,Monitoring_eng!$A$1:$DB$79,Results!$C74,FALSE)=$M74,$R74,IF(HLOOKUP(BJ$2,Monitoring_eng!$A$1:$DB$79,Results!$C74,FALSE)=$O74,$S74,"CHYBA")))))</f>
        <v>0</v>
      </c>
      <c r="BK74" s="68">
        <f>IF(ISBLANK(HLOOKUP(BK$2,Monitoring_eng!$A$1:$DB$79,Results!$C74,FALSE)),"",IF(HLOOKUP(BK$2,Monitoring_eng!$A$1:$DB$79,Results!$C74,FALSE)=$I74,$P74,IF(HLOOKUP(BK$2,Monitoring_eng!$A$1:$DB$79,Results!$C74,FALSE)=$K74,$Q74,IF(HLOOKUP(BK$2,Monitoring_eng!$A$1:$DB$79,Results!$C74,FALSE)=$M74,$R74,IF(HLOOKUP(BK$2,Monitoring_eng!$A$1:$DB$79,Results!$C74,FALSE)=$O74,$S74,"CHYBA")))))</f>
        <v>0</v>
      </c>
      <c r="BL74" s="68">
        <f>IF(ISBLANK(HLOOKUP(BL$2,Monitoring_eng!$A$1:$DB$79,Results!$C74,FALSE)),"",IF(HLOOKUP(BL$2,Monitoring_eng!$A$1:$DB$79,Results!$C74,FALSE)=$I74,$P74,IF(HLOOKUP(BL$2,Monitoring_eng!$A$1:$DB$79,Results!$C74,FALSE)=$K74,$Q74,IF(HLOOKUP(BL$2,Monitoring_eng!$A$1:$DB$79,Results!$C74,FALSE)=$M74,$R74,IF(HLOOKUP(BL$2,Monitoring_eng!$A$1:$DB$79,Results!$C74,FALSE)=$O74,$S74,"CHYBA")))))</f>
        <v>0</v>
      </c>
      <c r="BM74" s="68">
        <f>IF(ISBLANK(HLOOKUP(BM$2,Monitoring_eng!$A$1:$DB$79,Results!$C74,FALSE)),"",IF(HLOOKUP(BM$2,Monitoring_eng!$A$1:$DB$79,Results!$C74,FALSE)=$I74,$P74,IF(HLOOKUP(BM$2,Monitoring_eng!$A$1:$DB$79,Results!$C74,FALSE)=$K74,$Q74,IF(HLOOKUP(BM$2,Monitoring_eng!$A$1:$DB$79,Results!$C74,FALSE)=$M74,$R74,IF(HLOOKUP(BM$2,Monitoring_eng!$A$1:$DB$79,Results!$C74,FALSE)=$O74,$S74,"CHYBA")))))</f>
        <v>0</v>
      </c>
      <c r="BN74" s="68">
        <f>IF(ISBLANK(HLOOKUP(BN$2,Monitoring_eng!$A$1:$DB$79,Results!$C74,FALSE)),"",IF(HLOOKUP(BN$2,Monitoring_eng!$A$1:$DB$79,Results!$C74,FALSE)=$I74,$P74,IF(HLOOKUP(BN$2,Monitoring_eng!$A$1:$DB$79,Results!$C74,FALSE)=$K74,$Q74,IF(HLOOKUP(BN$2,Monitoring_eng!$A$1:$DB$79,Results!$C74,FALSE)=$M74,$R74,IF(HLOOKUP(BN$2,Monitoring_eng!$A$1:$DB$79,Results!$C74,FALSE)=$O74,$S74,"CHYBA")))))</f>
        <v>0.5</v>
      </c>
      <c r="BO74" s="68">
        <f>IF(ISBLANK(HLOOKUP(BO$2,Monitoring_eng!$A$1:$DB$79,Results!$C74,FALSE)),"",IF(HLOOKUP(BO$2,Monitoring_eng!$A$1:$DB$79,Results!$C74,FALSE)=$I74,$P74,IF(HLOOKUP(BO$2,Monitoring_eng!$A$1:$DB$79,Results!$C74,FALSE)=$K74,$Q74,IF(HLOOKUP(BO$2,Monitoring_eng!$A$1:$DB$79,Results!$C74,FALSE)=$M74,$R74,IF(HLOOKUP(BO$2,Monitoring_eng!$A$1:$DB$79,Results!$C74,FALSE)=$O74,$S74,"CHYBA")))))</f>
        <v>0</v>
      </c>
      <c r="BP74" s="68">
        <f>IF(ISBLANK(HLOOKUP(BP$2,Monitoring_eng!$A$1:$DB$79,Results!$C74,FALSE)),"",IF(HLOOKUP(BP$2,Monitoring_eng!$A$1:$DB$79,Results!$C74,FALSE)=$I74,$P74,IF(HLOOKUP(BP$2,Monitoring_eng!$A$1:$DB$79,Results!$C74,FALSE)=$K74,$Q74,IF(HLOOKUP(BP$2,Monitoring_eng!$A$1:$DB$79,Results!$C74,FALSE)=$M74,$R74,IF(HLOOKUP(BP$2,Monitoring_eng!$A$1:$DB$79,Results!$C74,FALSE)=$O74,$S74,"CHYBA")))))</f>
        <v>0</v>
      </c>
      <c r="BQ74" s="68">
        <f>IF(ISBLANK(HLOOKUP(BQ$2,Monitoring_eng!$A$1:$DB$79,Results!$C74,FALSE)),"",IF(HLOOKUP(BQ$2,Monitoring_eng!$A$1:$DB$79,Results!$C74,FALSE)=$I74,$P74,IF(HLOOKUP(BQ$2,Monitoring_eng!$A$1:$DB$79,Results!$C74,FALSE)=$K74,$Q74,IF(HLOOKUP(BQ$2,Monitoring_eng!$A$1:$DB$79,Results!$C74,FALSE)=$M74,$R74,IF(HLOOKUP(BQ$2,Monitoring_eng!$A$1:$DB$79,Results!$C74,FALSE)=$O74,$S74,"CHYBA")))))</f>
        <v>0</v>
      </c>
    </row>
    <row r="75" spans="1:69" x14ac:dyDescent="0.25">
      <c r="A75" s="45" t="s">
        <v>2500</v>
      </c>
      <c r="B75" s="45" t="s">
        <v>376</v>
      </c>
      <c r="C75" s="45">
        <v>74</v>
      </c>
      <c r="D75" s="62" t="s">
        <v>287</v>
      </c>
      <c r="E75" s="62" t="s">
        <v>286</v>
      </c>
      <c r="F75" s="63" t="s">
        <v>74</v>
      </c>
      <c r="G75" s="45">
        <v>1</v>
      </c>
      <c r="H75" s="45" t="s">
        <v>484</v>
      </c>
      <c r="I75" s="45" t="s">
        <v>1749</v>
      </c>
      <c r="J75" s="45" t="s">
        <v>485</v>
      </c>
      <c r="K75" s="67" t="s">
        <v>1750</v>
      </c>
      <c r="L75" s="45" t="s">
        <v>486</v>
      </c>
      <c r="M75" s="45" t="s">
        <v>1752</v>
      </c>
      <c r="N75" s="45" t="s">
        <v>2116</v>
      </c>
      <c r="O75" s="45" t="s">
        <v>2116</v>
      </c>
      <c r="P75" s="45">
        <f t="shared" si="2"/>
        <v>1</v>
      </c>
      <c r="Q75" s="45">
        <v>0</v>
      </c>
      <c r="R75" s="45">
        <f t="shared" si="3"/>
        <v>0.5</v>
      </c>
      <c r="S75" s="45" t="s">
        <v>2116</v>
      </c>
      <c r="T75" s="68">
        <f>IF(ISBLANK(HLOOKUP(T$2,Monitoring_eng!$A$1:$DB$79,Results!$C75,FALSE)),"",IF(HLOOKUP(T$2,Monitoring_eng!$A$1:$DB$79,Results!$C75,FALSE)=$I75,$P75,IF(HLOOKUP(T$2,Monitoring_eng!$A$1:$DB$79,Results!$C75,FALSE)=$K75,$Q75,IF(HLOOKUP(T$2,Monitoring_eng!$A$1:$DB$79,Results!$C75,FALSE)=$M75,$R75,IF(HLOOKUP(T$2,Monitoring_eng!$A$1:$DB$79,Results!$C75,FALSE)=$O75,$S75,"CHYBA")))))</f>
        <v>0</v>
      </c>
      <c r="U75" s="68">
        <f>IF(ISBLANK(HLOOKUP(U$2,Monitoring_eng!$A$1:$DB$79,Results!$C75,FALSE)),"",IF(HLOOKUP(U$2,Monitoring_eng!$A$1:$DB$79,Results!$C75,FALSE)=$I75,$P75,IF(HLOOKUP(U$2,Monitoring_eng!$A$1:$DB$79,Results!$C75,FALSE)=$K75,$Q75,IF(HLOOKUP(U$2,Monitoring_eng!$A$1:$DB$79,Results!$C75,FALSE)=$M75,$R75,IF(HLOOKUP(U$2,Monitoring_eng!$A$1:$DB$79,Results!$C75,FALSE)=$O75,$S75,"CHYBA")))))</f>
        <v>0</v>
      </c>
      <c r="V75" s="68">
        <f>IF(ISBLANK(HLOOKUP(V$2,Monitoring_eng!$A$1:$DB$79,Results!$C75,FALSE)),"",IF(HLOOKUP(V$2,Monitoring_eng!$A$1:$DB$79,Results!$C75,FALSE)=$I75,$P75,IF(HLOOKUP(V$2,Monitoring_eng!$A$1:$DB$79,Results!$C75,FALSE)=$K75,$Q75,IF(HLOOKUP(V$2,Monitoring_eng!$A$1:$DB$79,Results!$C75,FALSE)=$M75,$R75,IF(HLOOKUP(V$2,Monitoring_eng!$A$1:$DB$79,Results!$C75,FALSE)=$O75,$S75,"CHYBA")))))</f>
        <v>0</v>
      </c>
      <c r="W75" s="68">
        <f>IF(ISBLANK(HLOOKUP(W$2,Monitoring_eng!$A$1:$DB$79,Results!$C75,FALSE)),"",IF(HLOOKUP(W$2,Monitoring_eng!$A$1:$DB$79,Results!$C75,FALSE)=$I75,$P75,IF(HLOOKUP(W$2,Monitoring_eng!$A$1:$DB$79,Results!$C75,FALSE)=$K75,$Q75,IF(HLOOKUP(W$2,Monitoring_eng!$A$1:$DB$79,Results!$C75,FALSE)=$M75,$R75,IF(HLOOKUP(W$2,Monitoring_eng!$A$1:$DB$79,Results!$C75,FALSE)=$O75,$S75,"CHYBA")))))</f>
        <v>0</v>
      </c>
      <c r="X75" s="68">
        <f>IF(ISBLANK(HLOOKUP(X$2,Monitoring_eng!$A$1:$DB$79,Results!$C75,FALSE)),"",IF(HLOOKUP(X$2,Monitoring_eng!$A$1:$DB$79,Results!$C75,FALSE)=$I75,$P75,IF(HLOOKUP(X$2,Monitoring_eng!$A$1:$DB$79,Results!$C75,FALSE)=$K75,$Q75,IF(HLOOKUP(X$2,Monitoring_eng!$A$1:$DB$79,Results!$C75,FALSE)=$M75,$R75,IF(HLOOKUP(X$2,Monitoring_eng!$A$1:$DB$79,Results!$C75,FALSE)=$O75,$S75,"CHYBA")))))</f>
        <v>0</v>
      </c>
      <c r="Y75" s="68">
        <f>IF(ISBLANK(HLOOKUP(Y$2,Monitoring_eng!$A$1:$DB$79,Results!$C75,FALSE)),"",IF(HLOOKUP(Y$2,Monitoring_eng!$A$1:$DB$79,Results!$C75,FALSE)=$I75,$P75,IF(HLOOKUP(Y$2,Monitoring_eng!$A$1:$DB$79,Results!$C75,FALSE)=$K75,$Q75,IF(HLOOKUP(Y$2,Monitoring_eng!$A$1:$DB$79,Results!$C75,FALSE)=$M75,$R75,IF(HLOOKUP(Y$2,Monitoring_eng!$A$1:$DB$79,Results!$C75,FALSE)=$O75,$S75,"CHYBA")))))</f>
        <v>1</v>
      </c>
      <c r="Z75" s="68">
        <f>IF(ISBLANK(HLOOKUP(Z$2,Monitoring_eng!$A$1:$DB$79,Results!$C75,FALSE)),"",IF(HLOOKUP(Z$2,Monitoring_eng!$A$1:$DB$79,Results!$C75,FALSE)=$I75,$P75,IF(HLOOKUP(Z$2,Monitoring_eng!$A$1:$DB$79,Results!$C75,FALSE)=$K75,$Q75,IF(HLOOKUP(Z$2,Monitoring_eng!$A$1:$DB$79,Results!$C75,FALSE)=$M75,$R75,IF(HLOOKUP(Z$2,Monitoring_eng!$A$1:$DB$79,Results!$C75,FALSE)=$O75,$S75,"CHYBA")))))</f>
        <v>1</v>
      </c>
      <c r="AA75" s="68">
        <f>IF(ISBLANK(HLOOKUP(AA$2,Monitoring_eng!$A$1:$DB$79,Results!$C75,FALSE)),"",IF(HLOOKUP(AA$2,Monitoring_eng!$A$1:$DB$79,Results!$C75,FALSE)=$I75,$P75,IF(HLOOKUP(AA$2,Monitoring_eng!$A$1:$DB$79,Results!$C75,FALSE)=$K75,$Q75,IF(HLOOKUP(AA$2,Monitoring_eng!$A$1:$DB$79,Results!$C75,FALSE)=$M75,$R75,IF(HLOOKUP(AA$2,Monitoring_eng!$A$1:$DB$79,Results!$C75,FALSE)=$O75,$S75,"CHYBA")))))</f>
        <v>0</v>
      </c>
      <c r="AB75" s="68">
        <f>IF(ISBLANK(HLOOKUP(AB$2,Monitoring_eng!$A$1:$DB$79,Results!$C75,FALSE)),"",IF(HLOOKUP(AB$2,Monitoring_eng!$A$1:$DB$79,Results!$C75,FALSE)=$I75,$P75,IF(HLOOKUP(AB$2,Monitoring_eng!$A$1:$DB$79,Results!$C75,FALSE)=$K75,$Q75,IF(HLOOKUP(AB$2,Monitoring_eng!$A$1:$DB$79,Results!$C75,FALSE)=$M75,$R75,IF(HLOOKUP(AB$2,Monitoring_eng!$A$1:$DB$79,Results!$C75,FALSE)=$O75,$S75,"CHYBA")))))</f>
        <v>1</v>
      </c>
      <c r="AC75" s="68">
        <f>IF(ISBLANK(HLOOKUP(AC$2,Monitoring_eng!$A$1:$DB$79,Results!$C75,FALSE)),"",IF(HLOOKUP(AC$2,Monitoring_eng!$A$1:$DB$79,Results!$C75,FALSE)=$I75,$P75,IF(HLOOKUP(AC$2,Monitoring_eng!$A$1:$DB$79,Results!$C75,FALSE)=$K75,$Q75,IF(HLOOKUP(AC$2,Monitoring_eng!$A$1:$DB$79,Results!$C75,FALSE)=$M75,$R75,IF(HLOOKUP(AC$2,Monitoring_eng!$A$1:$DB$79,Results!$C75,FALSE)=$O75,$S75,"CHYBA")))))</f>
        <v>0</v>
      </c>
      <c r="AD75" s="68">
        <f>IF(ISBLANK(HLOOKUP(AD$2,Monitoring_eng!$A$1:$DB$79,Results!$C75,FALSE)),"",IF(HLOOKUP(AD$2,Monitoring_eng!$A$1:$DB$79,Results!$C75,FALSE)=$I75,$P75,IF(HLOOKUP(AD$2,Monitoring_eng!$A$1:$DB$79,Results!$C75,FALSE)=$K75,$Q75,IF(HLOOKUP(AD$2,Monitoring_eng!$A$1:$DB$79,Results!$C75,FALSE)=$M75,$R75,IF(HLOOKUP(AD$2,Monitoring_eng!$A$1:$DB$79,Results!$C75,FALSE)=$O75,$S75,"CHYBA")))))</f>
        <v>0</v>
      </c>
      <c r="AE75" s="68">
        <f>IF(ISBLANK(HLOOKUP(AE$2,Monitoring_eng!$A$1:$DB$79,Results!$C75,FALSE)),"",IF(HLOOKUP(AE$2,Monitoring_eng!$A$1:$DB$79,Results!$C75,FALSE)=$I75,$P75,IF(HLOOKUP(AE$2,Monitoring_eng!$A$1:$DB$79,Results!$C75,FALSE)=$K75,$Q75,IF(HLOOKUP(AE$2,Monitoring_eng!$A$1:$DB$79,Results!$C75,FALSE)=$M75,$R75,IF(HLOOKUP(AE$2,Monitoring_eng!$A$1:$DB$79,Results!$C75,FALSE)=$O75,$S75,"CHYBA")))))</f>
        <v>0</v>
      </c>
      <c r="AF75" s="68">
        <f>IF(ISBLANK(HLOOKUP(AF$2,Monitoring_eng!$A$1:$DB$79,Results!$C75,FALSE)),"",IF(HLOOKUP(AF$2,Monitoring_eng!$A$1:$DB$79,Results!$C75,FALSE)=$I75,$P75,IF(HLOOKUP(AF$2,Monitoring_eng!$A$1:$DB$79,Results!$C75,FALSE)=$K75,$Q75,IF(HLOOKUP(AF$2,Monitoring_eng!$A$1:$DB$79,Results!$C75,FALSE)=$M75,$R75,IF(HLOOKUP(AF$2,Monitoring_eng!$A$1:$DB$79,Results!$C75,FALSE)=$O75,$S75,"CHYBA")))))</f>
        <v>0</v>
      </c>
      <c r="AG75" s="68">
        <f>IF(ISBLANK(HLOOKUP(AG$2,Monitoring_eng!$A$1:$DB$79,Results!$C75,FALSE)),"",IF(HLOOKUP(AG$2,Monitoring_eng!$A$1:$DB$79,Results!$C75,FALSE)=$I75,$P75,IF(HLOOKUP(AG$2,Monitoring_eng!$A$1:$DB$79,Results!$C75,FALSE)=$K75,$Q75,IF(HLOOKUP(AG$2,Monitoring_eng!$A$1:$DB$79,Results!$C75,FALSE)=$M75,$R75,IF(HLOOKUP(AG$2,Monitoring_eng!$A$1:$DB$79,Results!$C75,FALSE)=$O75,$S75,"CHYBA")))))</f>
        <v>0</v>
      </c>
      <c r="AH75" s="68">
        <f>IF(ISBLANK(HLOOKUP(AH$2,Monitoring_eng!$A$1:$DB$79,Results!$C75,FALSE)),"",IF(HLOOKUP(AH$2,Monitoring_eng!$A$1:$DB$79,Results!$C75,FALSE)=$I75,$P75,IF(HLOOKUP(AH$2,Monitoring_eng!$A$1:$DB$79,Results!$C75,FALSE)=$K75,$Q75,IF(HLOOKUP(AH$2,Monitoring_eng!$A$1:$DB$79,Results!$C75,FALSE)=$M75,$R75,IF(HLOOKUP(AH$2,Monitoring_eng!$A$1:$DB$79,Results!$C75,FALSE)=$O75,$S75,"CHYBA")))))</f>
        <v>0</v>
      </c>
      <c r="AI75" s="68">
        <f>IF(ISBLANK(HLOOKUP(AI$2,Monitoring_eng!$A$1:$DB$79,Results!$C75,FALSE)),"",IF(HLOOKUP(AI$2,Monitoring_eng!$A$1:$DB$79,Results!$C75,FALSE)=$I75,$P75,IF(HLOOKUP(AI$2,Monitoring_eng!$A$1:$DB$79,Results!$C75,FALSE)=$K75,$Q75,IF(HLOOKUP(AI$2,Monitoring_eng!$A$1:$DB$79,Results!$C75,FALSE)=$M75,$R75,IF(HLOOKUP(AI$2,Monitoring_eng!$A$1:$DB$79,Results!$C75,FALSE)=$O75,$S75,"CHYBA")))))</f>
        <v>0</v>
      </c>
      <c r="AJ75" s="68">
        <f>IF(ISBLANK(HLOOKUP(AJ$2,Monitoring_eng!$A$1:$DB$79,Results!$C75,FALSE)),"",IF(HLOOKUP(AJ$2,Monitoring_eng!$A$1:$DB$79,Results!$C75,FALSE)=$I75,$P75,IF(HLOOKUP(AJ$2,Monitoring_eng!$A$1:$DB$79,Results!$C75,FALSE)=$K75,$Q75,IF(HLOOKUP(AJ$2,Monitoring_eng!$A$1:$DB$79,Results!$C75,FALSE)=$M75,$R75,IF(HLOOKUP(AJ$2,Monitoring_eng!$A$1:$DB$79,Results!$C75,FALSE)=$O75,$S75,"CHYBA")))))</f>
        <v>0</v>
      </c>
      <c r="AK75" s="68">
        <f>IF(ISBLANK(HLOOKUP(AK$2,Monitoring_eng!$A$1:$DB$79,Results!$C75,FALSE)),"",IF(HLOOKUP(AK$2,Monitoring_eng!$A$1:$DB$79,Results!$C75,FALSE)=$I75,$P75,IF(HLOOKUP(AK$2,Monitoring_eng!$A$1:$DB$79,Results!$C75,FALSE)=$K75,$Q75,IF(HLOOKUP(AK$2,Monitoring_eng!$A$1:$DB$79,Results!$C75,FALSE)=$M75,$R75,IF(HLOOKUP(AK$2,Monitoring_eng!$A$1:$DB$79,Results!$C75,FALSE)=$O75,$S75,"CHYBA")))))</f>
        <v>0</v>
      </c>
      <c r="AL75" s="68">
        <f>IF(ISBLANK(HLOOKUP(AL$2,Monitoring_eng!$A$1:$DB$79,Results!$C75,FALSE)),"",IF(HLOOKUP(AL$2,Monitoring_eng!$A$1:$DB$79,Results!$C75,FALSE)=$I75,$P75,IF(HLOOKUP(AL$2,Monitoring_eng!$A$1:$DB$79,Results!$C75,FALSE)=$K75,$Q75,IF(HLOOKUP(AL$2,Monitoring_eng!$A$1:$DB$79,Results!$C75,FALSE)=$M75,$R75,IF(HLOOKUP(AL$2,Monitoring_eng!$A$1:$DB$79,Results!$C75,FALSE)=$O75,$S75,"CHYBA")))))</f>
        <v>0</v>
      </c>
      <c r="AM75" s="68">
        <f>IF(ISBLANK(HLOOKUP(AM$2,Monitoring_eng!$A$1:$DB$79,Results!$C75,FALSE)),"",IF(HLOOKUP(AM$2,Monitoring_eng!$A$1:$DB$79,Results!$C75,FALSE)=$I75,$P75,IF(HLOOKUP(AM$2,Monitoring_eng!$A$1:$DB$79,Results!$C75,FALSE)=$K75,$Q75,IF(HLOOKUP(AM$2,Monitoring_eng!$A$1:$DB$79,Results!$C75,FALSE)=$M75,$R75,IF(HLOOKUP(AM$2,Monitoring_eng!$A$1:$DB$79,Results!$C75,FALSE)=$O75,$S75,"CHYBA")))))</f>
        <v>0</v>
      </c>
      <c r="AN75" s="68">
        <f>IF(ISBLANK(HLOOKUP(AN$2,Monitoring_eng!$A$1:$DB$79,Results!$C75,FALSE)),"",IF(HLOOKUP(AN$2,Monitoring_eng!$A$1:$DB$79,Results!$C75,FALSE)=$I75,$P75,IF(HLOOKUP(AN$2,Monitoring_eng!$A$1:$DB$79,Results!$C75,FALSE)=$K75,$Q75,IF(HLOOKUP(AN$2,Monitoring_eng!$A$1:$DB$79,Results!$C75,FALSE)=$M75,$R75,IF(HLOOKUP(AN$2,Monitoring_eng!$A$1:$DB$79,Results!$C75,FALSE)=$O75,$S75,"CHYBA")))))</f>
        <v>0</v>
      </c>
      <c r="AO75" s="68">
        <f>IF(ISBLANK(HLOOKUP(AO$2,Monitoring_eng!$A$1:$DB$79,Results!$C75,FALSE)),"",IF(HLOOKUP(AO$2,Monitoring_eng!$A$1:$DB$79,Results!$C75,FALSE)=$I75,$P75,IF(HLOOKUP(AO$2,Monitoring_eng!$A$1:$DB$79,Results!$C75,FALSE)=$K75,$Q75,IF(HLOOKUP(AO$2,Monitoring_eng!$A$1:$DB$79,Results!$C75,FALSE)=$M75,$R75,IF(HLOOKUP(AO$2,Monitoring_eng!$A$1:$DB$79,Results!$C75,FALSE)=$O75,$S75,"CHYBA")))))</f>
        <v>0</v>
      </c>
      <c r="AP75" s="68">
        <f>IF(ISBLANK(HLOOKUP(AP$2,Monitoring_eng!$A$1:$DB$79,Results!$C75,FALSE)),"",IF(HLOOKUP(AP$2,Monitoring_eng!$A$1:$DB$79,Results!$C75,FALSE)=$I75,$P75,IF(HLOOKUP(AP$2,Monitoring_eng!$A$1:$DB$79,Results!$C75,FALSE)=$K75,$Q75,IF(HLOOKUP(AP$2,Monitoring_eng!$A$1:$DB$79,Results!$C75,FALSE)=$M75,$R75,IF(HLOOKUP(AP$2,Monitoring_eng!$A$1:$DB$79,Results!$C75,FALSE)=$O75,$S75,"CHYBA")))))</f>
        <v>0</v>
      </c>
      <c r="AQ75" s="68">
        <f>IF(ISBLANK(HLOOKUP(AQ$2,Monitoring_eng!$A$1:$DB$79,Results!$C75,FALSE)),"",IF(HLOOKUP(AQ$2,Monitoring_eng!$A$1:$DB$79,Results!$C75,FALSE)=$I75,$P75,IF(HLOOKUP(AQ$2,Monitoring_eng!$A$1:$DB$79,Results!$C75,FALSE)=$K75,$Q75,IF(HLOOKUP(AQ$2,Monitoring_eng!$A$1:$DB$79,Results!$C75,FALSE)=$M75,$R75,IF(HLOOKUP(AQ$2,Monitoring_eng!$A$1:$DB$79,Results!$C75,FALSE)=$O75,$S75,"CHYBA")))))</f>
        <v>1</v>
      </c>
      <c r="AR75" s="68">
        <f>IF(ISBLANK(HLOOKUP(AR$2,Monitoring_eng!$A$1:$DB$79,Results!$C75,FALSE)),"",IF(HLOOKUP(AR$2,Monitoring_eng!$A$1:$DB$79,Results!$C75,FALSE)=$I75,$P75,IF(HLOOKUP(AR$2,Monitoring_eng!$A$1:$DB$79,Results!$C75,FALSE)=$K75,$Q75,IF(HLOOKUP(AR$2,Monitoring_eng!$A$1:$DB$79,Results!$C75,FALSE)=$M75,$R75,IF(HLOOKUP(AR$2,Monitoring_eng!$A$1:$DB$79,Results!$C75,FALSE)=$O75,$S75,"CHYBA")))))</f>
        <v>0</v>
      </c>
      <c r="AS75" s="68">
        <f>IF(ISBLANK(HLOOKUP(AS$2,Monitoring_eng!$A$1:$DB$79,Results!$C75,FALSE)),"",IF(HLOOKUP(AS$2,Monitoring_eng!$A$1:$DB$79,Results!$C75,FALSE)=$I75,$P75,IF(HLOOKUP(AS$2,Monitoring_eng!$A$1:$DB$79,Results!$C75,FALSE)=$K75,$Q75,IF(HLOOKUP(AS$2,Monitoring_eng!$A$1:$DB$79,Results!$C75,FALSE)=$M75,$R75,IF(HLOOKUP(AS$2,Monitoring_eng!$A$1:$DB$79,Results!$C75,FALSE)=$O75,$S75,"CHYBA")))))</f>
        <v>0</v>
      </c>
      <c r="AT75" s="68">
        <f>IF(ISBLANK(HLOOKUP(AT$2,Monitoring_eng!$A$1:$DB$79,Results!$C75,FALSE)),"",IF(HLOOKUP(AT$2,Monitoring_eng!$A$1:$DB$79,Results!$C75,FALSE)=$I75,$P75,IF(HLOOKUP(AT$2,Monitoring_eng!$A$1:$DB$79,Results!$C75,FALSE)=$K75,$Q75,IF(HLOOKUP(AT$2,Monitoring_eng!$A$1:$DB$79,Results!$C75,FALSE)=$M75,$R75,IF(HLOOKUP(AT$2,Monitoring_eng!$A$1:$DB$79,Results!$C75,FALSE)=$O75,$S75,"CHYBA")))))</f>
        <v>0</v>
      </c>
      <c r="AU75" s="68">
        <f>IF(ISBLANK(HLOOKUP(AU$2,Monitoring_eng!$A$1:$DB$79,Results!$C75,FALSE)),"",IF(HLOOKUP(AU$2,Monitoring_eng!$A$1:$DB$79,Results!$C75,FALSE)=$I75,$P75,IF(HLOOKUP(AU$2,Monitoring_eng!$A$1:$DB$79,Results!$C75,FALSE)=$K75,$Q75,IF(HLOOKUP(AU$2,Monitoring_eng!$A$1:$DB$79,Results!$C75,FALSE)=$M75,$R75,IF(HLOOKUP(AU$2,Monitoring_eng!$A$1:$DB$79,Results!$C75,FALSE)=$O75,$S75,"CHYBA")))))</f>
        <v>0</v>
      </c>
      <c r="AV75" s="68">
        <f>IF(ISBLANK(HLOOKUP(AV$2,Monitoring_eng!$A$1:$DB$79,Results!$C75,FALSE)),"",IF(HLOOKUP(AV$2,Monitoring_eng!$A$1:$DB$79,Results!$C75,FALSE)=$I75,$P75,IF(HLOOKUP(AV$2,Monitoring_eng!$A$1:$DB$79,Results!$C75,FALSE)=$K75,$Q75,IF(HLOOKUP(AV$2,Monitoring_eng!$A$1:$DB$79,Results!$C75,FALSE)=$M75,$R75,IF(HLOOKUP(AV$2,Monitoring_eng!$A$1:$DB$79,Results!$C75,FALSE)=$O75,$S75,"CHYBA")))))</f>
        <v>0</v>
      </c>
      <c r="AW75" s="68">
        <f>IF(ISBLANK(HLOOKUP(AW$2,Monitoring_eng!$A$1:$DB$79,Results!$C75,FALSE)),"",IF(HLOOKUP(AW$2,Monitoring_eng!$A$1:$DB$79,Results!$C75,FALSE)=$I75,$P75,IF(HLOOKUP(AW$2,Monitoring_eng!$A$1:$DB$79,Results!$C75,FALSE)=$K75,$Q75,IF(HLOOKUP(AW$2,Monitoring_eng!$A$1:$DB$79,Results!$C75,FALSE)=$M75,$R75,IF(HLOOKUP(AW$2,Monitoring_eng!$A$1:$DB$79,Results!$C75,FALSE)=$O75,$S75,"CHYBA")))))</f>
        <v>0</v>
      </c>
      <c r="AX75" s="68">
        <f>IF(ISBLANK(HLOOKUP(AX$2,Monitoring_eng!$A$1:$DB$79,Results!$C75,FALSE)),"",IF(HLOOKUP(AX$2,Monitoring_eng!$A$1:$DB$79,Results!$C75,FALSE)=$I75,$P75,IF(HLOOKUP(AX$2,Monitoring_eng!$A$1:$DB$79,Results!$C75,FALSE)=$K75,$Q75,IF(HLOOKUP(AX$2,Monitoring_eng!$A$1:$DB$79,Results!$C75,FALSE)=$M75,$R75,IF(HLOOKUP(AX$2,Monitoring_eng!$A$1:$DB$79,Results!$C75,FALSE)=$O75,$S75,"CHYBA")))))</f>
        <v>0</v>
      </c>
      <c r="AY75" s="68">
        <f>IF(ISBLANK(HLOOKUP(AY$2,Monitoring_eng!$A$1:$DB$79,Results!$C75,FALSE)),"",IF(HLOOKUP(AY$2,Monitoring_eng!$A$1:$DB$79,Results!$C75,FALSE)=$I75,$P75,IF(HLOOKUP(AY$2,Monitoring_eng!$A$1:$DB$79,Results!$C75,FALSE)=$K75,$Q75,IF(HLOOKUP(AY$2,Monitoring_eng!$A$1:$DB$79,Results!$C75,FALSE)=$M75,$R75,IF(HLOOKUP(AY$2,Monitoring_eng!$A$1:$DB$79,Results!$C75,FALSE)=$O75,$S75,"CHYBA")))))</f>
        <v>0</v>
      </c>
      <c r="AZ75" s="68">
        <f>IF(ISBLANK(HLOOKUP(AZ$2,Monitoring_eng!$A$1:$DB$79,Results!$C75,FALSE)),"",IF(HLOOKUP(AZ$2,Monitoring_eng!$A$1:$DB$79,Results!$C75,FALSE)=$I75,$P75,IF(HLOOKUP(AZ$2,Monitoring_eng!$A$1:$DB$79,Results!$C75,FALSE)=$K75,$Q75,IF(HLOOKUP(AZ$2,Monitoring_eng!$A$1:$DB$79,Results!$C75,FALSE)=$M75,$R75,IF(HLOOKUP(AZ$2,Monitoring_eng!$A$1:$DB$79,Results!$C75,FALSE)=$O75,$S75,"CHYBA")))))</f>
        <v>0</v>
      </c>
      <c r="BA75" s="68">
        <f>IF(ISBLANK(HLOOKUP(BA$2,Monitoring_eng!$A$1:$DB$79,Results!$C75,FALSE)),"",IF(HLOOKUP(BA$2,Monitoring_eng!$A$1:$DB$79,Results!$C75,FALSE)=$I75,$P75,IF(HLOOKUP(BA$2,Monitoring_eng!$A$1:$DB$79,Results!$C75,FALSE)=$K75,$Q75,IF(HLOOKUP(BA$2,Monitoring_eng!$A$1:$DB$79,Results!$C75,FALSE)=$M75,$R75,IF(HLOOKUP(BA$2,Monitoring_eng!$A$1:$DB$79,Results!$C75,FALSE)=$O75,$S75,"CHYBA")))))</f>
        <v>0</v>
      </c>
      <c r="BB75" s="68">
        <f>IF(ISBLANK(HLOOKUP(BB$2,Monitoring_eng!$A$1:$DB$79,Results!$C75,FALSE)),"",IF(HLOOKUP(BB$2,Monitoring_eng!$A$1:$DB$79,Results!$C75,FALSE)=$I75,$P75,IF(HLOOKUP(BB$2,Monitoring_eng!$A$1:$DB$79,Results!$C75,FALSE)=$K75,$Q75,IF(HLOOKUP(BB$2,Monitoring_eng!$A$1:$DB$79,Results!$C75,FALSE)=$M75,$R75,IF(HLOOKUP(BB$2,Monitoring_eng!$A$1:$DB$79,Results!$C75,FALSE)=$O75,$S75,"CHYBA")))))</f>
        <v>0</v>
      </c>
      <c r="BC75" s="68">
        <f>IF(ISBLANK(HLOOKUP(BC$2,Monitoring_eng!$A$1:$DB$79,Results!$C75,FALSE)),"",IF(HLOOKUP(BC$2,Monitoring_eng!$A$1:$DB$79,Results!$C75,FALSE)=$I75,$P75,IF(HLOOKUP(BC$2,Monitoring_eng!$A$1:$DB$79,Results!$C75,FALSE)=$K75,$Q75,IF(HLOOKUP(BC$2,Monitoring_eng!$A$1:$DB$79,Results!$C75,FALSE)=$M75,$R75,IF(HLOOKUP(BC$2,Monitoring_eng!$A$1:$DB$79,Results!$C75,FALSE)=$O75,$S75,"CHYBA")))))</f>
        <v>0</v>
      </c>
      <c r="BD75" s="68">
        <f>IF(ISBLANK(HLOOKUP(BD$2,Monitoring_eng!$A$1:$DB$79,Results!$C75,FALSE)),"",IF(HLOOKUP(BD$2,Monitoring_eng!$A$1:$DB$79,Results!$C75,FALSE)=$I75,$P75,IF(HLOOKUP(BD$2,Monitoring_eng!$A$1:$DB$79,Results!$C75,FALSE)=$K75,$Q75,IF(HLOOKUP(BD$2,Monitoring_eng!$A$1:$DB$79,Results!$C75,FALSE)=$M75,$R75,IF(HLOOKUP(BD$2,Monitoring_eng!$A$1:$DB$79,Results!$C75,FALSE)=$O75,$S75,"CHYBA")))))</f>
        <v>0.5</v>
      </c>
      <c r="BE75" s="68">
        <f>IF(ISBLANK(HLOOKUP(BE$2,Monitoring_eng!$A$1:$DB$79,Results!$C75,FALSE)),"",IF(HLOOKUP(BE$2,Monitoring_eng!$A$1:$DB$79,Results!$C75,FALSE)=$I75,$P75,IF(HLOOKUP(BE$2,Monitoring_eng!$A$1:$DB$79,Results!$C75,FALSE)=$K75,$Q75,IF(HLOOKUP(BE$2,Monitoring_eng!$A$1:$DB$79,Results!$C75,FALSE)=$M75,$R75,IF(HLOOKUP(BE$2,Monitoring_eng!$A$1:$DB$79,Results!$C75,FALSE)=$O75,$S75,"CHYBA")))))</f>
        <v>0</v>
      </c>
      <c r="BF75" s="68">
        <f>IF(ISBLANK(HLOOKUP(BF$2,Monitoring_eng!$A$1:$DB$79,Results!$C75,FALSE)),"",IF(HLOOKUP(BF$2,Monitoring_eng!$A$1:$DB$79,Results!$C75,FALSE)=$I75,$P75,IF(HLOOKUP(BF$2,Monitoring_eng!$A$1:$DB$79,Results!$C75,FALSE)=$K75,$Q75,IF(HLOOKUP(BF$2,Monitoring_eng!$A$1:$DB$79,Results!$C75,FALSE)=$M75,$R75,IF(HLOOKUP(BF$2,Monitoring_eng!$A$1:$DB$79,Results!$C75,FALSE)=$O75,$S75,"CHYBA")))))</f>
        <v>0</v>
      </c>
      <c r="BG75" s="68">
        <f>IF(ISBLANK(HLOOKUP(BG$2,Monitoring_eng!$A$1:$DB$79,Results!$C75,FALSE)),"",IF(HLOOKUP(BG$2,Monitoring_eng!$A$1:$DB$79,Results!$C75,FALSE)=$I75,$P75,IF(HLOOKUP(BG$2,Monitoring_eng!$A$1:$DB$79,Results!$C75,FALSE)=$K75,$Q75,IF(HLOOKUP(BG$2,Monitoring_eng!$A$1:$DB$79,Results!$C75,FALSE)=$M75,$R75,IF(HLOOKUP(BG$2,Monitoring_eng!$A$1:$DB$79,Results!$C75,FALSE)=$O75,$S75,"CHYBA")))))</f>
        <v>0</v>
      </c>
      <c r="BH75" s="68">
        <f>IF(ISBLANK(HLOOKUP(BH$2,Monitoring_eng!$A$1:$DB$79,Results!$C75,FALSE)),"",IF(HLOOKUP(BH$2,Monitoring_eng!$A$1:$DB$79,Results!$C75,FALSE)=$I75,$P75,IF(HLOOKUP(BH$2,Monitoring_eng!$A$1:$DB$79,Results!$C75,FALSE)=$K75,$Q75,IF(HLOOKUP(BH$2,Monitoring_eng!$A$1:$DB$79,Results!$C75,FALSE)=$M75,$R75,IF(HLOOKUP(BH$2,Monitoring_eng!$A$1:$DB$79,Results!$C75,FALSE)=$O75,$S75,"CHYBA")))))</f>
        <v>0</v>
      </c>
      <c r="BI75" s="68">
        <f>IF(ISBLANK(HLOOKUP(BI$2,Monitoring_eng!$A$1:$DB$79,Results!$C75,FALSE)),"",IF(HLOOKUP(BI$2,Monitoring_eng!$A$1:$DB$79,Results!$C75,FALSE)=$I75,$P75,IF(HLOOKUP(BI$2,Monitoring_eng!$A$1:$DB$79,Results!$C75,FALSE)=$K75,$Q75,IF(HLOOKUP(BI$2,Monitoring_eng!$A$1:$DB$79,Results!$C75,FALSE)=$M75,$R75,IF(HLOOKUP(BI$2,Monitoring_eng!$A$1:$DB$79,Results!$C75,FALSE)=$O75,$S75,"CHYBA")))))</f>
        <v>0</v>
      </c>
      <c r="BJ75" s="68">
        <f>IF(ISBLANK(HLOOKUP(BJ$2,Monitoring_eng!$A$1:$DB$79,Results!$C75,FALSE)),"",IF(HLOOKUP(BJ$2,Monitoring_eng!$A$1:$DB$79,Results!$C75,FALSE)=$I75,$P75,IF(HLOOKUP(BJ$2,Monitoring_eng!$A$1:$DB$79,Results!$C75,FALSE)=$K75,$Q75,IF(HLOOKUP(BJ$2,Monitoring_eng!$A$1:$DB$79,Results!$C75,FALSE)=$M75,$R75,IF(HLOOKUP(BJ$2,Monitoring_eng!$A$1:$DB$79,Results!$C75,FALSE)=$O75,$S75,"CHYBA")))))</f>
        <v>1</v>
      </c>
      <c r="BK75" s="68">
        <f>IF(ISBLANK(HLOOKUP(BK$2,Monitoring_eng!$A$1:$DB$79,Results!$C75,FALSE)),"",IF(HLOOKUP(BK$2,Monitoring_eng!$A$1:$DB$79,Results!$C75,FALSE)=$I75,$P75,IF(HLOOKUP(BK$2,Monitoring_eng!$A$1:$DB$79,Results!$C75,FALSE)=$K75,$Q75,IF(HLOOKUP(BK$2,Monitoring_eng!$A$1:$DB$79,Results!$C75,FALSE)=$M75,$R75,IF(HLOOKUP(BK$2,Monitoring_eng!$A$1:$DB$79,Results!$C75,FALSE)=$O75,$S75,"CHYBA")))))</f>
        <v>0</v>
      </c>
      <c r="BL75" s="68">
        <f>IF(ISBLANK(HLOOKUP(BL$2,Monitoring_eng!$A$1:$DB$79,Results!$C75,FALSE)),"",IF(HLOOKUP(BL$2,Monitoring_eng!$A$1:$DB$79,Results!$C75,FALSE)=$I75,$P75,IF(HLOOKUP(BL$2,Monitoring_eng!$A$1:$DB$79,Results!$C75,FALSE)=$K75,$Q75,IF(HLOOKUP(BL$2,Monitoring_eng!$A$1:$DB$79,Results!$C75,FALSE)=$M75,$R75,IF(HLOOKUP(BL$2,Monitoring_eng!$A$1:$DB$79,Results!$C75,FALSE)=$O75,$S75,"CHYBA")))))</f>
        <v>0</v>
      </c>
      <c r="BM75" s="68">
        <f>IF(ISBLANK(HLOOKUP(BM$2,Monitoring_eng!$A$1:$DB$79,Results!$C75,FALSE)),"",IF(HLOOKUP(BM$2,Monitoring_eng!$A$1:$DB$79,Results!$C75,FALSE)=$I75,$P75,IF(HLOOKUP(BM$2,Monitoring_eng!$A$1:$DB$79,Results!$C75,FALSE)=$K75,$Q75,IF(HLOOKUP(BM$2,Monitoring_eng!$A$1:$DB$79,Results!$C75,FALSE)=$M75,$R75,IF(HLOOKUP(BM$2,Monitoring_eng!$A$1:$DB$79,Results!$C75,FALSE)=$O75,$S75,"CHYBA")))))</f>
        <v>0</v>
      </c>
      <c r="BN75" s="68">
        <f>IF(ISBLANK(HLOOKUP(BN$2,Monitoring_eng!$A$1:$DB$79,Results!$C75,FALSE)),"",IF(HLOOKUP(BN$2,Monitoring_eng!$A$1:$DB$79,Results!$C75,FALSE)=$I75,$P75,IF(HLOOKUP(BN$2,Monitoring_eng!$A$1:$DB$79,Results!$C75,FALSE)=$K75,$Q75,IF(HLOOKUP(BN$2,Monitoring_eng!$A$1:$DB$79,Results!$C75,FALSE)=$M75,$R75,IF(HLOOKUP(BN$2,Monitoring_eng!$A$1:$DB$79,Results!$C75,FALSE)=$O75,$S75,"CHYBA")))))</f>
        <v>0</v>
      </c>
      <c r="BO75" s="68">
        <f>IF(ISBLANK(HLOOKUP(BO$2,Monitoring_eng!$A$1:$DB$79,Results!$C75,FALSE)),"",IF(HLOOKUP(BO$2,Monitoring_eng!$A$1:$DB$79,Results!$C75,FALSE)=$I75,$P75,IF(HLOOKUP(BO$2,Monitoring_eng!$A$1:$DB$79,Results!$C75,FALSE)=$K75,$Q75,IF(HLOOKUP(BO$2,Monitoring_eng!$A$1:$DB$79,Results!$C75,FALSE)=$M75,$R75,IF(HLOOKUP(BO$2,Monitoring_eng!$A$1:$DB$79,Results!$C75,FALSE)=$O75,$S75,"CHYBA")))))</f>
        <v>0</v>
      </c>
      <c r="BP75" s="68">
        <f>IF(ISBLANK(HLOOKUP(BP$2,Monitoring_eng!$A$1:$DB$79,Results!$C75,FALSE)),"",IF(HLOOKUP(BP$2,Monitoring_eng!$A$1:$DB$79,Results!$C75,FALSE)=$I75,$P75,IF(HLOOKUP(BP$2,Monitoring_eng!$A$1:$DB$79,Results!$C75,FALSE)=$K75,$Q75,IF(HLOOKUP(BP$2,Monitoring_eng!$A$1:$DB$79,Results!$C75,FALSE)=$M75,$R75,IF(HLOOKUP(BP$2,Monitoring_eng!$A$1:$DB$79,Results!$C75,FALSE)=$O75,$S75,"CHYBA")))))</f>
        <v>0</v>
      </c>
      <c r="BQ75" s="68">
        <f>IF(ISBLANK(HLOOKUP(BQ$2,Monitoring_eng!$A$1:$DB$79,Results!$C75,FALSE)),"",IF(HLOOKUP(BQ$2,Monitoring_eng!$A$1:$DB$79,Results!$C75,FALSE)=$I75,$P75,IF(HLOOKUP(BQ$2,Monitoring_eng!$A$1:$DB$79,Results!$C75,FALSE)=$K75,$Q75,IF(HLOOKUP(BQ$2,Monitoring_eng!$A$1:$DB$79,Results!$C75,FALSE)=$M75,$R75,IF(HLOOKUP(BQ$2,Monitoring_eng!$A$1:$DB$79,Results!$C75,FALSE)=$O75,$S75,"CHYBA")))))</f>
        <v>0</v>
      </c>
    </row>
    <row r="76" spans="1:69" x14ac:dyDescent="0.25">
      <c r="A76" s="45" t="s">
        <v>2501</v>
      </c>
      <c r="B76" s="45" t="s">
        <v>377</v>
      </c>
      <c r="C76" s="45">
        <v>75</v>
      </c>
      <c r="D76" s="62" t="s">
        <v>172</v>
      </c>
      <c r="E76" s="62" t="s">
        <v>201</v>
      </c>
      <c r="F76" s="63" t="s">
        <v>74</v>
      </c>
      <c r="G76" s="45">
        <v>0.5</v>
      </c>
      <c r="H76" s="45" t="s">
        <v>484</v>
      </c>
      <c r="I76" s="45" t="s">
        <v>1749</v>
      </c>
      <c r="J76" s="45" t="s">
        <v>485</v>
      </c>
      <c r="K76" s="67" t="s">
        <v>1750</v>
      </c>
      <c r="L76" s="45" t="s">
        <v>486</v>
      </c>
      <c r="M76" s="45" t="s">
        <v>1752</v>
      </c>
      <c r="N76" s="45" t="s">
        <v>2116</v>
      </c>
      <c r="O76" s="45" t="s">
        <v>2116</v>
      </c>
      <c r="P76" s="45">
        <f t="shared" si="2"/>
        <v>0.5</v>
      </c>
      <c r="Q76" s="45">
        <v>0</v>
      </c>
      <c r="R76" s="45">
        <f t="shared" si="3"/>
        <v>0.25</v>
      </c>
      <c r="S76" s="45" t="s">
        <v>2116</v>
      </c>
      <c r="T76" s="68">
        <f>IF(ISBLANK(HLOOKUP(T$2,Monitoring_eng!$A$1:$DB$79,Results!$C76,FALSE)),"",IF(HLOOKUP(T$2,Monitoring_eng!$A$1:$DB$79,Results!$C76,FALSE)=$I76,$P76,IF(HLOOKUP(T$2,Monitoring_eng!$A$1:$DB$79,Results!$C76,FALSE)=$K76,$Q76,IF(HLOOKUP(T$2,Monitoring_eng!$A$1:$DB$79,Results!$C76,FALSE)=$M76,$R76,IF(HLOOKUP(T$2,Monitoring_eng!$A$1:$DB$79,Results!$C76,FALSE)=$O76,$S76,"CHYBA")))))</f>
        <v>0.5</v>
      </c>
      <c r="U76" s="68">
        <f>IF(ISBLANK(HLOOKUP(U$2,Monitoring_eng!$A$1:$DB$79,Results!$C76,FALSE)),"",IF(HLOOKUP(U$2,Monitoring_eng!$A$1:$DB$79,Results!$C76,FALSE)=$I76,$P76,IF(HLOOKUP(U$2,Monitoring_eng!$A$1:$DB$79,Results!$C76,FALSE)=$K76,$Q76,IF(HLOOKUP(U$2,Monitoring_eng!$A$1:$DB$79,Results!$C76,FALSE)=$M76,$R76,IF(HLOOKUP(U$2,Monitoring_eng!$A$1:$DB$79,Results!$C76,FALSE)=$O76,$S76,"CHYBA")))))</f>
        <v>0.5</v>
      </c>
      <c r="V76" s="68">
        <f>IF(ISBLANK(HLOOKUP(V$2,Monitoring_eng!$A$1:$DB$79,Results!$C76,FALSE)),"",IF(HLOOKUP(V$2,Monitoring_eng!$A$1:$DB$79,Results!$C76,FALSE)=$I76,$P76,IF(HLOOKUP(V$2,Monitoring_eng!$A$1:$DB$79,Results!$C76,FALSE)=$K76,$Q76,IF(HLOOKUP(V$2,Monitoring_eng!$A$1:$DB$79,Results!$C76,FALSE)=$M76,$R76,IF(HLOOKUP(V$2,Monitoring_eng!$A$1:$DB$79,Results!$C76,FALSE)=$O76,$S76,"CHYBA")))))</f>
        <v>0.5</v>
      </c>
      <c r="W76" s="68">
        <f>IF(ISBLANK(HLOOKUP(W$2,Monitoring_eng!$A$1:$DB$79,Results!$C76,FALSE)),"",IF(HLOOKUP(W$2,Monitoring_eng!$A$1:$DB$79,Results!$C76,FALSE)=$I76,$P76,IF(HLOOKUP(W$2,Monitoring_eng!$A$1:$DB$79,Results!$C76,FALSE)=$K76,$Q76,IF(HLOOKUP(W$2,Monitoring_eng!$A$1:$DB$79,Results!$C76,FALSE)=$M76,$R76,IF(HLOOKUP(W$2,Monitoring_eng!$A$1:$DB$79,Results!$C76,FALSE)=$O76,$S76,"CHYBA")))))</f>
        <v>0.5</v>
      </c>
      <c r="X76" s="68">
        <f>IF(ISBLANK(HLOOKUP(X$2,Monitoring_eng!$A$1:$DB$79,Results!$C76,FALSE)),"",IF(HLOOKUP(X$2,Monitoring_eng!$A$1:$DB$79,Results!$C76,FALSE)=$I76,$P76,IF(HLOOKUP(X$2,Monitoring_eng!$A$1:$DB$79,Results!$C76,FALSE)=$K76,$Q76,IF(HLOOKUP(X$2,Monitoring_eng!$A$1:$DB$79,Results!$C76,FALSE)=$M76,$R76,IF(HLOOKUP(X$2,Monitoring_eng!$A$1:$DB$79,Results!$C76,FALSE)=$O76,$S76,"CHYBA")))))</f>
        <v>0.5</v>
      </c>
      <c r="Y76" s="68">
        <f>IF(ISBLANK(HLOOKUP(Y$2,Monitoring_eng!$A$1:$DB$79,Results!$C76,FALSE)),"",IF(HLOOKUP(Y$2,Monitoring_eng!$A$1:$DB$79,Results!$C76,FALSE)=$I76,$P76,IF(HLOOKUP(Y$2,Monitoring_eng!$A$1:$DB$79,Results!$C76,FALSE)=$K76,$Q76,IF(HLOOKUP(Y$2,Monitoring_eng!$A$1:$DB$79,Results!$C76,FALSE)=$M76,$R76,IF(HLOOKUP(Y$2,Monitoring_eng!$A$1:$DB$79,Results!$C76,FALSE)=$O76,$S76,"CHYBA")))))</f>
        <v>0.5</v>
      </c>
      <c r="Z76" s="68">
        <f>IF(ISBLANK(HLOOKUP(Z$2,Monitoring_eng!$A$1:$DB$79,Results!$C76,FALSE)),"",IF(HLOOKUP(Z$2,Monitoring_eng!$A$1:$DB$79,Results!$C76,FALSE)=$I76,$P76,IF(HLOOKUP(Z$2,Monitoring_eng!$A$1:$DB$79,Results!$C76,FALSE)=$K76,$Q76,IF(HLOOKUP(Z$2,Monitoring_eng!$A$1:$DB$79,Results!$C76,FALSE)=$M76,$R76,IF(HLOOKUP(Z$2,Monitoring_eng!$A$1:$DB$79,Results!$C76,FALSE)=$O76,$S76,"CHYBA")))))</f>
        <v>0.5</v>
      </c>
      <c r="AA76" s="68">
        <f>IF(ISBLANK(HLOOKUP(AA$2,Monitoring_eng!$A$1:$DB$79,Results!$C76,FALSE)),"",IF(HLOOKUP(AA$2,Monitoring_eng!$A$1:$DB$79,Results!$C76,FALSE)=$I76,$P76,IF(HLOOKUP(AA$2,Monitoring_eng!$A$1:$DB$79,Results!$C76,FALSE)=$K76,$Q76,IF(HLOOKUP(AA$2,Monitoring_eng!$A$1:$DB$79,Results!$C76,FALSE)=$M76,$R76,IF(HLOOKUP(AA$2,Monitoring_eng!$A$1:$DB$79,Results!$C76,FALSE)=$O76,$S76,"CHYBA")))))</f>
        <v>0.5</v>
      </c>
      <c r="AB76" s="68">
        <f>IF(ISBLANK(HLOOKUP(AB$2,Monitoring_eng!$A$1:$DB$79,Results!$C76,FALSE)),"",IF(HLOOKUP(AB$2,Monitoring_eng!$A$1:$DB$79,Results!$C76,FALSE)=$I76,$P76,IF(HLOOKUP(AB$2,Monitoring_eng!$A$1:$DB$79,Results!$C76,FALSE)=$K76,$Q76,IF(HLOOKUP(AB$2,Monitoring_eng!$A$1:$DB$79,Results!$C76,FALSE)=$M76,$R76,IF(HLOOKUP(AB$2,Monitoring_eng!$A$1:$DB$79,Results!$C76,FALSE)=$O76,$S76,"CHYBA")))))</f>
        <v>0.5</v>
      </c>
      <c r="AC76" s="68">
        <f>IF(ISBLANK(HLOOKUP(AC$2,Monitoring_eng!$A$1:$DB$79,Results!$C76,FALSE)),"",IF(HLOOKUP(AC$2,Monitoring_eng!$A$1:$DB$79,Results!$C76,FALSE)=$I76,$P76,IF(HLOOKUP(AC$2,Monitoring_eng!$A$1:$DB$79,Results!$C76,FALSE)=$K76,$Q76,IF(HLOOKUP(AC$2,Monitoring_eng!$A$1:$DB$79,Results!$C76,FALSE)=$M76,$R76,IF(HLOOKUP(AC$2,Monitoring_eng!$A$1:$DB$79,Results!$C76,FALSE)=$O76,$S76,"CHYBA")))))</f>
        <v>0.5</v>
      </c>
      <c r="AD76" s="68">
        <f>IF(ISBLANK(HLOOKUP(AD$2,Monitoring_eng!$A$1:$DB$79,Results!$C76,FALSE)),"",IF(HLOOKUP(AD$2,Monitoring_eng!$A$1:$DB$79,Results!$C76,FALSE)=$I76,$P76,IF(HLOOKUP(AD$2,Monitoring_eng!$A$1:$DB$79,Results!$C76,FALSE)=$K76,$Q76,IF(HLOOKUP(AD$2,Monitoring_eng!$A$1:$DB$79,Results!$C76,FALSE)=$M76,$R76,IF(HLOOKUP(AD$2,Monitoring_eng!$A$1:$DB$79,Results!$C76,FALSE)=$O76,$S76,"CHYBA")))))</f>
        <v>0.5</v>
      </c>
      <c r="AE76" s="68">
        <f>IF(ISBLANK(HLOOKUP(AE$2,Monitoring_eng!$A$1:$DB$79,Results!$C76,FALSE)),"",IF(HLOOKUP(AE$2,Monitoring_eng!$A$1:$DB$79,Results!$C76,FALSE)=$I76,$P76,IF(HLOOKUP(AE$2,Monitoring_eng!$A$1:$DB$79,Results!$C76,FALSE)=$K76,$Q76,IF(HLOOKUP(AE$2,Monitoring_eng!$A$1:$DB$79,Results!$C76,FALSE)=$M76,$R76,IF(HLOOKUP(AE$2,Monitoring_eng!$A$1:$DB$79,Results!$C76,FALSE)=$O76,$S76,"CHYBA")))))</f>
        <v>0</v>
      </c>
      <c r="AF76" s="68">
        <f>IF(ISBLANK(HLOOKUP(AF$2,Monitoring_eng!$A$1:$DB$79,Results!$C76,FALSE)),"",IF(HLOOKUP(AF$2,Monitoring_eng!$A$1:$DB$79,Results!$C76,FALSE)=$I76,$P76,IF(HLOOKUP(AF$2,Monitoring_eng!$A$1:$DB$79,Results!$C76,FALSE)=$K76,$Q76,IF(HLOOKUP(AF$2,Monitoring_eng!$A$1:$DB$79,Results!$C76,FALSE)=$M76,$R76,IF(HLOOKUP(AF$2,Monitoring_eng!$A$1:$DB$79,Results!$C76,FALSE)=$O76,$S76,"CHYBA")))))</f>
        <v>0.5</v>
      </c>
      <c r="AG76" s="68">
        <f>IF(ISBLANK(HLOOKUP(AG$2,Monitoring_eng!$A$1:$DB$79,Results!$C76,FALSE)),"",IF(HLOOKUP(AG$2,Monitoring_eng!$A$1:$DB$79,Results!$C76,FALSE)=$I76,$P76,IF(HLOOKUP(AG$2,Monitoring_eng!$A$1:$DB$79,Results!$C76,FALSE)=$K76,$Q76,IF(HLOOKUP(AG$2,Monitoring_eng!$A$1:$DB$79,Results!$C76,FALSE)=$M76,$R76,IF(HLOOKUP(AG$2,Monitoring_eng!$A$1:$DB$79,Results!$C76,FALSE)=$O76,$S76,"CHYBA")))))</f>
        <v>0.5</v>
      </c>
      <c r="AH76" s="68">
        <f>IF(ISBLANK(HLOOKUP(AH$2,Monitoring_eng!$A$1:$DB$79,Results!$C76,FALSE)),"",IF(HLOOKUP(AH$2,Monitoring_eng!$A$1:$DB$79,Results!$C76,FALSE)=$I76,$P76,IF(HLOOKUP(AH$2,Monitoring_eng!$A$1:$DB$79,Results!$C76,FALSE)=$K76,$Q76,IF(HLOOKUP(AH$2,Monitoring_eng!$A$1:$DB$79,Results!$C76,FALSE)=$M76,$R76,IF(HLOOKUP(AH$2,Monitoring_eng!$A$1:$DB$79,Results!$C76,FALSE)=$O76,$S76,"CHYBA")))))</f>
        <v>0.5</v>
      </c>
      <c r="AI76" s="68">
        <f>IF(ISBLANK(HLOOKUP(AI$2,Monitoring_eng!$A$1:$DB$79,Results!$C76,FALSE)),"",IF(HLOOKUP(AI$2,Monitoring_eng!$A$1:$DB$79,Results!$C76,FALSE)=$I76,$P76,IF(HLOOKUP(AI$2,Monitoring_eng!$A$1:$DB$79,Results!$C76,FALSE)=$K76,$Q76,IF(HLOOKUP(AI$2,Monitoring_eng!$A$1:$DB$79,Results!$C76,FALSE)=$M76,$R76,IF(HLOOKUP(AI$2,Monitoring_eng!$A$1:$DB$79,Results!$C76,FALSE)=$O76,$S76,"CHYBA")))))</f>
        <v>0</v>
      </c>
      <c r="AJ76" s="68">
        <f>IF(ISBLANK(HLOOKUP(AJ$2,Monitoring_eng!$A$1:$DB$79,Results!$C76,FALSE)),"",IF(HLOOKUP(AJ$2,Monitoring_eng!$A$1:$DB$79,Results!$C76,FALSE)=$I76,$P76,IF(HLOOKUP(AJ$2,Monitoring_eng!$A$1:$DB$79,Results!$C76,FALSE)=$K76,$Q76,IF(HLOOKUP(AJ$2,Monitoring_eng!$A$1:$DB$79,Results!$C76,FALSE)=$M76,$R76,IF(HLOOKUP(AJ$2,Monitoring_eng!$A$1:$DB$79,Results!$C76,FALSE)=$O76,$S76,"CHYBA")))))</f>
        <v>0</v>
      </c>
      <c r="AK76" s="68">
        <f>IF(ISBLANK(HLOOKUP(AK$2,Monitoring_eng!$A$1:$DB$79,Results!$C76,FALSE)),"",IF(HLOOKUP(AK$2,Monitoring_eng!$A$1:$DB$79,Results!$C76,FALSE)=$I76,$P76,IF(HLOOKUP(AK$2,Monitoring_eng!$A$1:$DB$79,Results!$C76,FALSE)=$K76,$Q76,IF(HLOOKUP(AK$2,Monitoring_eng!$A$1:$DB$79,Results!$C76,FALSE)=$M76,$R76,IF(HLOOKUP(AK$2,Monitoring_eng!$A$1:$DB$79,Results!$C76,FALSE)=$O76,$S76,"CHYBA")))))</f>
        <v>0.5</v>
      </c>
      <c r="AL76" s="68">
        <f>IF(ISBLANK(HLOOKUP(AL$2,Monitoring_eng!$A$1:$DB$79,Results!$C76,FALSE)),"",IF(HLOOKUP(AL$2,Monitoring_eng!$A$1:$DB$79,Results!$C76,FALSE)=$I76,$P76,IF(HLOOKUP(AL$2,Monitoring_eng!$A$1:$DB$79,Results!$C76,FALSE)=$K76,$Q76,IF(HLOOKUP(AL$2,Monitoring_eng!$A$1:$DB$79,Results!$C76,FALSE)=$M76,$R76,IF(HLOOKUP(AL$2,Monitoring_eng!$A$1:$DB$79,Results!$C76,FALSE)=$O76,$S76,"CHYBA")))))</f>
        <v>0.5</v>
      </c>
      <c r="AM76" s="68">
        <f>IF(ISBLANK(HLOOKUP(AM$2,Monitoring_eng!$A$1:$DB$79,Results!$C76,FALSE)),"",IF(HLOOKUP(AM$2,Monitoring_eng!$A$1:$DB$79,Results!$C76,FALSE)=$I76,$P76,IF(HLOOKUP(AM$2,Monitoring_eng!$A$1:$DB$79,Results!$C76,FALSE)=$K76,$Q76,IF(HLOOKUP(AM$2,Monitoring_eng!$A$1:$DB$79,Results!$C76,FALSE)=$M76,$R76,IF(HLOOKUP(AM$2,Monitoring_eng!$A$1:$DB$79,Results!$C76,FALSE)=$O76,$S76,"CHYBA")))))</f>
        <v>0.5</v>
      </c>
      <c r="AN76" s="68">
        <f>IF(ISBLANK(HLOOKUP(AN$2,Monitoring_eng!$A$1:$DB$79,Results!$C76,FALSE)),"",IF(HLOOKUP(AN$2,Monitoring_eng!$A$1:$DB$79,Results!$C76,FALSE)=$I76,$P76,IF(HLOOKUP(AN$2,Monitoring_eng!$A$1:$DB$79,Results!$C76,FALSE)=$K76,$Q76,IF(HLOOKUP(AN$2,Monitoring_eng!$A$1:$DB$79,Results!$C76,FALSE)=$M76,$R76,IF(HLOOKUP(AN$2,Monitoring_eng!$A$1:$DB$79,Results!$C76,FALSE)=$O76,$S76,"CHYBA")))))</f>
        <v>0.5</v>
      </c>
      <c r="AO76" s="68">
        <f>IF(ISBLANK(HLOOKUP(AO$2,Monitoring_eng!$A$1:$DB$79,Results!$C76,FALSE)),"",IF(HLOOKUP(AO$2,Monitoring_eng!$A$1:$DB$79,Results!$C76,FALSE)=$I76,$P76,IF(HLOOKUP(AO$2,Monitoring_eng!$A$1:$DB$79,Results!$C76,FALSE)=$K76,$Q76,IF(HLOOKUP(AO$2,Monitoring_eng!$A$1:$DB$79,Results!$C76,FALSE)=$M76,$R76,IF(HLOOKUP(AO$2,Monitoring_eng!$A$1:$DB$79,Results!$C76,FALSE)=$O76,$S76,"CHYBA")))))</f>
        <v>0</v>
      </c>
      <c r="AP76" s="68">
        <f>IF(ISBLANK(HLOOKUP(AP$2,Monitoring_eng!$A$1:$DB$79,Results!$C76,FALSE)),"",IF(HLOOKUP(AP$2,Monitoring_eng!$A$1:$DB$79,Results!$C76,FALSE)=$I76,$P76,IF(HLOOKUP(AP$2,Monitoring_eng!$A$1:$DB$79,Results!$C76,FALSE)=$K76,$Q76,IF(HLOOKUP(AP$2,Monitoring_eng!$A$1:$DB$79,Results!$C76,FALSE)=$M76,$R76,IF(HLOOKUP(AP$2,Monitoring_eng!$A$1:$DB$79,Results!$C76,FALSE)=$O76,$S76,"CHYBA")))))</f>
        <v>0</v>
      </c>
      <c r="AQ76" s="68">
        <f>IF(ISBLANK(HLOOKUP(AQ$2,Monitoring_eng!$A$1:$DB$79,Results!$C76,FALSE)),"",IF(HLOOKUP(AQ$2,Monitoring_eng!$A$1:$DB$79,Results!$C76,FALSE)=$I76,$P76,IF(HLOOKUP(AQ$2,Monitoring_eng!$A$1:$DB$79,Results!$C76,FALSE)=$K76,$Q76,IF(HLOOKUP(AQ$2,Monitoring_eng!$A$1:$DB$79,Results!$C76,FALSE)=$M76,$R76,IF(HLOOKUP(AQ$2,Monitoring_eng!$A$1:$DB$79,Results!$C76,FALSE)=$O76,$S76,"CHYBA")))))</f>
        <v>0.5</v>
      </c>
      <c r="AR76" s="68">
        <f>IF(ISBLANK(HLOOKUP(AR$2,Monitoring_eng!$A$1:$DB$79,Results!$C76,FALSE)),"",IF(HLOOKUP(AR$2,Monitoring_eng!$A$1:$DB$79,Results!$C76,FALSE)=$I76,$P76,IF(HLOOKUP(AR$2,Monitoring_eng!$A$1:$DB$79,Results!$C76,FALSE)=$K76,$Q76,IF(HLOOKUP(AR$2,Monitoring_eng!$A$1:$DB$79,Results!$C76,FALSE)=$M76,$R76,IF(HLOOKUP(AR$2,Monitoring_eng!$A$1:$DB$79,Results!$C76,FALSE)=$O76,$S76,"CHYBA")))))</f>
        <v>0</v>
      </c>
      <c r="AS76" s="68">
        <f>IF(ISBLANK(HLOOKUP(AS$2,Monitoring_eng!$A$1:$DB$79,Results!$C76,FALSE)),"",IF(HLOOKUP(AS$2,Monitoring_eng!$A$1:$DB$79,Results!$C76,FALSE)=$I76,$P76,IF(HLOOKUP(AS$2,Monitoring_eng!$A$1:$DB$79,Results!$C76,FALSE)=$K76,$Q76,IF(HLOOKUP(AS$2,Monitoring_eng!$A$1:$DB$79,Results!$C76,FALSE)=$M76,$R76,IF(HLOOKUP(AS$2,Monitoring_eng!$A$1:$DB$79,Results!$C76,FALSE)=$O76,$S76,"CHYBA")))))</f>
        <v>0.5</v>
      </c>
      <c r="AT76" s="68">
        <f>IF(ISBLANK(HLOOKUP(AT$2,Monitoring_eng!$A$1:$DB$79,Results!$C76,FALSE)),"",IF(HLOOKUP(AT$2,Monitoring_eng!$A$1:$DB$79,Results!$C76,FALSE)=$I76,$P76,IF(HLOOKUP(AT$2,Monitoring_eng!$A$1:$DB$79,Results!$C76,FALSE)=$K76,$Q76,IF(HLOOKUP(AT$2,Monitoring_eng!$A$1:$DB$79,Results!$C76,FALSE)=$M76,$R76,IF(HLOOKUP(AT$2,Monitoring_eng!$A$1:$DB$79,Results!$C76,FALSE)=$O76,$S76,"CHYBA")))))</f>
        <v>0.5</v>
      </c>
      <c r="AU76" s="68">
        <f>IF(ISBLANK(HLOOKUP(AU$2,Monitoring_eng!$A$1:$DB$79,Results!$C76,FALSE)),"",IF(HLOOKUP(AU$2,Monitoring_eng!$A$1:$DB$79,Results!$C76,FALSE)=$I76,$P76,IF(HLOOKUP(AU$2,Monitoring_eng!$A$1:$DB$79,Results!$C76,FALSE)=$K76,$Q76,IF(HLOOKUP(AU$2,Monitoring_eng!$A$1:$DB$79,Results!$C76,FALSE)=$M76,$R76,IF(HLOOKUP(AU$2,Monitoring_eng!$A$1:$DB$79,Results!$C76,FALSE)=$O76,$S76,"CHYBA")))))</f>
        <v>0.5</v>
      </c>
      <c r="AV76" s="68">
        <f>IF(ISBLANK(HLOOKUP(AV$2,Monitoring_eng!$A$1:$DB$79,Results!$C76,FALSE)),"",IF(HLOOKUP(AV$2,Monitoring_eng!$A$1:$DB$79,Results!$C76,FALSE)=$I76,$P76,IF(HLOOKUP(AV$2,Monitoring_eng!$A$1:$DB$79,Results!$C76,FALSE)=$K76,$Q76,IF(HLOOKUP(AV$2,Monitoring_eng!$A$1:$DB$79,Results!$C76,FALSE)=$M76,$R76,IF(HLOOKUP(AV$2,Monitoring_eng!$A$1:$DB$79,Results!$C76,FALSE)=$O76,$S76,"CHYBA")))))</f>
        <v>0</v>
      </c>
      <c r="AW76" s="68">
        <f>IF(ISBLANK(HLOOKUP(AW$2,Monitoring_eng!$A$1:$DB$79,Results!$C76,FALSE)),"",IF(HLOOKUP(AW$2,Monitoring_eng!$A$1:$DB$79,Results!$C76,FALSE)=$I76,$P76,IF(HLOOKUP(AW$2,Monitoring_eng!$A$1:$DB$79,Results!$C76,FALSE)=$K76,$Q76,IF(HLOOKUP(AW$2,Monitoring_eng!$A$1:$DB$79,Results!$C76,FALSE)=$M76,$R76,IF(HLOOKUP(AW$2,Monitoring_eng!$A$1:$DB$79,Results!$C76,FALSE)=$O76,$S76,"CHYBA")))))</f>
        <v>0.5</v>
      </c>
      <c r="AX76" s="68">
        <f>IF(ISBLANK(HLOOKUP(AX$2,Monitoring_eng!$A$1:$DB$79,Results!$C76,FALSE)),"",IF(HLOOKUP(AX$2,Monitoring_eng!$A$1:$DB$79,Results!$C76,FALSE)=$I76,$P76,IF(HLOOKUP(AX$2,Monitoring_eng!$A$1:$DB$79,Results!$C76,FALSE)=$K76,$Q76,IF(HLOOKUP(AX$2,Monitoring_eng!$A$1:$DB$79,Results!$C76,FALSE)=$M76,$R76,IF(HLOOKUP(AX$2,Monitoring_eng!$A$1:$DB$79,Results!$C76,FALSE)=$O76,$S76,"CHYBA")))))</f>
        <v>0.5</v>
      </c>
      <c r="AY76" s="68">
        <f>IF(ISBLANK(HLOOKUP(AY$2,Monitoring_eng!$A$1:$DB$79,Results!$C76,FALSE)),"",IF(HLOOKUP(AY$2,Monitoring_eng!$A$1:$DB$79,Results!$C76,FALSE)=$I76,$P76,IF(HLOOKUP(AY$2,Monitoring_eng!$A$1:$DB$79,Results!$C76,FALSE)=$K76,$Q76,IF(HLOOKUP(AY$2,Monitoring_eng!$A$1:$DB$79,Results!$C76,FALSE)=$M76,$R76,IF(HLOOKUP(AY$2,Monitoring_eng!$A$1:$DB$79,Results!$C76,FALSE)=$O76,$S76,"CHYBA")))))</f>
        <v>0.5</v>
      </c>
      <c r="AZ76" s="68">
        <f>IF(ISBLANK(HLOOKUP(AZ$2,Monitoring_eng!$A$1:$DB$79,Results!$C76,FALSE)),"",IF(HLOOKUP(AZ$2,Monitoring_eng!$A$1:$DB$79,Results!$C76,FALSE)=$I76,$P76,IF(HLOOKUP(AZ$2,Monitoring_eng!$A$1:$DB$79,Results!$C76,FALSE)=$K76,$Q76,IF(HLOOKUP(AZ$2,Monitoring_eng!$A$1:$DB$79,Results!$C76,FALSE)=$M76,$R76,IF(HLOOKUP(AZ$2,Monitoring_eng!$A$1:$DB$79,Results!$C76,FALSE)=$O76,$S76,"CHYBA")))))</f>
        <v>0.5</v>
      </c>
      <c r="BA76" s="68">
        <f>IF(ISBLANK(HLOOKUP(BA$2,Monitoring_eng!$A$1:$DB$79,Results!$C76,FALSE)),"",IF(HLOOKUP(BA$2,Monitoring_eng!$A$1:$DB$79,Results!$C76,FALSE)=$I76,$P76,IF(HLOOKUP(BA$2,Monitoring_eng!$A$1:$DB$79,Results!$C76,FALSE)=$K76,$Q76,IF(HLOOKUP(BA$2,Monitoring_eng!$A$1:$DB$79,Results!$C76,FALSE)=$M76,$R76,IF(HLOOKUP(BA$2,Monitoring_eng!$A$1:$DB$79,Results!$C76,FALSE)=$O76,$S76,"CHYBA")))))</f>
        <v>0</v>
      </c>
      <c r="BB76" s="68">
        <f>IF(ISBLANK(HLOOKUP(BB$2,Monitoring_eng!$A$1:$DB$79,Results!$C76,FALSE)),"",IF(HLOOKUP(BB$2,Monitoring_eng!$A$1:$DB$79,Results!$C76,FALSE)=$I76,$P76,IF(HLOOKUP(BB$2,Monitoring_eng!$A$1:$DB$79,Results!$C76,FALSE)=$K76,$Q76,IF(HLOOKUP(BB$2,Monitoring_eng!$A$1:$DB$79,Results!$C76,FALSE)=$M76,$R76,IF(HLOOKUP(BB$2,Monitoring_eng!$A$1:$DB$79,Results!$C76,FALSE)=$O76,$S76,"CHYBA")))))</f>
        <v>0</v>
      </c>
      <c r="BC76" s="68">
        <f>IF(ISBLANK(HLOOKUP(BC$2,Monitoring_eng!$A$1:$DB$79,Results!$C76,FALSE)),"",IF(HLOOKUP(BC$2,Monitoring_eng!$A$1:$DB$79,Results!$C76,FALSE)=$I76,$P76,IF(HLOOKUP(BC$2,Monitoring_eng!$A$1:$DB$79,Results!$C76,FALSE)=$K76,$Q76,IF(HLOOKUP(BC$2,Monitoring_eng!$A$1:$DB$79,Results!$C76,FALSE)=$M76,$R76,IF(HLOOKUP(BC$2,Monitoring_eng!$A$1:$DB$79,Results!$C76,FALSE)=$O76,$S76,"CHYBA")))))</f>
        <v>0</v>
      </c>
      <c r="BD76" s="68">
        <f>IF(ISBLANK(HLOOKUP(BD$2,Monitoring_eng!$A$1:$DB$79,Results!$C76,FALSE)),"",IF(HLOOKUP(BD$2,Monitoring_eng!$A$1:$DB$79,Results!$C76,FALSE)=$I76,$P76,IF(HLOOKUP(BD$2,Monitoring_eng!$A$1:$DB$79,Results!$C76,FALSE)=$K76,$Q76,IF(HLOOKUP(BD$2,Monitoring_eng!$A$1:$DB$79,Results!$C76,FALSE)=$M76,$R76,IF(HLOOKUP(BD$2,Monitoring_eng!$A$1:$DB$79,Results!$C76,FALSE)=$O76,$S76,"CHYBA")))))</f>
        <v>0.5</v>
      </c>
      <c r="BE76" s="68">
        <f>IF(ISBLANK(HLOOKUP(BE$2,Monitoring_eng!$A$1:$DB$79,Results!$C76,FALSE)),"",IF(HLOOKUP(BE$2,Monitoring_eng!$A$1:$DB$79,Results!$C76,FALSE)=$I76,$P76,IF(HLOOKUP(BE$2,Monitoring_eng!$A$1:$DB$79,Results!$C76,FALSE)=$K76,$Q76,IF(HLOOKUP(BE$2,Monitoring_eng!$A$1:$DB$79,Results!$C76,FALSE)=$M76,$R76,IF(HLOOKUP(BE$2,Monitoring_eng!$A$1:$DB$79,Results!$C76,FALSE)=$O76,$S76,"CHYBA")))))</f>
        <v>0.5</v>
      </c>
      <c r="BF76" s="68">
        <f>IF(ISBLANK(HLOOKUP(BF$2,Monitoring_eng!$A$1:$DB$79,Results!$C76,FALSE)),"",IF(HLOOKUP(BF$2,Monitoring_eng!$A$1:$DB$79,Results!$C76,FALSE)=$I76,$P76,IF(HLOOKUP(BF$2,Monitoring_eng!$A$1:$DB$79,Results!$C76,FALSE)=$K76,$Q76,IF(HLOOKUP(BF$2,Monitoring_eng!$A$1:$DB$79,Results!$C76,FALSE)=$M76,$R76,IF(HLOOKUP(BF$2,Monitoring_eng!$A$1:$DB$79,Results!$C76,FALSE)=$O76,$S76,"CHYBA")))))</f>
        <v>0</v>
      </c>
      <c r="BG76" s="68">
        <f>IF(ISBLANK(HLOOKUP(BG$2,Monitoring_eng!$A$1:$DB$79,Results!$C76,FALSE)),"",IF(HLOOKUP(BG$2,Monitoring_eng!$A$1:$DB$79,Results!$C76,FALSE)=$I76,$P76,IF(HLOOKUP(BG$2,Monitoring_eng!$A$1:$DB$79,Results!$C76,FALSE)=$K76,$Q76,IF(HLOOKUP(BG$2,Monitoring_eng!$A$1:$DB$79,Results!$C76,FALSE)=$M76,$R76,IF(HLOOKUP(BG$2,Monitoring_eng!$A$1:$DB$79,Results!$C76,FALSE)=$O76,$S76,"CHYBA")))))</f>
        <v>0.5</v>
      </c>
      <c r="BH76" s="68">
        <f>IF(ISBLANK(HLOOKUP(BH$2,Monitoring_eng!$A$1:$DB$79,Results!$C76,FALSE)),"",IF(HLOOKUP(BH$2,Monitoring_eng!$A$1:$DB$79,Results!$C76,FALSE)=$I76,$P76,IF(HLOOKUP(BH$2,Monitoring_eng!$A$1:$DB$79,Results!$C76,FALSE)=$K76,$Q76,IF(HLOOKUP(BH$2,Monitoring_eng!$A$1:$DB$79,Results!$C76,FALSE)=$M76,$R76,IF(HLOOKUP(BH$2,Monitoring_eng!$A$1:$DB$79,Results!$C76,FALSE)=$O76,$S76,"CHYBA")))))</f>
        <v>0.5</v>
      </c>
      <c r="BI76" s="68">
        <f>IF(ISBLANK(HLOOKUP(BI$2,Monitoring_eng!$A$1:$DB$79,Results!$C76,FALSE)),"",IF(HLOOKUP(BI$2,Monitoring_eng!$A$1:$DB$79,Results!$C76,FALSE)=$I76,$P76,IF(HLOOKUP(BI$2,Monitoring_eng!$A$1:$DB$79,Results!$C76,FALSE)=$K76,$Q76,IF(HLOOKUP(BI$2,Monitoring_eng!$A$1:$DB$79,Results!$C76,FALSE)=$M76,$R76,IF(HLOOKUP(BI$2,Monitoring_eng!$A$1:$DB$79,Results!$C76,FALSE)=$O76,$S76,"CHYBA")))))</f>
        <v>0.5</v>
      </c>
      <c r="BJ76" s="68">
        <f>IF(ISBLANK(HLOOKUP(BJ$2,Monitoring_eng!$A$1:$DB$79,Results!$C76,FALSE)),"",IF(HLOOKUP(BJ$2,Monitoring_eng!$A$1:$DB$79,Results!$C76,FALSE)=$I76,$P76,IF(HLOOKUP(BJ$2,Monitoring_eng!$A$1:$DB$79,Results!$C76,FALSE)=$K76,$Q76,IF(HLOOKUP(BJ$2,Monitoring_eng!$A$1:$DB$79,Results!$C76,FALSE)=$M76,$R76,IF(HLOOKUP(BJ$2,Monitoring_eng!$A$1:$DB$79,Results!$C76,FALSE)=$O76,$S76,"CHYBA")))))</f>
        <v>0.5</v>
      </c>
      <c r="BK76" s="68">
        <f>IF(ISBLANK(HLOOKUP(BK$2,Monitoring_eng!$A$1:$DB$79,Results!$C76,FALSE)),"",IF(HLOOKUP(BK$2,Monitoring_eng!$A$1:$DB$79,Results!$C76,FALSE)=$I76,$P76,IF(HLOOKUP(BK$2,Monitoring_eng!$A$1:$DB$79,Results!$C76,FALSE)=$K76,$Q76,IF(HLOOKUP(BK$2,Monitoring_eng!$A$1:$DB$79,Results!$C76,FALSE)=$M76,$R76,IF(HLOOKUP(BK$2,Monitoring_eng!$A$1:$DB$79,Results!$C76,FALSE)=$O76,$S76,"CHYBA")))))</f>
        <v>0</v>
      </c>
      <c r="BL76" s="68">
        <f>IF(ISBLANK(HLOOKUP(BL$2,Monitoring_eng!$A$1:$DB$79,Results!$C76,FALSE)),"",IF(HLOOKUP(BL$2,Monitoring_eng!$A$1:$DB$79,Results!$C76,FALSE)=$I76,$P76,IF(HLOOKUP(BL$2,Monitoring_eng!$A$1:$DB$79,Results!$C76,FALSE)=$K76,$Q76,IF(HLOOKUP(BL$2,Monitoring_eng!$A$1:$DB$79,Results!$C76,FALSE)=$M76,$R76,IF(HLOOKUP(BL$2,Monitoring_eng!$A$1:$DB$79,Results!$C76,FALSE)=$O76,$S76,"CHYBA")))))</f>
        <v>0</v>
      </c>
      <c r="BM76" s="68">
        <f>IF(ISBLANK(HLOOKUP(BM$2,Monitoring_eng!$A$1:$DB$79,Results!$C76,FALSE)),"",IF(HLOOKUP(BM$2,Monitoring_eng!$A$1:$DB$79,Results!$C76,FALSE)=$I76,$P76,IF(HLOOKUP(BM$2,Monitoring_eng!$A$1:$DB$79,Results!$C76,FALSE)=$K76,$Q76,IF(HLOOKUP(BM$2,Monitoring_eng!$A$1:$DB$79,Results!$C76,FALSE)=$M76,$R76,IF(HLOOKUP(BM$2,Monitoring_eng!$A$1:$DB$79,Results!$C76,FALSE)=$O76,$S76,"CHYBA")))))</f>
        <v>0</v>
      </c>
      <c r="BN76" s="68">
        <f>IF(ISBLANK(HLOOKUP(BN$2,Monitoring_eng!$A$1:$DB$79,Results!$C76,FALSE)),"",IF(HLOOKUP(BN$2,Monitoring_eng!$A$1:$DB$79,Results!$C76,FALSE)=$I76,$P76,IF(HLOOKUP(BN$2,Monitoring_eng!$A$1:$DB$79,Results!$C76,FALSE)=$K76,$Q76,IF(HLOOKUP(BN$2,Monitoring_eng!$A$1:$DB$79,Results!$C76,FALSE)=$M76,$R76,IF(HLOOKUP(BN$2,Monitoring_eng!$A$1:$DB$79,Results!$C76,FALSE)=$O76,$S76,"CHYBA")))))</f>
        <v>0.5</v>
      </c>
      <c r="BO76" s="68">
        <f>IF(ISBLANK(HLOOKUP(BO$2,Monitoring_eng!$A$1:$DB$79,Results!$C76,FALSE)),"",IF(HLOOKUP(BO$2,Monitoring_eng!$A$1:$DB$79,Results!$C76,FALSE)=$I76,$P76,IF(HLOOKUP(BO$2,Monitoring_eng!$A$1:$DB$79,Results!$C76,FALSE)=$K76,$Q76,IF(HLOOKUP(BO$2,Monitoring_eng!$A$1:$DB$79,Results!$C76,FALSE)=$M76,$R76,IF(HLOOKUP(BO$2,Monitoring_eng!$A$1:$DB$79,Results!$C76,FALSE)=$O76,$S76,"CHYBA")))))</f>
        <v>0.5</v>
      </c>
      <c r="BP76" s="68">
        <f>IF(ISBLANK(HLOOKUP(BP$2,Monitoring_eng!$A$1:$DB$79,Results!$C76,FALSE)),"",IF(HLOOKUP(BP$2,Monitoring_eng!$A$1:$DB$79,Results!$C76,FALSE)=$I76,$P76,IF(HLOOKUP(BP$2,Monitoring_eng!$A$1:$DB$79,Results!$C76,FALSE)=$K76,$Q76,IF(HLOOKUP(BP$2,Monitoring_eng!$A$1:$DB$79,Results!$C76,FALSE)=$M76,$R76,IF(HLOOKUP(BP$2,Monitoring_eng!$A$1:$DB$79,Results!$C76,FALSE)=$O76,$S76,"CHYBA")))))</f>
        <v>0.5</v>
      </c>
      <c r="BQ76" s="68">
        <f>IF(ISBLANK(HLOOKUP(BQ$2,Monitoring_eng!$A$1:$DB$79,Results!$C76,FALSE)),"",IF(HLOOKUP(BQ$2,Monitoring_eng!$A$1:$DB$79,Results!$C76,FALSE)=$I76,$P76,IF(HLOOKUP(BQ$2,Monitoring_eng!$A$1:$DB$79,Results!$C76,FALSE)=$K76,$Q76,IF(HLOOKUP(BQ$2,Monitoring_eng!$A$1:$DB$79,Results!$C76,FALSE)=$M76,$R76,IF(HLOOKUP(BQ$2,Monitoring_eng!$A$1:$DB$79,Results!$C76,FALSE)=$O76,$S76,"CHYBA")))))</f>
        <v>0</v>
      </c>
    </row>
    <row r="77" spans="1:69" x14ac:dyDescent="0.25">
      <c r="A77" s="45" t="s">
        <v>2502</v>
      </c>
      <c r="B77" s="45" t="s">
        <v>378</v>
      </c>
      <c r="C77" s="45">
        <v>76</v>
      </c>
      <c r="D77" s="62" t="s">
        <v>173</v>
      </c>
      <c r="E77" s="62" t="s">
        <v>202</v>
      </c>
      <c r="F77" s="63" t="s">
        <v>74</v>
      </c>
      <c r="G77" s="45">
        <v>0.5</v>
      </c>
      <c r="H77" s="45" t="s">
        <v>484</v>
      </c>
      <c r="I77" s="45" t="s">
        <v>1749</v>
      </c>
      <c r="J77" s="45" t="s">
        <v>485</v>
      </c>
      <c r="K77" s="67" t="s">
        <v>1750</v>
      </c>
      <c r="L77" s="45" t="s">
        <v>486</v>
      </c>
      <c r="M77" s="45" t="s">
        <v>1752</v>
      </c>
      <c r="N77" s="45" t="s">
        <v>2116</v>
      </c>
      <c r="O77" s="45" t="s">
        <v>2116</v>
      </c>
      <c r="P77" s="45">
        <f t="shared" si="2"/>
        <v>0.5</v>
      </c>
      <c r="Q77" s="45">
        <v>0</v>
      </c>
      <c r="R77" s="45">
        <f t="shared" si="3"/>
        <v>0.25</v>
      </c>
      <c r="S77" s="45" t="s">
        <v>2116</v>
      </c>
      <c r="T77" s="68">
        <f>IF(ISBLANK(HLOOKUP(T$2,Monitoring_eng!$A$1:$DB$79,Results!$C77,FALSE)),"",IF(HLOOKUP(T$2,Monitoring_eng!$A$1:$DB$79,Results!$C77,FALSE)=$I77,$P77,IF(HLOOKUP(T$2,Monitoring_eng!$A$1:$DB$79,Results!$C77,FALSE)=$K77,$Q77,IF(HLOOKUP(T$2,Monitoring_eng!$A$1:$DB$79,Results!$C77,FALSE)=$M77,$R77,IF(HLOOKUP(T$2,Monitoring_eng!$A$1:$DB$79,Results!$C77,FALSE)=$O77,$S77,"CHYBA")))))</f>
        <v>0.5</v>
      </c>
      <c r="U77" s="68">
        <f>IF(ISBLANK(HLOOKUP(U$2,Monitoring_eng!$A$1:$DB$79,Results!$C77,FALSE)),"",IF(HLOOKUP(U$2,Monitoring_eng!$A$1:$DB$79,Results!$C77,FALSE)=$I77,$P77,IF(HLOOKUP(U$2,Monitoring_eng!$A$1:$DB$79,Results!$C77,FALSE)=$K77,$Q77,IF(HLOOKUP(U$2,Monitoring_eng!$A$1:$DB$79,Results!$C77,FALSE)=$M77,$R77,IF(HLOOKUP(U$2,Monitoring_eng!$A$1:$DB$79,Results!$C77,FALSE)=$O77,$S77,"CHYBA")))))</f>
        <v>0</v>
      </c>
      <c r="V77" s="68">
        <f>IF(ISBLANK(HLOOKUP(V$2,Monitoring_eng!$A$1:$DB$79,Results!$C77,FALSE)),"",IF(HLOOKUP(V$2,Monitoring_eng!$A$1:$DB$79,Results!$C77,FALSE)=$I77,$P77,IF(HLOOKUP(V$2,Monitoring_eng!$A$1:$DB$79,Results!$C77,FALSE)=$K77,$Q77,IF(HLOOKUP(V$2,Monitoring_eng!$A$1:$DB$79,Results!$C77,FALSE)=$M77,$R77,IF(HLOOKUP(V$2,Monitoring_eng!$A$1:$DB$79,Results!$C77,FALSE)=$O77,$S77,"CHYBA")))))</f>
        <v>0.5</v>
      </c>
      <c r="W77" s="68">
        <f>IF(ISBLANK(HLOOKUP(W$2,Monitoring_eng!$A$1:$DB$79,Results!$C77,FALSE)),"",IF(HLOOKUP(W$2,Monitoring_eng!$A$1:$DB$79,Results!$C77,FALSE)=$I77,$P77,IF(HLOOKUP(W$2,Monitoring_eng!$A$1:$DB$79,Results!$C77,FALSE)=$K77,$Q77,IF(HLOOKUP(W$2,Monitoring_eng!$A$1:$DB$79,Results!$C77,FALSE)=$M77,$R77,IF(HLOOKUP(W$2,Monitoring_eng!$A$1:$DB$79,Results!$C77,FALSE)=$O77,$S77,"CHYBA")))))</f>
        <v>0.5</v>
      </c>
      <c r="X77" s="68">
        <f>IF(ISBLANK(HLOOKUP(X$2,Monitoring_eng!$A$1:$DB$79,Results!$C77,FALSE)),"",IF(HLOOKUP(X$2,Monitoring_eng!$A$1:$DB$79,Results!$C77,FALSE)=$I77,$P77,IF(HLOOKUP(X$2,Monitoring_eng!$A$1:$DB$79,Results!$C77,FALSE)=$K77,$Q77,IF(HLOOKUP(X$2,Monitoring_eng!$A$1:$DB$79,Results!$C77,FALSE)=$M77,$R77,IF(HLOOKUP(X$2,Monitoring_eng!$A$1:$DB$79,Results!$C77,FALSE)=$O77,$S77,"CHYBA")))))</f>
        <v>0.5</v>
      </c>
      <c r="Y77" s="68">
        <f>IF(ISBLANK(HLOOKUP(Y$2,Monitoring_eng!$A$1:$DB$79,Results!$C77,FALSE)),"",IF(HLOOKUP(Y$2,Monitoring_eng!$A$1:$DB$79,Results!$C77,FALSE)=$I77,$P77,IF(HLOOKUP(Y$2,Monitoring_eng!$A$1:$DB$79,Results!$C77,FALSE)=$K77,$Q77,IF(HLOOKUP(Y$2,Monitoring_eng!$A$1:$DB$79,Results!$C77,FALSE)=$M77,$R77,IF(HLOOKUP(Y$2,Monitoring_eng!$A$1:$DB$79,Results!$C77,FALSE)=$O77,$S77,"CHYBA")))))</f>
        <v>0.5</v>
      </c>
      <c r="Z77" s="68">
        <f>IF(ISBLANK(HLOOKUP(Z$2,Monitoring_eng!$A$1:$DB$79,Results!$C77,FALSE)),"",IF(HLOOKUP(Z$2,Monitoring_eng!$A$1:$DB$79,Results!$C77,FALSE)=$I77,$P77,IF(HLOOKUP(Z$2,Monitoring_eng!$A$1:$DB$79,Results!$C77,FALSE)=$K77,$Q77,IF(HLOOKUP(Z$2,Monitoring_eng!$A$1:$DB$79,Results!$C77,FALSE)=$M77,$R77,IF(HLOOKUP(Z$2,Monitoring_eng!$A$1:$DB$79,Results!$C77,FALSE)=$O77,$S77,"CHYBA")))))</f>
        <v>0.5</v>
      </c>
      <c r="AA77" s="68">
        <f>IF(ISBLANK(HLOOKUP(AA$2,Monitoring_eng!$A$1:$DB$79,Results!$C77,FALSE)),"",IF(HLOOKUP(AA$2,Monitoring_eng!$A$1:$DB$79,Results!$C77,FALSE)=$I77,$P77,IF(HLOOKUP(AA$2,Monitoring_eng!$A$1:$DB$79,Results!$C77,FALSE)=$K77,$Q77,IF(HLOOKUP(AA$2,Monitoring_eng!$A$1:$DB$79,Results!$C77,FALSE)=$M77,$R77,IF(HLOOKUP(AA$2,Monitoring_eng!$A$1:$DB$79,Results!$C77,FALSE)=$O77,$S77,"CHYBA")))))</f>
        <v>0.5</v>
      </c>
      <c r="AB77" s="68">
        <f>IF(ISBLANK(HLOOKUP(AB$2,Monitoring_eng!$A$1:$DB$79,Results!$C77,FALSE)),"",IF(HLOOKUP(AB$2,Monitoring_eng!$A$1:$DB$79,Results!$C77,FALSE)=$I77,$P77,IF(HLOOKUP(AB$2,Monitoring_eng!$A$1:$DB$79,Results!$C77,FALSE)=$K77,$Q77,IF(HLOOKUP(AB$2,Monitoring_eng!$A$1:$DB$79,Results!$C77,FALSE)=$M77,$R77,IF(HLOOKUP(AB$2,Monitoring_eng!$A$1:$DB$79,Results!$C77,FALSE)=$O77,$S77,"CHYBA")))))</f>
        <v>0.5</v>
      </c>
      <c r="AC77" s="68">
        <f>IF(ISBLANK(HLOOKUP(AC$2,Monitoring_eng!$A$1:$DB$79,Results!$C77,FALSE)),"",IF(HLOOKUP(AC$2,Monitoring_eng!$A$1:$DB$79,Results!$C77,FALSE)=$I77,$P77,IF(HLOOKUP(AC$2,Monitoring_eng!$A$1:$DB$79,Results!$C77,FALSE)=$K77,$Q77,IF(HLOOKUP(AC$2,Monitoring_eng!$A$1:$DB$79,Results!$C77,FALSE)=$M77,$R77,IF(HLOOKUP(AC$2,Monitoring_eng!$A$1:$DB$79,Results!$C77,FALSE)=$O77,$S77,"CHYBA")))))</f>
        <v>0.5</v>
      </c>
      <c r="AD77" s="68">
        <f>IF(ISBLANK(HLOOKUP(AD$2,Monitoring_eng!$A$1:$DB$79,Results!$C77,FALSE)),"",IF(HLOOKUP(AD$2,Monitoring_eng!$A$1:$DB$79,Results!$C77,FALSE)=$I77,$P77,IF(HLOOKUP(AD$2,Monitoring_eng!$A$1:$DB$79,Results!$C77,FALSE)=$K77,$Q77,IF(HLOOKUP(AD$2,Monitoring_eng!$A$1:$DB$79,Results!$C77,FALSE)=$M77,$R77,IF(HLOOKUP(AD$2,Monitoring_eng!$A$1:$DB$79,Results!$C77,FALSE)=$O77,$S77,"CHYBA")))))</f>
        <v>0.5</v>
      </c>
      <c r="AE77" s="68">
        <f>IF(ISBLANK(HLOOKUP(AE$2,Monitoring_eng!$A$1:$DB$79,Results!$C77,FALSE)),"",IF(HLOOKUP(AE$2,Monitoring_eng!$A$1:$DB$79,Results!$C77,FALSE)=$I77,$P77,IF(HLOOKUP(AE$2,Monitoring_eng!$A$1:$DB$79,Results!$C77,FALSE)=$K77,$Q77,IF(HLOOKUP(AE$2,Monitoring_eng!$A$1:$DB$79,Results!$C77,FALSE)=$M77,$R77,IF(HLOOKUP(AE$2,Monitoring_eng!$A$1:$DB$79,Results!$C77,FALSE)=$O77,$S77,"CHYBA")))))</f>
        <v>0.5</v>
      </c>
      <c r="AF77" s="68">
        <f>IF(ISBLANK(HLOOKUP(AF$2,Monitoring_eng!$A$1:$DB$79,Results!$C77,FALSE)),"",IF(HLOOKUP(AF$2,Monitoring_eng!$A$1:$DB$79,Results!$C77,FALSE)=$I77,$P77,IF(HLOOKUP(AF$2,Monitoring_eng!$A$1:$DB$79,Results!$C77,FALSE)=$K77,$Q77,IF(HLOOKUP(AF$2,Monitoring_eng!$A$1:$DB$79,Results!$C77,FALSE)=$M77,$R77,IF(HLOOKUP(AF$2,Monitoring_eng!$A$1:$DB$79,Results!$C77,FALSE)=$O77,$S77,"CHYBA")))))</f>
        <v>0.5</v>
      </c>
      <c r="AG77" s="68">
        <f>IF(ISBLANK(HLOOKUP(AG$2,Monitoring_eng!$A$1:$DB$79,Results!$C77,FALSE)),"",IF(HLOOKUP(AG$2,Monitoring_eng!$A$1:$DB$79,Results!$C77,FALSE)=$I77,$P77,IF(HLOOKUP(AG$2,Monitoring_eng!$A$1:$DB$79,Results!$C77,FALSE)=$K77,$Q77,IF(HLOOKUP(AG$2,Monitoring_eng!$A$1:$DB$79,Results!$C77,FALSE)=$M77,$R77,IF(HLOOKUP(AG$2,Monitoring_eng!$A$1:$DB$79,Results!$C77,FALSE)=$O77,$S77,"CHYBA")))))</f>
        <v>0.5</v>
      </c>
      <c r="AH77" s="68">
        <f>IF(ISBLANK(HLOOKUP(AH$2,Monitoring_eng!$A$1:$DB$79,Results!$C77,FALSE)),"",IF(HLOOKUP(AH$2,Monitoring_eng!$A$1:$DB$79,Results!$C77,FALSE)=$I77,$P77,IF(HLOOKUP(AH$2,Monitoring_eng!$A$1:$DB$79,Results!$C77,FALSE)=$K77,$Q77,IF(HLOOKUP(AH$2,Monitoring_eng!$A$1:$DB$79,Results!$C77,FALSE)=$M77,$R77,IF(HLOOKUP(AH$2,Monitoring_eng!$A$1:$DB$79,Results!$C77,FALSE)=$O77,$S77,"CHYBA")))))</f>
        <v>0.5</v>
      </c>
      <c r="AI77" s="68">
        <f>IF(ISBLANK(HLOOKUP(AI$2,Monitoring_eng!$A$1:$DB$79,Results!$C77,FALSE)),"",IF(HLOOKUP(AI$2,Monitoring_eng!$A$1:$DB$79,Results!$C77,FALSE)=$I77,$P77,IF(HLOOKUP(AI$2,Monitoring_eng!$A$1:$DB$79,Results!$C77,FALSE)=$K77,$Q77,IF(HLOOKUP(AI$2,Monitoring_eng!$A$1:$DB$79,Results!$C77,FALSE)=$M77,$R77,IF(HLOOKUP(AI$2,Monitoring_eng!$A$1:$DB$79,Results!$C77,FALSE)=$O77,$S77,"CHYBA")))))</f>
        <v>0.5</v>
      </c>
      <c r="AJ77" s="68">
        <f>IF(ISBLANK(HLOOKUP(AJ$2,Monitoring_eng!$A$1:$DB$79,Results!$C77,FALSE)),"",IF(HLOOKUP(AJ$2,Monitoring_eng!$A$1:$DB$79,Results!$C77,FALSE)=$I77,$P77,IF(HLOOKUP(AJ$2,Monitoring_eng!$A$1:$DB$79,Results!$C77,FALSE)=$K77,$Q77,IF(HLOOKUP(AJ$2,Monitoring_eng!$A$1:$DB$79,Results!$C77,FALSE)=$M77,$R77,IF(HLOOKUP(AJ$2,Monitoring_eng!$A$1:$DB$79,Results!$C77,FALSE)=$O77,$S77,"CHYBA")))))</f>
        <v>0.5</v>
      </c>
      <c r="AK77" s="68">
        <f>IF(ISBLANK(HLOOKUP(AK$2,Monitoring_eng!$A$1:$DB$79,Results!$C77,FALSE)),"",IF(HLOOKUP(AK$2,Monitoring_eng!$A$1:$DB$79,Results!$C77,FALSE)=$I77,$P77,IF(HLOOKUP(AK$2,Monitoring_eng!$A$1:$DB$79,Results!$C77,FALSE)=$K77,$Q77,IF(HLOOKUP(AK$2,Monitoring_eng!$A$1:$DB$79,Results!$C77,FALSE)=$M77,$R77,IF(HLOOKUP(AK$2,Monitoring_eng!$A$1:$DB$79,Results!$C77,FALSE)=$O77,$S77,"CHYBA")))))</f>
        <v>0</v>
      </c>
      <c r="AL77" s="68">
        <f>IF(ISBLANK(HLOOKUP(AL$2,Monitoring_eng!$A$1:$DB$79,Results!$C77,FALSE)),"",IF(HLOOKUP(AL$2,Monitoring_eng!$A$1:$DB$79,Results!$C77,FALSE)=$I77,$P77,IF(HLOOKUP(AL$2,Monitoring_eng!$A$1:$DB$79,Results!$C77,FALSE)=$K77,$Q77,IF(HLOOKUP(AL$2,Monitoring_eng!$A$1:$DB$79,Results!$C77,FALSE)=$M77,$R77,IF(HLOOKUP(AL$2,Monitoring_eng!$A$1:$DB$79,Results!$C77,FALSE)=$O77,$S77,"CHYBA")))))</f>
        <v>0.5</v>
      </c>
      <c r="AM77" s="68">
        <f>IF(ISBLANK(HLOOKUP(AM$2,Monitoring_eng!$A$1:$DB$79,Results!$C77,FALSE)),"",IF(HLOOKUP(AM$2,Monitoring_eng!$A$1:$DB$79,Results!$C77,FALSE)=$I77,$P77,IF(HLOOKUP(AM$2,Monitoring_eng!$A$1:$DB$79,Results!$C77,FALSE)=$K77,$Q77,IF(HLOOKUP(AM$2,Monitoring_eng!$A$1:$DB$79,Results!$C77,FALSE)=$M77,$R77,IF(HLOOKUP(AM$2,Monitoring_eng!$A$1:$DB$79,Results!$C77,FALSE)=$O77,$S77,"CHYBA")))))</f>
        <v>0.5</v>
      </c>
      <c r="AN77" s="68">
        <f>IF(ISBLANK(HLOOKUP(AN$2,Monitoring_eng!$A$1:$DB$79,Results!$C77,FALSE)),"",IF(HLOOKUP(AN$2,Monitoring_eng!$A$1:$DB$79,Results!$C77,FALSE)=$I77,$P77,IF(HLOOKUP(AN$2,Monitoring_eng!$A$1:$DB$79,Results!$C77,FALSE)=$K77,$Q77,IF(HLOOKUP(AN$2,Monitoring_eng!$A$1:$DB$79,Results!$C77,FALSE)=$M77,$R77,IF(HLOOKUP(AN$2,Monitoring_eng!$A$1:$DB$79,Results!$C77,FALSE)=$O77,$S77,"CHYBA")))))</f>
        <v>0.5</v>
      </c>
      <c r="AO77" s="68">
        <f>IF(ISBLANK(HLOOKUP(AO$2,Monitoring_eng!$A$1:$DB$79,Results!$C77,FALSE)),"",IF(HLOOKUP(AO$2,Monitoring_eng!$A$1:$DB$79,Results!$C77,FALSE)=$I77,$P77,IF(HLOOKUP(AO$2,Monitoring_eng!$A$1:$DB$79,Results!$C77,FALSE)=$K77,$Q77,IF(HLOOKUP(AO$2,Monitoring_eng!$A$1:$DB$79,Results!$C77,FALSE)=$M77,$R77,IF(HLOOKUP(AO$2,Monitoring_eng!$A$1:$DB$79,Results!$C77,FALSE)=$O77,$S77,"CHYBA")))))</f>
        <v>0.5</v>
      </c>
      <c r="AP77" s="68">
        <f>IF(ISBLANK(HLOOKUP(AP$2,Monitoring_eng!$A$1:$DB$79,Results!$C77,FALSE)),"",IF(HLOOKUP(AP$2,Monitoring_eng!$A$1:$DB$79,Results!$C77,FALSE)=$I77,$P77,IF(HLOOKUP(AP$2,Monitoring_eng!$A$1:$DB$79,Results!$C77,FALSE)=$K77,$Q77,IF(HLOOKUP(AP$2,Monitoring_eng!$A$1:$DB$79,Results!$C77,FALSE)=$M77,$R77,IF(HLOOKUP(AP$2,Monitoring_eng!$A$1:$DB$79,Results!$C77,FALSE)=$O77,$S77,"CHYBA")))))</f>
        <v>0.5</v>
      </c>
      <c r="AQ77" s="68">
        <f>IF(ISBLANK(HLOOKUP(AQ$2,Monitoring_eng!$A$1:$DB$79,Results!$C77,FALSE)),"",IF(HLOOKUP(AQ$2,Monitoring_eng!$A$1:$DB$79,Results!$C77,FALSE)=$I77,$P77,IF(HLOOKUP(AQ$2,Monitoring_eng!$A$1:$DB$79,Results!$C77,FALSE)=$K77,$Q77,IF(HLOOKUP(AQ$2,Monitoring_eng!$A$1:$DB$79,Results!$C77,FALSE)=$M77,$R77,IF(HLOOKUP(AQ$2,Monitoring_eng!$A$1:$DB$79,Results!$C77,FALSE)=$O77,$S77,"CHYBA")))))</f>
        <v>0.5</v>
      </c>
      <c r="AR77" s="68">
        <f>IF(ISBLANK(HLOOKUP(AR$2,Monitoring_eng!$A$1:$DB$79,Results!$C77,FALSE)),"",IF(HLOOKUP(AR$2,Monitoring_eng!$A$1:$DB$79,Results!$C77,FALSE)=$I77,$P77,IF(HLOOKUP(AR$2,Monitoring_eng!$A$1:$DB$79,Results!$C77,FALSE)=$K77,$Q77,IF(HLOOKUP(AR$2,Monitoring_eng!$A$1:$DB$79,Results!$C77,FALSE)=$M77,$R77,IF(HLOOKUP(AR$2,Monitoring_eng!$A$1:$DB$79,Results!$C77,FALSE)=$O77,$S77,"CHYBA")))))</f>
        <v>0.5</v>
      </c>
      <c r="AS77" s="68">
        <f>IF(ISBLANK(HLOOKUP(AS$2,Monitoring_eng!$A$1:$DB$79,Results!$C77,FALSE)),"",IF(HLOOKUP(AS$2,Monitoring_eng!$A$1:$DB$79,Results!$C77,FALSE)=$I77,$P77,IF(HLOOKUP(AS$2,Monitoring_eng!$A$1:$DB$79,Results!$C77,FALSE)=$K77,$Q77,IF(HLOOKUP(AS$2,Monitoring_eng!$A$1:$DB$79,Results!$C77,FALSE)=$M77,$R77,IF(HLOOKUP(AS$2,Monitoring_eng!$A$1:$DB$79,Results!$C77,FALSE)=$O77,$S77,"CHYBA")))))</f>
        <v>0.5</v>
      </c>
      <c r="AT77" s="68">
        <f>IF(ISBLANK(HLOOKUP(AT$2,Monitoring_eng!$A$1:$DB$79,Results!$C77,FALSE)),"",IF(HLOOKUP(AT$2,Monitoring_eng!$A$1:$DB$79,Results!$C77,FALSE)=$I77,$P77,IF(HLOOKUP(AT$2,Monitoring_eng!$A$1:$DB$79,Results!$C77,FALSE)=$K77,$Q77,IF(HLOOKUP(AT$2,Monitoring_eng!$A$1:$DB$79,Results!$C77,FALSE)=$M77,$R77,IF(HLOOKUP(AT$2,Monitoring_eng!$A$1:$DB$79,Results!$C77,FALSE)=$O77,$S77,"CHYBA")))))</f>
        <v>0.5</v>
      </c>
      <c r="AU77" s="68">
        <f>IF(ISBLANK(HLOOKUP(AU$2,Monitoring_eng!$A$1:$DB$79,Results!$C77,FALSE)),"",IF(HLOOKUP(AU$2,Monitoring_eng!$A$1:$DB$79,Results!$C77,FALSE)=$I77,$P77,IF(HLOOKUP(AU$2,Monitoring_eng!$A$1:$DB$79,Results!$C77,FALSE)=$K77,$Q77,IF(HLOOKUP(AU$2,Monitoring_eng!$A$1:$DB$79,Results!$C77,FALSE)=$M77,$R77,IF(HLOOKUP(AU$2,Monitoring_eng!$A$1:$DB$79,Results!$C77,FALSE)=$O77,$S77,"CHYBA")))))</f>
        <v>0.5</v>
      </c>
      <c r="AV77" s="68">
        <f>IF(ISBLANK(HLOOKUP(AV$2,Monitoring_eng!$A$1:$DB$79,Results!$C77,FALSE)),"",IF(HLOOKUP(AV$2,Monitoring_eng!$A$1:$DB$79,Results!$C77,FALSE)=$I77,$P77,IF(HLOOKUP(AV$2,Monitoring_eng!$A$1:$DB$79,Results!$C77,FALSE)=$K77,$Q77,IF(HLOOKUP(AV$2,Monitoring_eng!$A$1:$DB$79,Results!$C77,FALSE)=$M77,$R77,IF(HLOOKUP(AV$2,Monitoring_eng!$A$1:$DB$79,Results!$C77,FALSE)=$O77,$S77,"CHYBA")))))</f>
        <v>0.5</v>
      </c>
      <c r="AW77" s="68">
        <f>IF(ISBLANK(HLOOKUP(AW$2,Monitoring_eng!$A$1:$DB$79,Results!$C77,FALSE)),"",IF(HLOOKUP(AW$2,Monitoring_eng!$A$1:$DB$79,Results!$C77,FALSE)=$I77,$P77,IF(HLOOKUP(AW$2,Monitoring_eng!$A$1:$DB$79,Results!$C77,FALSE)=$K77,$Q77,IF(HLOOKUP(AW$2,Monitoring_eng!$A$1:$DB$79,Results!$C77,FALSE)=$M77,$R77,IF(HLOOKUP(AW$2,Monitoring_eng!$A$1:$DB$79,Results!$C77,FALSE)=$O77,$S77,"CHYBA")))))</f>
        <v>0.5</v>
      </c>
      <c r="AX77" s="68">
        <f>IF(ISBLANK(HLOOKUP(AX$2,Monitoring_eng!$A$1:$DB$79,Results!$C77,FALSE)),"",IF(HLOOKUP(AX$2,Monitoring_eng!$A$1:$DB$79,Results!$C77,FALSE)=$I77,$P77,IF(HLOOKUP(AX$2,Monitoring_eng!$A$1:$DB$79,Results!$C77,FALSE)=$K77,$Q77,IF(HLOOKUP(AX$2,Monitoring_eng!$A$1:$DB$79,Results!$C77,FALSE)=$M77,$R77,IF(HLOOKUP(AX$2,Monitoring_eng!$A$1:$DB$79,Results!$C77,FALSE)=$O77,$S77,"CHYBA")))))</f>
        <v>0.5</v>
      </c>
      <c r="AY77" s="68">
        <f>IF(ISBLANK(HLOOKUP(AY$2,Monitoring_eng!$A$1:$DB$79,Results!$C77,FALSE)),"",IF(HLOOKUP(AY$2,Monitoring_eng!$A$1:$DB$79,Results!$C77,FALSE)=$I77,$P77,IF(HLOOKUP(AY$2,Monitoring_eng!$A$1:$DB$79,Results!$C77,FALSE)=$K77,$Q77,IF(HLOOKUP(AY$2,Monitoring_eng!$A$1:$DB$79,Results!$C77,FALSE)=$M77,$R77,IF(HLOOKUP(AY$2,Monitoring_eng!$A$1:$DB$79,Results!$C77,FALSE)=$O77,$S77,"CHYBA")))))</f>
        <v>0.5</v>
      </c>
      <c r="AZ77" s="68">
        <f>IF(ISBLANK(HLOOKUP(AZ$2,Monitoring_eng!$A$1:$DB$79,Results!$C77,FALSE)),"",IF(HLOOKUP(AZ$2,Monitoring_eng!$A$1:$DB$79,Results!$C77,FALSE)=$I77,$P77,IF(HLOOKUP(AZ$2,Monitoring_eng!$A$1:$DB$79,Results!$C77,FALSE)=$K77,$Q77,IF(HLOOKUP(AZ$2,Monitoring_eng!$A$1:$DB$79,Results!$C77,FALSE)=$M77,$R77,IF(HLOOKUP(AZ$2,Monitoring_eng!$A$1:$DB$79,Results!$C77,FALSE)=$O77,$S77,"CHYBA")))))</f>
        <v>0.5</v>
      </c>
      <c r="BA77" s="68">
        <f>IF(ISBLANK(HLOOKUP(BA$2,Monitoring_eng!$A$1:$DB$79,Results!$C77,FALSE)),"",IF(HLOOKUP(BA$2,Monitoring_eng!$A$1:$DB$79,Results!$C77,FALSE)=$I77,$P77,IF(HLOOKUP(BA$2,Monitoring_eng!$A$1:$DB$79,Results!$C77,FALSE)=$K77,$Q77,IF(HLOOKUP(BA$2,Monitoring_eng!$A$1:$DB$79,Results!$C77,FALSE)=$M77,$R77,IF(HLOOKUP(BA$2,Monitoring_eng!$A$1:$DB$79,Results!$C77,FALSE)=$O77,$S77,"CHYBA")))))</f>
        <v>0.5</v>
      </c>
      <c r="BB77" s="68">
        <f>IF(ISBLANK(HLOOKUP(BB$2,Monitoring_eng!$A$1:$DB$79,Results!$C77,FALSE)),"",IF(HLOOKUP(BB$2,Monitoring_eng!$A$1:$DB$79,Results!$C77,FALSE)=$I77,$P77,IF(HLOOKUP(BB$2,Monitoring_eng!$A$1:$DB$79,Results!$C77,FALSE)=$K77,$Q77,IF(HLOOKUP(BB$2,Monitoring_eng!$A$1:$DB$79,Results!$C77,FALSE)=$M77,$R77,IF(HLOOKUP(BB$2,Monitoring_eng!$A$1:$DB$79,Results!$C77,FALSE)=$O77,$S77,"CHYBA")))))</f>
        <v>0.5</v>
      </c>
      <c r="BC77" s="68">
        <f>IF(ISBLANK(HLOOKUP(BC$2,Monitoring_eng!$A$1:$DB$79,Results!$C77,FALSE)),"",IF(HLOOKUP(BC$2,Monitoring_eng!$A$1:$DB$79,Results!$C77,FALSE)=$I77,$P77,IF(HLOOKUP(BC$2,Monitoring_eng!$A$1:$DB$79,Results!$C77,FALSE)=$K77,$Q77,IF(HLOOKUP(BC$2,Monitoring_eng!$A$1:$DB$79,Results!$C77,FALSE)=$M77,$R77,IF(HLOOKUP(BC$2,Monitoring_eng!$A$1:$DB$79,Results!$C77,FALSE)=$O77,$S77,"CHYBA")))))</f>
        <v>0.5</v>
      </c>
      <c r="BD77" s="68">
        <f>IF(ISBLANK(HLOOKUP(BD$2,Monitoring_eng!$A$1:$DB$79,Results!$C77,FALSE)),"",IF(HLOOKUP(BD$2,Monitoring_eng!$A$1:$DB$79,Results!$C77,FALSE)=$I77,$P77,IF(HLOOKUP(BD$2,Monitoring_eng!$A$1:$DB$79,Results!$C77,FALSE)=$K77,$Q77,IF(HLOOKUP(BD$2,Monitoring_eng!$A$1:$DB$79,Results!$C77,FALSE)=$M77,$R77,IF(HLOOKUP(BD$2,Monitoring_eng!$A$1:$DB$79,Results!$C77,FALSE)=$O77,$S77,"CHYBA")))))</f>
        <v>0.5</v>
      </c>
      <c r="BE77" s="68">
        <f>IF(ISBLANK(HLOOKUP(BE$2,Monitoring_eng!$A$1:$DB$79,Results!$C77,FALSE)),"",IF(HLOOKUP(BE$2,Monitoring_eng!$A$1:$DB$79,Results!$C77,FALSE)=$I77,$P77,IF(HLOOKUP(BE$2,Monitoring_eng!$A$1:$DB$79,Results!$C77,FALSE)=$K77,$Q77,IF(HLOOKUP(BE$2,Monitoring_eng!$A$1:$DB$79,Results!$C77,FALSE)=$M77,$R77,IF(HLOOKUP(BE$2,Monitoring_eng!$A$1:$DB$79,Results!$C77,FALSE)=$O77,$S77,"CHYBA")))))</f>
        <v>0.5</v>
      </c>
      <c r="BF77" s="68">
        <f>IF(ISBLANK(HLOOKUP(BF$2,Monitoring_eng!$A$1:$DB$79,Results!$C77,FALSE)),"",IF(HLOOKUP(BF$2,Monitoring_eng!$A$1:$DB$79,Results!$C77,FALSE)=$I77,$P77,IF(HLOOKUP(BF$2,Monitoring_eng!$A$1:$DB$79,Results!$C77,FALSE)=$K77,$Q77,IF(HLOOKUP(BF$2,Monitoring_eng!$A$1:$DB$79,Results!$C77,FALSE)=$M77,$R77,IF(HLOOKUP(BF$2,Monitoring_eng!$A$1:$DB$79,Results!$C77,FALSE)=$O77,$S77,"CHYBA")))))</f>
        <v>0.5</v>
      </c>
      <c r="BG77" s="68">
        <f>IF(ISBLANK(HLOOKUP(BG$2,Monitoring_eng!$A$1:$DB$79,Results!$C77,FALSE)),"",IF(HLOOKUP(BG$2,Monitoring_eng!$A$1:$DB$79,Results!$C77,FALSE)=$I77,$P77,IF(HLOOKUP(BG$2,Monitoring_eng!$A$1:$DB$79,Results!$C77,FALSE)=$K77,$Q77,IF(HLOOKUP(BG$2,Monitoring_eng!$A$1:$DB$79,Results!$C77,FALSE)=$M77,$R77,IF(HLOOKUP(BG$2,Monitoring_eng!$A$1:$DB$79,Results!$C77,FALSE)=$O77,$S77,"CHYBA")))))</f>
        <v>0.5</v>
      </c>
      <c r="BH77" s="68">
        <f>IF(ISBLANK(HLOOKUP(BH$2,Monitoring_eng!$A$1:$DB$79,Results!$C77,FALSE)),"",IF(HLOOKUP(BH$2,Monitoring_eng!$A$1:$DB$79,Results!$C77,FALSE)=$I77,$P77,IF(HLOOKUP(BH$2,Monitoring_eng!$A$1:$DB$79,Results!$C77,FALSE)=$K77,$Q77,IF(HLOOKUP(BH$2,Monitoring_eng!$A$1:$DB$79,Results!$C77,FALSE)=$M77,$R77,IF(HLOOKUP(BH$2,Monitoring_eng!$A$1:$DB$79,Results!$C77,FALSE)=$O77,$S77,"CHYBA")))))</f>
        <v>0.5</v>
      </c>
      <c r="BI77" s="68">
        <f>IF(ISBLANK(HLOOKUP(BI$2,Monitoring_eng!$A$1:$DB$79,Results!$C77,FALSE)),"",IF(HLOOKUP(BI$2,Monitoring_eng!$A$1:$DB$79,Results!$C77,FALSE)=$I77,$P77,IF(HLOOKUP(BI$2,Monitoring_eng!$A$1:$DB$79,Results!$C77,FALSE)=$K77,$Q77,IF(HLOOKUP(BI$2,Monitoring_eng!$A$1:$DB$79,Results!$C77,FALSE)=$M77,$R77,IF(HLOOKUP(BI$2,Monitoring_eng!$A$1:$DB$79,Results!$C77,FALSE)=$O77,$S77,"CHYBA")))))</f>
        <v>0.5</v>
      </c>
      <c r="BJ77" s="68">
        <f>IF(ISBLANK(HLOOKUP(BJ$2,Monitoring_eng!$A$1:$DB$79,Results!$C77,FALSE)),"",IF(HLOOKUP(BJ$2,Monitoring_eng!$A$1:$DB$79,Results!$C77,FALSE)=$I77,$P77,IF(HLOOKUP(BJ$2,Monitoring_eng!$A$1:$DB$79,Results!$C77,FALSE)=$K77,$Q77,IF(HLOOKUP(BJ$2,Monitoring_eng!$A$1:$DB$79,Results!$C77,FALSE)=$M77,$R77,IF(HLOOKUP(BJ$2,Monitoring_eng!$A$1:$DB$79,Results!$C77,FALSE)=$O77,$S77,"CHYBA")))))</f>
        <v>0.5</v>
      </c>
      <c r="BK77" s="68">
        <f>IF(ISBLANK(HLOOKUP(BK$2,Monitoring_eng!$A$1:$DB$79,Results!$C77,FALSE)),"",IF(HLOOKUP(BK$2,Monitoring_eng!$A$1:$DB$79,Results!$C77,FALSE)=$I77,$P77,IF(HLOOKUP(BK$2,Monitoring_eng!$A$1:$DB$79,Results!$C77,FALSE)=$K77,$Q77,IF(HLOOKUP(BK$2,Monitoring_eng!$A$1:$DB$79,Results!$C77,FALSE)=$M77,$R77,IF(HLOOKUP(BK$2,Monitoring_eng!$A$1:$DB$79,Results!$C77,FALSE)=$O77,$S77,"CHYBA")))))</f>
        <v>0.5</v>
      </c>
      <c r="BL77" s="68">
        <f>IF(ISBLANK(HLOOKUP(BL$2,Monitoring_eng!$A$1:$DB$79,Results!$C77,FALSE)),"",IF(HLOOKUP(BL$2,Monitoring_eng!$A$1:$DB$79,Results!$C77,FALSE)=$I77,$P77,IF(HLOOKUP(BL$2,Monitoring_eng!$A$1:$DB$79,Results!$C77,FALSE)=$K77,$Q77,IF(HLOOKUP(BL$2,Monitoring_eng!$A$1:$DB$79,Results!$C77,FALSE)=$M77,$R77,IF(HLOOKUP(BL$2,Monitoring_eng!$A$1:$DB$79,Results!$C77,FALSE)=$O77,$S77,"CHYBA")))))</f>
        <v>0.5</v>
      </c>
      <c r="BM77" s="68">
        <f>IF(ISBLANK(HLOOKUP(BM$2,Monitoring_eng!$A$1:$DB$79,Results!$C77,FALSE)),"",IF(HLOOKUP(BM$2,Monitoring_eng!$A$1:$DB$79,Results!$C77,FALSE)=$I77,$P77,IF(HLOOKUP(BM$2,Monitoring_eng!$A$1:$DB$79,Results!$C77,FALSE)=$K77,$Q77,IF(HLOOKUP(BM$2,Monitoring_eng!$A$1:$DB$79,Results!$C77,FALSE)=$M77,$R77,IF(HLOOKUP(BM$2,Monitoring_eng!$A$1:$DB$79,Results!$C77,FALSE)=$O77,$S77,"CHYBA")))))</f>
        <v>0.5</v>
      </c>
      <c r="BN77" s="68">
        <f>IF(ISBLANK(HLOOKUP(BN$2,Monitoring_eng!$A$1:$DB$79,Results!$C77,FALSE)),"",IF(HLOOKUP(BN$2,Monitoring_eng!$A$1:$DB$79,Results!$C77,FALSE)=$I77,$P77,IF(HLOOKUP(BN$2,Monitoring_eng!$A$1:$DB$79,Results!$C77,FALSE)=$K77,$Q77,IF(HLOOKUP(BN$2,Monitoring_eng!$A$1:$DB$79,Results!$C77,FALSE)=$M77,$R77,IF(HLOOKUP(BN$2,Monitoring_eng!$A$1:$DB$79,Results!$C77,FALSE)=$O77,$S77,"CHYBA")))))</f>
        <v>0.5</v>
      </c>
      <c r="BO77" s="68">
        <f>IF(ISBLANK(HLOOKUP(BO$2,Monitoring_eng!$A$1:$DB$79,Results!$C77,FALSE)),"",IF(HLOOKUP(BO$2,Monitoring_eng!$A$1:$DB$79,Results!$C77,FALSE)=$I77,$P77,IF(HLOOKUP(BO$2,Monitoring_eng!$A$1:$DB$79,Results!$C77,FALSE)=$K77,$Q77,IF(HLOOKUP(BO$2,Monitoring_eng!$A$1:$DB$79,Results!$C77,FALSE)=$M77,$R77,IF(HLOOKUP(BO$2,Monitoring_eng!$A$1:$DB$79,Results!$C77,FALSE)=$O77,$S77,"CHYBA")))))</f>
        <v>0.5</v>
      </c>
      <c r="BP77" s="68">
        <f>IF(ISBLANK(HLOOKUP(BP$2,Monitoring_eng!$A$1:$DB$79,Results!$C77,FALSE)),"",IF(HLOOKUP(BP$2,Monitoring_eng!$A$1:$DB$79,Results!$C77,FALSE)=$I77,$P77,IF(HLOOKUP(BP$2,Monitoring_eng!$A$1:$DB$79,Results!$C77,FALSE)=$K77,$Q77,IF(HLOOKUP(BP$2,Monitoring_eng!$A$1:$DB$79,Results!$C77,FALSE)=$M77,$R77,IF(HLOOKUP(BP$2,Monitoring_eng!$A$1:$DB$79,Results!$C77,FALSE)=$O77,$S77,"CHYBA")))))</f>
        <v>0.5</v>
      </c>
      <c r="BQ77" s="68">
        <f>IF(ISBLANK(HLOOKUP(BQ$2,Monitoring_eng!$A$1:$DB$79,Results!$C77,FALSE)),"",IF(HLOOKUP(BQ$2,Monitoring_eng!$A$1:$DB$79,Results!$C77,FALSE)=$I77,$P77,IF(HLOOKUP(BQ$2,Monitoring_eng!$A$1:$DB$79,Results!$C77,FALSE)=$K77,$Q77,IF(HLOOKUP(BQ$2,Monitoring_eng!$A$1:$DB$79,Results!$C77,FALSE)=$M77,$R77,IF(HLOOKUP(BQ$2,Monitoring_eng!$A$1:$DB$79,Results!$C77,FALSE)=$O77,$S77,"CHYBA")))))</f>
        <v>0.5</v>
      </c>
    </row>
    <row r="78" spans="1:69" x14ac:dyDescent="0.25">
      <c r="A78" s="45" t="s">
        <v>2503</v>
      </c>
      <c r="B78" s="45" t="s">
        <v>379</v>
      </c>
      <c r="C78" s="45">
        <v>77</v>
      </c>
      <c r="D78" s="62" t="s">
        <v>289</v>
      </c>
      <c r="E78" s="62" t="s">
        <v>288</v>
      </c>
      <c r="F78" s="63" t="s">
        <v>74</v>
      </c>
      <c r="G78" s="45">
        <v>1</v>
      </c>
      <c r="H78" s="45" t="s">
        <v>484</v>
      </c>
      <c r="I78" s="45" t="s">
        <v>1749</v>
      </c>
      <c r="J78" s="45" t="s">
        <v>485</v>
      </c>
      <c r="K78" s="67" t="s">
        <v>1750</v>
      </c>
      <c r="L78" s="45" t="s">
        <v>486</v>
      </c>
      <c r="M78" s="45" t="s">
        <v>1752</v>
      </c>
      <c r="N78" s="45" t="s">
        <v>2116</v>
      </c>
      <c r="O78" s="45" t="s">
        <v>2116</v>
      </c>
      <c r="P78" s="45">
        <f t="shared" si="2"/>
        <v>1</v>
      </c>
      <c r="Q78" s="45">
        <v>0</v>
      </c>
      <c r="R78" s="45">
        <f t="shared" si="3"/>
        <v>0.5</v>
      </c>
      <c r="S78" s="45" t="s">
        <v>2116</v>
      </c>
      <c r="T78" s="68">
        <f>IF(ISBLANK(HLOOKUP(T$2,Monitoring_eng!$A$1:$DB$79,Results!$C78,FALSE)),"",IF(HLOOKUP(T$2,Monitoring_eng!$A$1:$DB$79,Results!$C78,FALSE)=$I78,$P78,IF(HLOOKUP(T$2,Monitoring_eng!$A$1:$DB$79,Results!$C78,FALSE)=$K78,$Q78,IF(HLOOKUP(T$2,Monitoring_eng!$A$1:$DB$79,Results!$C78,FALSE)=$M78,$R78,IF(HLOOKUP(T$2,Monitoring_eng!$A$1:$DB$79,Results!$C78,FALSE)=$O78,$S78,"CHYBA")))))</f>
        <v>0</v>
      </c>
      <c r="U78" s="68">
        <f>IF(ISBLANK(HLOOKUP(U$2,Monitoring_eng!$A$1:$DB$79,Results!$C78,FALSE)),"",IF(HLOOKUP(U$2,Monitoring_eng!$A$1:$DB$79,Results!$C78,FALSE)=$I78,$P78,IF(HLOOKUP(U$2,Monitoring_eng!$A$1:$DB$79,Results!$C78,FALSE)=$K78,$Q78,IF(HLOOKUP(U$2,Monitoring_eng!$A$1:$DB$79,Results!$C78,FALSE)=$M78,$R78,IF(HLOOKUP(U$2,Monitoring_eng!$A$1:$DB$79,Results!$C78,FALSE)=$O78,$S78,"CHYBA")))))</f>
        <v>0</v>
      </c>
      <c r="V78" s="68">
        <f>IF(ISBLANK(HLOOKUP(V$2,Monitoring_eng!$A$1:$DB$79,Results!$C78,FALSE)),"",IF(HLOOKUP(V$2,Monitoring_eng!$A$1:$DB$79,Results!$C78,FALSE)=$I78,$P78,IF(HLOOKUP(V$2,Monitoring_eng!$A$1:$DB$79,Results!$C78,FALSE)=$K78,$Q78,IF(HLOOKUP(V$2,Monitoring_eng!$A$1:$DB$79,Results!$C78,FALSE)=$M78,$R78,IF(HLOOKUP(V$2,Monitoring_eng!$A$1:$DB$79,Results!$C78,FALSE)=$O78,$S78,"CHYBA")))))</f>
        <v>1</v>
      </c>
      <c r="W78" s="68">
        <f>IF(ISBLANK(HLOOKUP(W$2,Monitoring_eng!$A$1:$DB$79,Results!$C78,FALSE)),"",IF(HLOOKUP(W$2,Monitoring_eng!$A$1:$DB$79,Results!$C78,FALSE)=$I78,$P78,IF(HLOOKUP(W$2,Monitoring_eng!$A$1:$DB$79,Results!$C78,FALSE)=$K78,$Q78,IF(HLOOKUP(W$2,Monitoring_eng!$A$1:$DB$79,Results!$C78,FALSE)=$M78,$R78,IF(HLOOKUP(W$2,Monitoring_eng!$A$1:$DB$79,Results!$C78,FALSE)=$O78,$S78,"CHYBA")))))</f>
        <v>0</v>
      </c>
      <c r="X78" s="68">
        <f>IF(ISBLANK(HLOOKUP(X$2,Monitoring_eng!$A$1:$DB$79,Results!$C78,FALSE)),"",IF(HLOOKUP(X$2,Monitoring_eng!$A$1:$DB$79,Results!$C78,FALSE)=$I78,$P78,IF(HLOOKUP(X$2,Monitoring_eng!$A$1:$DB$79,Results!$C78,FALSE)=$K78,$Q78,IF(HLOOKUP(X$2,Monitoring_eng!$A$1:$DB$79,Results!$C78,FALSE)=$M78,$R78,IF(HLOOKUP(X$2,Monitoring_eng!$A$1:$DB$79,Results!$C78,FALSE)=$O78,$S78,"CHYBA")))))</f>
        <v>0</v>
      </c>
      <c r="Y78" s="68">
        <f>IF(ISBLANK(HLOOKUP(Y$2,Monitoring_eng!$A$1:$DB$79,Results!$C78,FALSE)),"",IF(HLOOKUP(Y$2,Monitoring_eng!$A$1:$DB$79,Results!$C78,FALSE)=$I78,$P78,IF(HLOOKUP(Y$2,Monitoring_eng!$A$1:$DB$79,Results!$C78,FALSE)=$K78,$Q78,IF(HLOOKUP(Y$2,Monitoring_eng!$A$1:$DB$79,Results!$C78,FALSE)=$M78,$R78,IF(HLOOKUP(Y$2,Monitoring_eng!$A$1:$DB$79,Results!$C78,FALSE)=$O78,$S78,"CHYBA")))))</f>
        <v>0</v>
      </c>
      <c r="Z78" s="68">
        <f>IF(ISBLANK(HLOOKUP(Z$2,Monitoring_eng!$A$1:$DB$79,Results!$C78,FALSE)),"",IF(HLOOKUP(Z$2,Monitoring_eng!$A$1:$DB$79,Results!$C78,FALSE)=$I78,$P78,IF(HLOOKUP(Z$2,Monitoring_eng!$A$1:$DB$79,Results!$C78,FALSE)=$K78,$Q78,IF(HLOOKUP(Z$2,Monitoring_eng!$A$1:$DB$79,Results!$C78,FALSE)=$M78,$R78,IF(HLOOKUP(Z$2,Monitoring_eng!$A$1:$DB$79,Results!$C78,FALSE)=$O78,$S78,"CHYBA")))))</f>
        <v>0</v>
      </c>
      <c r="AA78" s="68">
        <f>IF(ISBLANK(HLOOKUP(AA$2,Monitoring_eng!$A$1:$DB$79,Results!$C78,FALSE)),"",IF(HLOOKUP(AA$2,Monitoring_eng!$A$1:$DB$79,Results!$C78,FALSE)=$I78,$P78,IF(HLOOKUP(AA$2,Monitoring_eng!$A$1:$DB$79,Results!$C78,FALSE)=$K78,$Q78,IF(HLOOKUP(AA$2,Monitoring_eng!$A$1:$DB$79,Results!$C78,FALSE)=$M78,$R78,IF(HLOOKUP(AA$2,Monitoring_eng!$A$1:$DB$79,Results!$C78,FALSE)=$O78,$S78,"CHYBA")))))</f>
        <v>0</v>
      </c>
      <c r="AB78" s="68">
        <f>IF(ISBLANK(HLOOKUP(AB$2,Monitoring_eng!$A$1:$DB$79,Results!$C78,FALSE)),"",IF(HLOOKUP(AB$2,Monitoring_eng!$A$1:$DB$79,Results!$C78,FALSE)=$I78,$P78,IF(HLOOKUP(AB$2,Monitoring_eng!$A$1:$DB$79,Results!$C78,FALSE)=$K78,$Q78,IF(HLOOKUP(AB$2,Monitoring_eng!$A$1:$DB$79,Results!$C78,FALSE)=$M78,$R78,IF(HLOOKUP(AB$2,Monitoring_eng!$A$1:$DB$79,Results!$C78,FALSE)=$O78,$S78,"CHYBA")))))</f>
        <v>0</v>
      </c>
      <c r="AC78" s="68">
        <f>IF(ISBLANK(HLOOKUP(AC$2,Monitoring_eng!$A$1:$DB$79,Results!$C78,FALSE)),"",IF(HLOOKUP(AC$2,Monitoring_eng!$A$1:$DB$79,Results!$C78,FALSE)=$I78,$P78,IF(HLOOKUP(AC$2,Monitoring_eng!$A$1:$DB$79,Results!$C78,FALSE)=$K78,$Q78,IF(HLOOKUP(AC$2,Monitoring_eng!$A$1:$DB$79,Results!$C78,FALSE)=$M78,$R78,IF(HLOOKUP(AC$2,Monitoring_eng!$A$1:$DB$79,Results!$C78,FALSE)=$O78,$S78,"CHYBA")))))</f>
        <v>0</v>
      </c>
      <c r="AD78" s="68">
        <f>IF(ISBLANK(HLOOKUP(AD$2,Monitoring_eng!$A$1:$DB$79,Results!$C78,FALSE)),"",IF(HLOOKUP(AD$2,Monitoring_eng!$A$1:$DB$79,Results!$C78,FALSE)=$I78,$P78,IF(HLOOKUP(AD$2,Monitoring_eng!$A$1:$DB$79,Results!$C78,FALSE)=$K78,$Q78,IF(HLOOKUP(AD$2,Monitoring_eng!$A$1:$DB$79,Results!$C78,FALSE)=$M78,$R78,IF(HLOOKUP(AD$2,Monitoring_eng!$A$1:$DB$79,Results!$C78,FALSE)=$O78,$S78,"CHYBA")))))</f>
        <v>0</v>
      </c>
      <c r="AE78" s="68">
        <f>IF(ISBLANK(HLOOKUP(AE$2,Monitoring_eng!$A$1:$DB$79,Results!$C78,FALSE)),"",IF(HLOOKUP(AE$2,Monitoring_eng!$A$1:$DB$79,Results!$C78,FALSE)=$I78,$P78,IF(HLOOKUP(AE$2,Monitoring_eng!$A$1:$DB$79,Results!$C78,FALSE)=$K78,$Q78,IF(HLOOKUP(AE$2,Monitoring_eng!$A$1:$DB$79,Results!$C78,FALSE)=$M78,$R78,IF(HLOOKUP(AE$2,Monitoring_eng!$A$1:$DB$79,Results!$C78,FALSE)=$O78,$S78,"CHYBA")))))</f>
        <v>0</v>
      </c>
      <c r="AF78" s="68">
        <f>IF(ISBLANK(HLOOKUP(AF$2,Monitoring_eng!$A$1:$DB$79,Results!$C78,FALSE)),"",IF(HLOOKUP(AF$2,Monitoring_eng!$A$1:$DB$79,Results!$C78,FALSE)=$I78,$P78,IF(HLOOKUP(AF$2,Monitoring_eng!$A$1:$DB$79,Results!$C78,FALSE)=$K78,$Q78,IF(HLOOKUP(AF$2,Monitoring_eng!$A$1:$DB$79,Results!$C78,FALSE)=$M78,$R78,IF(HLOOKUP(AF$2,Monitoring_eng!$A$1:$DB$79,Results!$C78,FALSE)=$O78,$S78,"CHYBA")))))</f>
        <v>0</v>
      </c>
      <c r="AG78" s="68">
        <f>IF(ISBLANK(HLOOKUP(AG$2,Monitoring_eng!$A$1:$DB$79,Results!$C78,FALSE)),"",IF(HLOOKUP(AG$2,Monitoring_eng!$A$1:$DB$79,Results!$C78,FALSE)=$I78,$P78,IF(HLOOKUP(AG$2,Monitoring_eng!$A$1:$DB$79,Results!$C78,FALSE)=$K78,$Q78,IF(HLOOKUP(AG$2,Monitoring_eng!$A$1:$DB$79,Results!$C78,FALSE)=$M78,$R78,IF(HLOOKUP(AG$2,Monitoring_eng!$A$1:$DB$79,Results!$C78,FALSE)=$O78,$S78,"CHYBA")))))</f>
        <v>0</v>
      </c>
      <c r="AH78" s="68">
        <f>IF(ISBLANK(HLOOKUP(AH$2,Monitoring_eng!$A$1:$DB$79,Results!$C78,FALSE)),"",IF(HLOOKUP(AH$2,Monitoring_eng!$A$1:$DB$79,Results!$C78,FALSE)=$I78,$P78,IF(HLOOKUP(AH$2,Monitoring_eng!$A$1:$DB$79,Results!$C78,FALSE)=$K78,$Q78,IF(HLOOKUP(AH$2,Monitoring_eng!$A$1:$DB$79,Results!$C78,FALSE)=$M78,$R78,IF(HLOOKUP(AH$2,Monitoring_eng!$A$1:$DB$79,Results!$C78,FALSE)=$O78,$S78,"CHYBA")))))</f>
        <v>1</v>
      </c>
      <c r="AI78" s="68">
        <f>IF(ISBLANK(HLOOKUP(AI$2,Monitoring_eng!$A$1:$DB$79,Results!$C78,FALSE)),"",IF(HLOOKUP(AI$2,Monitoring_eng!$A$1:$DB$79,Results!$C78,FALSE)=$I78,$P78,IF(HLOOKUP(AI$2,Monitoring_eng!$A$1:$DB$79,Results!$C78,FALSE)=$K78,$Q78,IF(HLOOKUP(AI$2,Monitoring_eng!$A$1:$DB$79,Results!$C78,FALSE)=$M78,$R78,IF(HLOOKUP(AI$2,Monitoring_eng!$A$1:$DB$79,Results!$C78,FALSE)=$O78,$S78,"CHYBA")))))</f>
        <v>0</v>
      </c>
      <c r="AJ78" s="68">
        <f>IF(ISBLANK(HLOOKUP(AJ$2,Monitoring_eng!$A$1:$DB$79,Results!$C78,FALSE)),"",IF(HLOOKUP(AJ$2,Monitoring_eng!$A$1:$DB$79,Results!$C78,FALSE)=$I78,$P78,IF(HLOOKUP(AJ$2,Monitoring_eng!$A$1:$DB$79,Results!$C78,FALSE)=$K78,$Q78,IF(HLOOKUP(AJ$2,Monitoring_eng!$A$1:$DB$79,Results!$C78,FALSE)=$M78,$R78,IF(HLOOKUP(AJ$2,Monitoring_eng!$A$1:$DB$79,Results!$C78,FALSE)=$O78,$S78,"CHYBA")))))</f>
        <v>0</v>
      </c>
      <c r="AK78" s="68">
        <f>IF(ISBLANK(HLOOKUP(AK$2,Monitoring_eng!$A$1:$DB$79,Results!$C78,FALSE)),"",IF(HLOOKUP(AK$2,Monitoring_eng!$A$1:$DB$79,Results!$C78,FALSE)=$I78,$P78,IF(HLOOKUP(AK$2,Monitoring_eng!$A$1:$DB$79,Results!$C78,FALSE)=$K78,$Q78,IF(HLOOKUP(AK$2,Monitoring_eng!$A$1:$DB$79,Results!$C78,FALSE)=$M78,$R78,IF(HLOOKUP(AK$2,Monitoring_eng!$A$1:$DB$79,Results!$C78,FALSE)=$O78,$S78,"CHYBA")))))</f>
        <v>0</v>
      </c>
      <c r="AL78" s="68">
        <f>IF(ISBLANK(HLOOKUP(AL$2,Monitoring_eng!$A$1:$DB$79,Results!$C78,FALSE)),"",IF(HLOOKUP(AL$2,Monitoring_eng!$A$1:$DB$79,Results!$C78,FALSE)=$I78,$P78,IF(HLOOKUP(AL$2,Monitoring_eng!$A$1:$DB$79,Results!$C78,FALSE)=$K78,$Q78,IF(HLOOKUP(AL$2,Monitoring_eng!$A$1:$DB$79,Results!$C78,FALSE)=$M78,$R78,IF(HLOOKUP(AL$2,Monitoring_eng!$A$1:$DB$79,Results!$C78,FALSE)=$O78,$S78,"CHYBA")))))</f>
        <v>0</v>
      </c>
      <c r="AM78" s="68">
        <f>IF(ISBLANK(HLOOKUP(AM$2,Monitoring_eng!$A$1:$DB$79,Results!$C78,FALSE)),"",IF(HLOOKUP(AM$2,Monitoring_eng!$A$1:$DB$79,Results!$C78,FALSE)=$I78,$P78,IF(HLOOKUP(AM$2,Monitoring_eng!$A$1:$DB$79,Results!$C78,FALSE)=$K78,$Q78,IF(HLOOKUP(AM$2,Monitoring_eng!$A$1:$DB$79,Results!$C78,FALSE)=$M78,$R78,IF(HLOOKUP(AM$2,Monitoring_eng!$A$1:$DB$79,Results!$C78,FALSE)=$O78,$S78,"CHYBA")))))</f>
        <v>0</v>
      </c>
      <c r="AN78" s="68">
        <f>IF(ISBLANK(HLOOKUP(AN$2,Monitoring_eng!$A$1:$DB$79,Results!$C78,FALSE)),"",IF(HLOOKUP(AN$2,Monitoring_eng!$A$1:$DB$79,Results!$C78,FALSE)=$I78,$P78,IF(HLOOKUP(AN$2,Monitoring_eng!$A$1:$DB$79,Results!$C78,FALSE)=$K78,$Q78,IF(HLOOKUP(AN$2,Monitoring_eng!$A$1:$DB$79,Results!$C78,FALSE)=$M78,$R78,IF(HLOOKUP(AN$2,Monitoring_eng!$A$1:$DB$79,Results!$C78,FALSE)=$O78,$S78,"CHYBA")))))</f>
        <v>0</v>
      </c>
      <c r="AO78" s="68">
        <f>IF(ISBLANK(HLOOKUP(AO$2,Monitoring_eng!$A$1:$DB$79,Results!$C78,FALSE)),"",IF(HLOOKUP(AO$2,Monitoring_eng!$A$1:$DB$79,Results!$C78,FALSE)=$I78,$P78,IF(HLOOKUP(AO$2,Monitoring_eng!$A$1:$DB$79,Results!$C78,FALSE)=$K78,$Q78,IF(HLOOKUP(AO$2,Monitoring_eng!$A$1:$DB$79,Results!$C78,FALSE)=$M78,$R78,IF(HLOOKUP(AO$2,Monitoring_eng!$A$1:$DB$79,Results!$C78,FALSE)=$O78,$S78,"CHYBA")))))</f>
        <v>0</v>
      </c>
      <c r="AP78" s="68">
        <f>IF(ISBLANK(HLOOKUP(AP$2,Monitoring_eng!$A$1:$DB$79,Results!$C78,FALSE)),"",IF(HLOOKUP(AP$2,Monitoring_eng!$A$1:$DB$79,Results!$C78,FALSE)=$I78,$P78,IF(HLOOKUP(AP$2,Monitoring_eng!$A$1:$DB$79,Results!$C78,FALSE)=$K78,$Q78,IF(HLOOKUP(AP$2,Monitoring_eng!$A$1:$DB$79,Results!$C78,FALSE)=$M78,$R78,IF(HLOOKUP(AP$2,Monitoring_eng!$A$1:$DB$79,Results!$C78,FALSE)=$O78,$S78,"CHYBA")))))</f>
        <v>0</v>
      </c>
      <c r="AQ78" s="68">
        <f>IF(ISBLANK(HLOOKUP(AQ$2,Monitoring_eng!$A$1:$DB$79,Results!$C78,FALSE)),"",IF(HLOOKUP(AQ$2,Monitoring_eng!$A$1:$DB$79,Results!$C78,FALSE)=$I78,$P78,IF(HLOOKUP(AQ$2,Monitoring_eng!$A$1:$DB$79,Results!$C78,FALSE)=$K78,$Q78,IF(HLOOKUP(AQ$2,Monitoring_eng!$A$1:$DB$79,Results!$C78,FALSE)=$M78,$R78,IF(HLOOKUP(AQ$2,Monitoring_eng!$A$1:$DB$79,Results!$C78,FALSE)=$O78,$S78,"CHYBA")))))</f>
        <v>0</v>
      </c>
      <c r="AR78" s="68">
        <f>IF(ISBLANK(HLOOKUP(AR$2,Monitoring_eng!$A$1:$DB$79,Results!$C78,FALSE)),"",IF(HLOOKUP(AR$2,Monitoring_eng!$A$1:$DB$79,Results!$C78,FALSE)=$I78,$P78,IF(HLOOKUP(AR$2,Monitoring_eng!$A$1:$DB$79,Results!$C78,FALSE)=$K78,$Q78,IF(HLOOKUP(AR$2,Monitoring_eng!$A$1:$DB$79,Results!$C78,FALSE)=$M78,$R78,IF(HLOOKUP(AR$2,Monitoring_eng!$A$1:$DB$79,Results!$C78,FALSE)=$O78,$S78,"CHYBA")))))</f>
        <v>1</v>
      </c>
      <c r="AS78" s="68">
        <f>IF(ISBLANK(HLOOKUP(AS$2,Monitoring_eng!$A$1:$DB$79,Results!$C78,FALSE)),"",IF(HLOOKUP(AS$2,Monitoring_eng!$A$1:$DB$79,Results!$C78,FALSE)=$I78,$P78,IF(HLOOKUP(AS$2,Monitoring_eng!$A$1:$DB$79,Results!$C78,FALSE)=$K78,$Q78,IF(HLOOKUP(AS$2,Monitoring_eng!$A$1:$DB$79,Results!$C78,FALSE)=$M78,$R78,IF(HLOOKUP(AS$2,Monitoring_eng!$A$1:$DB$79,Results!$C78,FALSE)=$O78,$S78,"CHYBA")))))</f>
        <v>0</v>
      </c>
      <c r="AT78" s="68">
        <f>IF(ISBLANK(HLOOKUP(AT$2,Monitoring_eng!$A$1:$DB$79,Results!$C78,FALSE)),"",IF(HLOOKUP(AT$2,Monitoring_eng!$A$1:$DB$79,Results!$C78,FALSE)=$I78,$P78,IF(HLOOKUP(AT$2,Monitoring_eng!$A$1:$DB$79,Results!$C78,FALSE)=$K78,$Q78,IF(HLOOKUP(AT$2,Monitoring_eng!$A$1:$DB$79,Results!$C78,FALSE)=$M78,$R78,IF(HLOOKUP(AT$2,Monitoring_eng!$A$1:$DB$79,Results!$C78,FALSE)=$O78,$S78,"CHYBA")))))</f>
        <v>0</v>
      </c>
      <c r="AU78" s="68">
        <f>IF(ISBLANK(HLOOKUP(AU$2,Monitoring_eng!$A$1:$DB$79,Results!$C78,FALSE)),"",IF(HLOOKUP(AU$2,Monitoring_eng!$A$1:$DB$79,Results!$C78,FALSE)=$I78,$P78,IF(HLOOKUP(AU$2,Monitoring_eng!$A$1:$DB$79,Results!$C78,FALSE)=$K78,$Q78,IF(HLOOKUP(AU$2,Monitoring_eng!$A$1:$DB$79,Results!$C78,FALSE)=$M78,$R78,IF(HLOOKUP(AU$2,Monitoring_eng!$A$1:$DB$79,Results!$C78,FALSE)=$O78,$S78,"CHYBA")))))</f>
        <v>0</v>
      </c>
      <c r="AV78" s="68">
        <f>IF(ISBLANK(HLOOKUP(AV$2,Monitoring_eng!$A$1:$DB$79,Results!$C78,FALSE)),"",IF(HLOOKUP(AV$2,Monitoring_eng!$A$1:$DB$79,Results!$C78,FALSE)=$I78,$P78,IF(HLOOKUP(AV$2,Monitoring_eng!$A$1:$DB$79,Results!$C78,FALSE)=$K78,$Q78,IF(HLOOKUP(AV$2,Monitoring_eng!$A$1:$DB$79,Results!$C78,FALSE)=$M78,$R78,IF(HLOOKUP(AV$2,Monitoring_eng!$A$1:$DB$79,Results!$C78,FALSE)=$O78,$S78,"CHYBA")))))</f>
        <v>0</v>
      </c>
      <c r="AW78" s="68">
        <f>IF(ISBLANK(HLOOKUP(AW$2,Monitoring_eng!$A$1:$DB$79,Results!$C78,FALSE)),"",IF(HLOOKUP(AW$2,Monitoring_eng!$A$1:$DB$79,Results!$C78,FALSE)=$I78,$P78,IF(HLOOKUP(AW$2,Monitoring_eng!$A$1:$DB$79,Results!$C78,FALSE)=$K78,$Q78,IF(HLOOKUP(AW$2,Monitoring_eng!$A$1:$DB$79,Results!$C78,FALSE)=$M78,$R78,IF(HLOOKUP(AW$2,Monitoring_eng!$A$1:$DB$79,Results!$C78,FALSE)=$O78,$S78,"CHYBA")))))</f>
        <v>0</v>
      </c>
      <c r="AX78" s="68">
        <f>IF(ISBLANK(HLOOKUP(AX$2,Monitoring_eng!$A$1:$DB$79,Results!$C78,FALSE)),"",IF(HLOOKUP(AX$2,Monitoring_eng!$A$1:$DB$79,Results!$C78,FALSE)=$I78,$P78,IF(HLOOKUP(AX$2,Monitoring_eng!$A$1:$DB$79,Results!$C78,FALSE)=$K78,$Q78,IF(HLOOKUP(AX$2,Monitoring_eng!$A$1:$DB$79,Results!$C78,FALSE)=$M78,$R78,IF(HLOOKUP(AX$2,Monitoring_eng!$A$1:$DB$79,Results!$C78,FALSE)=$O78,$S78,"CHYBA")))))</f>
        <v>0</v>
      </c>
      <c r="AY78" s="68">
        <f>IF(ISBLANK(HLOOKUP(AY$2,Monitoring_eng!$A$1:$DB$79,Results!$C78,FALSE)),"",IF(HLOOKUP(AY$2,Monitoring_eng!$A$1:$DB$79,Results!$C78,FALSE)=$I78,$P78,IF(HLOOKUP(AY$2,Monitoring_eng!$A$1:$DB$79,Results!$C78,FALSE)=$K78,$Q78,IF(HLOOKUP(AY$2,Monitoring_eng!$A$1:$DB$79,Results!$C78,FALSE)=$M78,$R78,IF(HLOOKUP(AY$2,Monitoring_eng!$A$1:$DB$79,Results!$C78,FALSE)=$O78,$S78,"CHYBA")))))</f>
        <v>0</v>
      </c>
      <c r="AZ78" s="68">
        <f>IF(ISBLANK(HLOOKUP(AZ$2,Monitoring_eng!$A$1:$DB$79,Results!$C78,FALSE)),"",IF(HLOOKUP(AZ$2,Monitoring_eng!$A$1:$DB$79,Results!$C78,FALSE)=$I78,$P78,IF(HLOOKUP(AZ$2,Monitoring_eng!$A$1:$DB$79,Results!$C78,FALSE)=$K78,$Q78,IF(HLOOKUP(AZ$2,Monitoring_eng!$A$1:$DB$79,Results!$C78,FALSE)=$M78,$R78,IF(HLOOKUP(AZ$2,Monitoring_eng!$A$1:$DB$79,Results!$C78,FALSE)=$O78,$S78,"CHYBA")))))</f>
        <v>0</v>
      </c>
      <c r="BA78" s="68">
        <f>IF(ISBLANK(HLOOKUP(BA$2,Monitoring_eng!$A$1:$DB$79,Results!$C78,FALSE)),"",IF(HLOOKUP(BA$2,Monitoring_eng!$A$1:$DB$79,Results!$C78,FALSE)=$I78,$P78,IF(HLOOKUP(BA$2,Monitoring_eng!$A$1:$DB$79,Results!$C78,FALSE)=$K78,$Q78,IF(HLOOKUP(BA$2,Monitoring_eng!$A$1:$DB$79,Results!$C78,FALSE)=$M78,$R78,IF(HLOOKUP(BA$2,Monitoring_eng!$A$1:$DB$79,Results!$C78,FALSE)=$O78,$S78,"CHYBA")))))</f>
        <v>0</v>
      </c>
      <c r="BB78" s="68">
        <f>IF(ISBLANK(HLOOKUP(BB$2,Monitoring_eng!$A$1:$DB$79,Results!$C78,FALSE)),"",IF(HLOOKUP(BB$2,Monitoring_eng!$A$1:$DB$79,Results!$C78,FALSE)=$I78,$P78,IF(HLOOKUP(BB$2,Monitoring_eng!$A$1:$DB$79,Results!$C78,FALSE)=$K78,$Q78,IF(HLOOKUP(BB$2,Monitoring_eng!$A$1:$DB$79,Results!$C78,FALSE)=$M78,$R78,IF(HLOOKUP(BB$2,Monitoring_eng!$A$1:$DB$79,Results!$C78,FALSE)=$O78,$S78,"CHYBA")))))</f>
        <v>0.5</v>
      </c>
      <c r="BC78" s="68">
        <f>IF(ISBLANK(HLOOKUP(BC$2,Monitoring_eng!$A$1:$DB$79,Results!$C78,FALSE)),"",IF(HLOOKUP(BC$2,Monitoring_eng!$A$1:$DB$79,Results!$C78,FALSE)=$I78,$P78,IF(HLOOKUP(BC$2,Monitoring_eng!$A$1:$DB$79,Results!$C78,FALSE)=$K78,$Q78,IF(HLOOKUP(BC$2,Monitoring_eng!$A$1:$DB$79,Results!$C78,FALSE)=$M78,$R78,IF(HLOOKUP(BC$2,Monitoring_eng!$A$1:$DB$79,Results!$C78,FALSE)=$O78,$S78,"CHYBA")))))</f>
        <v>0</v>
      </c>
      <c r="BD78" s="68">
        <f>IF(ISBLANK(HLOOKUP(BD$2,Monitoring_eng!$A$1:$DB$79,Results!$C78,FALSE)),"",IF(HLOOKUP(BD$2,Monitoring_eng!$A$1:$DB$79,Results!$C78,FALSE)=$I78,$P78,IF(HLOOKUP(BD$2,Monitoring_eng!$A$1:$DB$79,Results!$C78,FALSE)=$K78,$Q78,IF(HLOOKUP(BD$2,Monitoring_eng!$A$1:$DB$79,Results!$C78,FALSE)=$M78,$R78,IF(HLOOKUP(BD$2,Monitoring_eng!$A$1:$DB$79,Results!$C78,FALSE)=$O78,$S78,"CHYBA")))))</f>
        <v>0</v>
      </c>
      <c r="BE78" s="68">
        <f>IF(ISBLANK(HLOOKUP(BE$2,Monitoring_eng!$A$1:$DB$79,Results!$C78,FALSE)),"",IF(HLOOKUP(BE$2,Monitoring_eng!$A$1:$DB$79,Results!$C78,FALSE)=$I78,$P78,IF(HLOOKUP(BE$2,Monitoring_eng!$A$1:$DB$79,Results!$C78,FALSE)=$K78,$Q78,IF(HLOOKUP(BE$2,Monitoring_eng!$A$1:$DB$79,Results!$C78,FALSE)=$M78,$R78,IF(HLOOKUP(BE$2,Monitoring_eng!$A$1:$DB$79,Results!$C78,FALSE)=$O78,$S78,"CHYBA")))))</f>
        <v>0</v>
      </c>
      <c r="BF78" s="68">
        <f>IF(ISBLANK(HLOOKUP(BF$2,Monitoring_eng!$A$1:$DB$79,Results!$C78,FALSE)),"",IF(HLOOKUP(BF$2,Monitoring_eng!$A$1:$DB$79,Results!$C78,FALSE)=$I78,$P78,IF(HLOOKUP(BF$2,Monitoring_eng!$A$1:$DB$79,Results!$C78,FALSE)=$K78,$Q78,IF(HLOOKUP(BF$2,Monitoring_eng!$A$1:$DB$79,Results!$C78,FALSE)=$M78,$R78,IF(HLOOKUP(BF$2,Monitoring_eng!$A$1:$DB$79,Results!$C78,FALSE)=$O78,$S78,"CHYBA")))))</f>
        <v>0</v>
      </c>
      <c r="BG78" s="68">
        <f>IF(ISBLANK(HLOOKUP(BG$2,Monitoring_eng!$A$1:$DB$79,Results!$C78,FALSE)),"",IF(HLOOKUP(BG$2,Monitoring_eng!$A$1:$DB$79,Results!$C78,FALSE)=$I78,$P78,IF(HLOOKUP(BG$2,Monitoring_eng!$A$1:$DB$79,Results!$C78,FALSE)=$K78,$Q78,IF(HLOOKUP(BG$2,Monitoring_eng!$A$1:$DB$79,Results!$C78,FALSE)=$M78,$R78,IF(HLOOKUP(BG$2,Monitoring_eng!$A$1:$DB$79,Results!$C78,FALSE)=$O78,$S78,"CHYBA")))))</f>
        <v>0.5</v>
      </c>
      <c r="BH78" s="68">
        <f>IF(ISBLANK(HLOOKUP(BH$2,Monitoring_eng!$A$1:$DB$79,Results!$C78,FALSE)),"",IF(HLOOKUP(BH$2,Monitoring_eng!$A$1:$DB$79,Results!$C78,FALSE)=$I78,$P78,IF(HLOOKUP(BH$2,Monitoring_eng!$A$1:$DB$79,Results!$C78,FALSE)=$K78,$Q78,IF(HLOOKUP(BH$2,Monitoring_eng!$A$1:$DB$79,Results!$C78,FALSE)=$M78,$R78,IF(HLOOKUP(BH$2,Monitoring_eng!$A$1:$DB$79,Results!$C78,FALSE)=$O78,$S78,"CHYBA")))))</f>
        <v>0</v>
      </c>
      <c r="BI78" s="68">
        <f>IF(ISBLANK(HLOOKUP(BI$2,Monitoring_eng!$A$1:$DB$79,Results!$C78,FALSE)),"",IF(HLOOKUP(BI$2,Monitoring_eng!$A$1:$DB$79,Results!$C78,FALSE)=$I78,$P78,IF(HLOOKUP(BI$2,Monitoring_eng!$A$1:$DB$79,Results!$C78,FALSE)=$K78,$Q78,IF(HLOOKUP(BI$2,Monitoring_eng!$A$1:$DB$79,Results!$C78,FALSE)=$M78,$R78,IF(HLOOKUP(BI$2,Monitoring_eng!$A$1:$DB$79,Results!$C78,FALSE)=$O78,$S78,"CHYBA")))))</f>
        <v>0.5</v>
      </c>
      <c r="BJ78" s="68">
        <f>IF(ISBLANK(HLOOKUP(BJ$2,Monitoring_eng!$A$1:$DB$79,Results!$C78,FALSE)),"",IF(HLOOKUP(BJ$2,Monitoring_eng!$A$1:$DB$79,Results!$C78,FALSE)=$I78,$P78,IF(HLOOKUP(BJ$2,Monitoring_eng!$A$1:$DB$79,Results!$C78,FALSE)=$K78,$Q78,IF(HLOOKUP(BJ$2,Monitoring_eng!$A$1:$DB$79,Results!$C78,FALSE)=$M78,$R78,IF(HLOOKUP(BJ$2,Monitoring_eng!$A$1:$DB$79,Results!$C78,FALSE)=$O78,$S78,"CHYBA")))))</f>
        <v>1</v>
      </c>
      <c r="BK78" s="68">
        <f>IF(ISBLANK(HLOOKUP(BK$2,Monitoring_eng!$A$1:$DB$79,Results!$C78,FALSE)),"",IF(HLOOKUP(BK$2,Monitoring_eng!$A$1:$DB$79,Results!$C78,FALSE)=$I78,$P78,IF(HLOOKUP(BK$2,Monitoring_eng!$A$1:$DB$79,Results!$C78,FALSE)=$K78,$Q78,IF(HLOOKUP(BK$2,Monitoring_eng!$A$1:$DB$79,Results!$C78,FALSE)=$M78,$R78,IF(HLOOKUP(BK$2,Monitoring_eng!$A$1:$DB$79,Results!$C78,FALSE)=$O78,$S78,"CHYBA")))))</f>
        <v>0</v>
      </c>
      <c r="BL78" s="68">
        <f>IF(ISBLANK(HLOOKUP(BL$2,Monitoring_eng!$A$1:$DB$79,Results!$C78,FALSE)),"",IF(HLOOKUP(BL$2,Monitoring_eng!$A$1:$DB$79,Results!$C78,FALSE)=$I78,$P78,IF(HLOOKUP(BL$2,Monitoring_eng!$A$1:$DB$79,Results!$C78,FALSE)=$K78,$Q78,IF(HLOOKUP(BL$2,Monitoring_eng!$A$1:$DB$79,Results!$C78,FALSE)=$M78,$R78,IF(HLOOKUP(BL$2,Monitoring_eng!$A$1:$DB$79,Results!$C78,FALSE)=$O78,$S78,"CHYBA")))))</f>
        <v>0</v>
      </c>
      <c r="BM78" s="68">
        <f>IF(ISBLANK(HLOOKUP(BM$2,Monitoring_eng!$A$1:$DB$79,Results!$C78,FALSE)),"",IF(HLOOKUP(BM$2,Monitoring_eng!$A$1:$DB$79,Results!$C78,FALSE)=$I78,$P78,IF(HLOOKUP(BM$2,Monitoring_eng!$A$1:$DB$79,Results!$C78,FALSE)=$K78,$Q78,IF(HLOOKUP(BM$2,Monitoring_eng!$A$1:$DB$79,Results!$C78,FALSE)=$M78,$R78,IF(HLOOKUP(BM$2,Monitoring_eng!$A$1:$DB$79,Results!$C78,FALSE)=$O78,$S78,"CHYBA")))))</f>
        <v>0.5</v>
      </c>
      <c r="BN78" s="68">
        <f>IF(ISBLANK(HLOOKUP(BN$2,Monitoring_eng!$A$1:$DB$79,Results!$C78,FALSE)),"",IF(HLOOKUP(BN$2,Monitoring_eng!$A$1:$DB$79,Results!$C78,FALSE)=$I78,$P78,IF(HLOOKUP(BN$2,Monitoring_eng!$A$1:$DB$79,Results!$C78,FALSE)=$K78,$Q78,IF(HLOOKUP(BN$2,Monitoring_eng!$A$1:$DB$79,Results!$C78,FALSE)=$M78,$R78,IF(HLOOKUP(BN$2,Monitoring_eng!$A$1:$DB$79,Results!$C78,FALSE)=$O78,$S78,"CHYBA")))))</f>
        <v>0</v>
      </c>
      <c r="BO78" s="68">
        <f>IF(ISBLANK(HLOOKUP(BO$2,Monitoring_eng!$A$1:$DB$79,Results!$C78,FALSE)),"",IF(HLOOKUP(BO$2,Monitoring_eng!$A$1:$DB$79,Results!$C78,FALSE)=$I78,$P78,IF(HLOOKUP(BO$2,Monitoring_eng!$A$1:$DB$79,Results!$C78,FALSE)=$K78,$Q78,IF(HLOOKUP(BO$2,Monitoring_eng!$A$1:$DB$79,Results!$C78,FALSE)=$M78,$R78,IF(HLOOKUP(BO$2,Monitoring_eng!$A$1:$DB$79,Results!$C78,FALSE)=$O78,$S78,"CHYBA")))))</f>
        <v>0</v>
      </c>
      <c r="BP78" s="68">
        <f>IF(ISBLANK(HLOOKUP(BP$2,Monitoring_eng!$A$1:$DB$79,Results!$C78,FALSE)),"",IF(HLOOKUP(BP$2,Monitoring_eng!$A$1:$DB$79,Results!$C78,FALSE)=$I78,$P78,IF(HLOOKUP(BP$2,Monitoring_eng!$A$1:$DB$79,Results!$C78,FALSE)=$K78,$Q78,IF(HLOOKUP(BP$2,Monitoring_eng!$A$1:$DB$79,Results!$C78,FALSE)=$M78,$R78,IF(HLOOKUP(BP$2,Monitoring_eng!$A$1:$DB$79,Results!$C78,FALSE)=$O78,$S78,"CHYBA")))))</f>
        <v>0.5</v>
      </c>
      <c r="BQ78" s="68">
        <f>IF(ISBLANK(HLOOKUP(BQ$2,Monitoring_eng!$A$1:$DB$79,Results!$C78,FALSE)),"",IF(HLOOKUP(BQ$2,Monitoring_eng!$A$1:$DB$79,Results!$C78,FALSE)=$I78,$P78,IF(HLOOKUP(BQ$2,Monitoring_eng!$A$1:$DB$79,Results!$C78,FALSE)=$K78,$Q78,IF(HLOOKUP(BQ$2,Monitoring_eng!$A$1:$DB$79,Results!$C78,FALSE)=$M78,$R78,IF(HLOOKUP(BQ$2,Monitoring_eng!$A$1:$DB$79,Results!$C78,FALSE)=$O78,$S78,"CHYBA")))))</f>
        <v>0</v>
      </c>
    </row>
    <row r="79" spans="1:69" x14ac:dyDescent="0.25">
      <c r="A79" s="45" t="s">
        <v>2504</v>
      </c>
      <c r="B79" s="45" t="s">
        <v>380</v>
      </c>
      <c r="C79" s="45">
        <v>78</v>
      </c>
      <c r="D79" s="62" t="s">
        <v>291</v>
      </c>
      <c r="E79" s="62" t="s">
        <v>290</v>
      </c>
      <c r="F79" s="63" t="s">
        <v>74</v>
      </c>
      <c r="G79" s="45">
        <v>1</v>
      </c>
      <c r="H79" s="45" t="s">
        <v>484</v>
      </c>
      <c r="I79" s="45" t="s">
        <v>1749</v>
      </c>
      <c r="J79" s="45" t="s">
        <v>485</v>
      </c>
      <c r="K79" s="67" t="s">
        <v>1750</v>
      </c>
      <c r="L79" s="45" t="s">
        <v>486</v>
      </c>
      <c r="M79" s="45" t="s">
        <v>1752</v>
      </c>
      <c r="N79" s="45" t="s">
        <v>2116</v>
      </c>
      <c r="O79" s="45" t="s">
        <v>2116</v>
      </c>
      <c r="P79" s="45">
        <f t="shared" si="2"/>
        <v>1</v>
      </c>
      <c r="Q79" s="45">
        <v>0</v>
      </c>
      <c r="R79" s="45">
        <f t="shared" si="3"/>
        <v>0.5</v>
      </c>
      <c r="S79" s="45" t="s">
        <v>2116</v>
      </c>
      <c r="T79" s="68">
        <f>IF(ISBLANK(HLOOKUP(T$2,Monitoring_eng!$A$1:$DB$79,Results!$C79,FALSE)),"",IF(HLOOKUP(T$2,Monitoring_eng!$A$1:$DB$79,Results!$C79,FALSE)=$I79,$P79,IF(HLOOKUP(T$2,Monitoring_eng!$A$1:$DB$79,Results!$C79,FALSE)=$K79,$Q79,IF(HLOOKUP(T$2,Monitoring_eng!$A$1:$DB$79,Results!$C79,FALSE)=$M79,$R79,IF(HLOOKUP(T$2,Monitoring_eng!$A$1:$DB$79,Results!$C79,FALSE)=$O79,$S79,"CHYBA")))))</f>
        <v>0</v>
      </c>
      <c r="U79" s="68">
        <f>IF(ISBLANK(HLOOKUP(U$2,Monitoring_eng!$A$1:$DB$79,Results!$C79,FALSE)),"",IF(HLOOKUP(U$2,Monitoring_eng!$A$1:$DB$79,Results!$C79,FALSE)=$I79,$P79,IF(HLOOKUP(U$2,Monitoring_eng!$A$1:$DB$79,Results!$C79,FALSE)=$K79,$Q79,IF(HLOOKUP(U$2,Monitoring_eng!$A$1:$DB$79,Results!$C79,FALSE)=$M79,$R79,IF(HLOOKUP(U$2,Monitoring_eng!$A$1:$DB$79,Results!$C79,FALSE)=$O79,$S79,"CHYBA")))))</f>
        <v>0</v>
      </c>
      <c r="V79" s="68">
        <f>IF(ISBLANK(HLOOKUP(V$2,Monitoring_eng!$A$1:$DB$79,Results!$C79,FALSE)),"",IF(HLOOKUP(V$2,Monitoring_eng!$A$1:$DB$79,Results!$C79,FALSE)=$I79,$P79,IF(HLOOKUP(V$2,Monitoring_eng!$A$1:$DB$79,Results!$C79,FALSE)=$K79,$Q79,IF(HLOOKUP(V$2,Monitoring_eng!$A$1:$DB$79,Results!$C79,FALSE)=$M79,$R79,IF(HLOOKUP(V$2,Monitoring_eng!$A$1:$DB$79,Results!$C79,FALSE)=$O79,$S79,"CHYBA")))))</f>
        <v>0</v>
      </c>
      <c r="W79" s="68">
        <f>IF(ISBLANK(HLOOKUP(W$2,Monitoring_eng!$A$1:$DB$79,Results!$C79,FALSE)),"",IF(HLOOKUP(W$2,Monitoring_eng!$A$1:$DB$79,Results!$C79,FALSE)=$I79,$P79,IF(HLOOKUP(W$2,Monitoring_eng!$A$1:$DB$79,Results!$C79,FALSE)=$K79,$Q79,IF(HLOOKUP(W$2,Monitoring_eng!$A$1:$DB$79,Results!$C79,FALSE)=$M79,$R79,IF(HLOOKUP(W$2,Monitoring_eng!$A$1:$DB$79,Results!$C79,FALSE)=$O79,$S79,"CHYBA")))))</f>
        <v>1</v>
      </c>
      <c r="X79" s="68">
        <f>IF(ISBLANK(HLOOKUP(X$2,Monitoring_eng!$A$1:$DB$79,Results!$C79,FALSE)),"",IF(HLOOKUP(X$2,Monitoring_eng!$A$1:$DB$79,Results!$C79,FALSE)=$I79,$P79,IF(HLOOKUP(X$2,Monitoring_eng!$A$1:$DB$79,Results!$C79,FALSE)=$K79,$Q79,IF(HLOOKUP(X$2,Monitoring_eng!$A$1:$DB$79,Results!$C79,FALSE)=$M79,$R79,IF(HLOOKUP(X$2,Monitoring_eng!$A$1:$DB$79,Results!$C79,FALSE)=$O79,$S79,"CHYBA")))))</f>
        <v>0</v>
      </c>
      <c r="Y79" s="68">
        <f>IF(ISBLANK(HLOOKUP(Y$2,Monitoring_eng!$A$1:$DB$79,Results!$C79,FALSE)),"",IF(HLOOKUP(Y$2,Monitoring_eng!$A$1:$DB$79,Results!$C79,FALSE)=$I79,$P79,IF(HLOOKUP(Y$2,Monitoring_eng!$A$1:$DB$79,Results!$C79,FALSE)=$K79,$Q79,IF(HLOOKUP(Y$2,Monitoring_eng!$A$1:$DB$79,Results!$C79,FALSE)=$M79,$R79,IF(HLOOKUP(Y$2,Monitoring_eng!$A$1:$DB$79,Results!$C79,FALSE)=$O79,$S79,"CHYBA")))))</f>
        <v>0</v>
      </c>
      <c r="Z79" s="68">
        <f>IF(ISBLANK(HLOOKUP(Z$2,Monitoring_eng!$A$1:$DB$79,Results!$C79,FALSE)),"",IF(HLOOKUP(Z$2,Monitoring_eng!$A$1:$DB$79,Results!$C79,FALSE)=$I79,$P79,IF(HLOOKUP(Z$2,Monitoring_eng!$A$1:$DB$79,Results!$C79,FALSE)=$K79,$Q79,IF(HLOOKUP(Z$2,Monitoring_eng!$A$1:$DB$79,Results!$C79,FALSE)=$M79,$R79,IF(HLOOKUP(Z$2,Monitoring_eng!$A$1:$DB$79,Results!$C79,FALSE)=$O79,$S79,"CHYBA")))))</f>
        <v>0</v>
      </c>
      <c r="AA79" s="68">
        <f>IF(ISBLANK(HLOOKUP(AA$2,Monitoring_eng!$A$1:$DB$79,Results!$C79,FALSE)),"",IF(HLOOKUP(AA$2,Monitoring_eng!$A$1:$DB$79,Results!$C79,FALSE)=$I79,$P79,IF(HLOOKUP(AA$2,Monitoring_eng!$A$1:$DB$79,Results!$C79,FALSE)=$K79,$Q79,IF(HLOOKUP(AA$2,Monitoring_eng!$A$1:$DB$79,Results!$C79,FALSE)=$M79,$R79,IF(HLOOKUP(AA$2,Monitoring_eng!$A$1:$DB$79,Results!$C79,FALSE)=$O79,$S79,"CHYBA")))))</f>
        <v>0</v>
      </c>
      <c r="AB79" s="68">
        <f>IF(ISBLANK(HLOOKUP(AB$2,Monitoring_eng!$A$1:$DB$79,Results!$C79,FALSE)),"",IF(HLOOKUP(AB$2,Monitoring_eng!$A$1:$DB$79,Results!$C79,FALSE)=$I79,$P79,IF(HLOOKUP(AB$2,Monitoring_eng!$A$1:$DB$79,Results!$C79,FALSE)=$K79,$Q79,IF(HLOOKUP(AB$2,Monitoring_eng!$A$1:$DB$79,Results!$C79,FALSE)=$M79,$R79,IF(HLOOKUP(AB$2,Monitoring_eng!$A$1:$DB$79,Results!$C79,FALSE)=$O79,$S79,"CHYBA")))))</f>
        <v>1</v>
      </c>
      <c r="AC79" s="68">
        <f>IF(ISBLANK(HLOOKUP(AC$2,Monitoring_eng!$A$1:$DB$79,Results!$C79,FALSE)),"",IF(HLOOKUP(AC$2,Monitoring_eng!$A$1:$DB$79,Results!$C79,FALSE)=$I79,$P79,IF(HLOOKUP(AC$2,Monitoring_eng!$A$1:$DB$79,Results!$C79,FALSE)=$K79,$Q79,IF(HLOOKUP(AC$2,Monitoring_eng!$A$1:$DB$79,Results!$C79,FALSE)=$M79,$R79,IF(HLOOKUP(AC$2,Monitoring_eng!$A$1:$DB$79,Results!$C79,FALSE)=$O79,$S79,"CHYBA")))))</f>
        <v>0</v>
      </c>
      <c r="AD79" s="68">
        <f>IF(ISBLANK(HLOOKUP(AD$2,Monitoring_eng!$A$1:$DB$79,Results!$C79,FALSE)),"",IF(HLOOKUP(AD$2,Monitoring_eng!$A$1:$DB$79,Results!$C79,FALSE)=$I79,$P79,IF(HLOOKUP(AD$2,Monitoring_eng!$A$1:$DB$79,Results!$C79,FALSE)=$K79,$Q79,IF(HLOOKUP(AD$2,Monitoring_eng!$A$1:$DB$79,Results!$C79,FALSE)=$M79,$R79,IF(HLOOKUP(AD$2,Monitoring_eng!$A$1:$DB$79,Results!$C79,FALSE)=$O79,$S79,"CHYBA")))))</f>
        <v>1</v>
      </c>
      <c r="AE79" s="68">
        <f>IF(ISBLANK(HLOOKUP(AE$2,Monitoring_eng!$A$1:$DB$79,Results!$C79,FALSE)),"",IF(HLOOKUP(AE$2,Monitoring_eng!$A$1:$DB$79,Results!$C79,FALSE)=$I79,$P79,IF(HLOOKUP(AE$2,Monitoring_eng!$A$1:$DB$79,Results!$C79,FALSE)=$K79,$Q79,IF(HLOOKUP(AE$2,Monitoring_eng!$A$1:$DB$79,Results!$C79,FALSE)=$M79,$R79,IF(HLOOKUP(AE$2,Monitoring_eng!$A$1:$DB$79,Results!$C79,FALSE)=$O79,$S79,"CHYBA")))))</f>
        <v>0</v>
      </c>
      <c r="AF79" s="68">
        <f>IF(ISBLANK(HLOOKUP(AF$2,Monitoring_eng!$A$1:$DB$79,Results!$C79,FALSE)),"",IF(HLOOKUP(AF$2,Monitoring_eng!$A$1:$DB$79,Results!$C79,FALSE)=$I79,$P79,IF(HLOOKUP(AF$2,Monitoring_eng!$A$1:$DB$79,Results!$C79,FALSE)=$K79,$Q79,IF(HLOOKUP(AF$2,Monitoring_eng!$A$1:$DB$79,Results!$C79,FALSE)=$M79,$R79,IF(HLOOKUP(AF$2,Monitoring_eng!$A$1:$DB$79,Results!$C79,FALSE)=$O79,$S79,"CHYBA")))))</f>
        <v>0</v>
      </c>
      <c r="AG79" s="68">
        <f>IF(ISBLANK(HLOOKUP(AG$2,Monitoring_eng!$A$1:$DB$79,Results!$C79,FALSE)),"",IF(HLOOKUP(AG$2,Monitoring_eng!$A$1:$DB$79,Results!$C79,FALSE)=$I79,$P79,IF(HLOOKUP(AG$2,Monitoring_eng!$A$1:$DB$79,Results!$C79,FALSE)=$K79,$Q79,IF(HLOOKUP(AG$2,Monitoring_eng!$A$1:$DB$79,Results!$C79,FALSE)=$M79,$R79,IF(HLOOKUP(AG$2,Monitoring_eng!$A$1:$DB$79,Results!$C79,FALSE)=$O79,$S79,"CHYBA")))))</f>
        <v>1</v>
      </c>
      <c r="AH79" s="68">
        <f>IF(ISBLANK(HLOOKUP(AH$2,Monitoring_eng!$A$1:$DB$79,Results!$C79,FALSE)),"",IF(HLOOKUP(AH$2,Monitoring_eng!$A$1:$DB$79,Results!$C79,FALSE)=$I79,$P79,IF(HLOOKUP(AH$2,Monitoring_eng!$A$1:$DB$79,Results!$C79,FALSE)=$K79,$Q79,IF(HLOOKUP(AH$2,Monitoring_eng!$A$1:$DB$79,Results!$C79,FALSE)=$M79,$R79,IF(HLOOKUP(AH$2,Monitoring_eng!$A$1:$DB$79,Results!$C79,FALSE)=$O79,$S79,"CHYBA")))))</f>
        <v>1</v>
      </c>
      <c r="AI79" s="68">
        <f>IF(ISBLANK(HLOOKUP(AI$2,Monitoring_eng!$A$1:$DB$79,Results!$C79,FALSE)),"",IF(HLOOKUP(AI$2,Monitoring_eng!$A$1:$DB$79,Results!$C79,FALSE)=$I79,$P79,IF(HLOOKUP(AI$2,Monitoring_eng!$A$1:$DB$79,Results!$C79,FALSE)=$K79,$Q79,IF(HLOOKUP(AI$2,Monitoring_eng!$A$1:$DB$79,Results!$C79,FALSE)=$M79,$R79,IF(HLOOKUP(AI$2,Monitoring_eng!$A$1:$DB$79,Results!$C79,FALSE)=$O79,$S79,"CHYBA")))))</f>
        <v>0</v>
      </c>
      <c r="AJ79" s="68">
        <f>IF(ISBLANK(HLOOKUP(AJ$2,Monitoring_eng!$A$1:$DB$79,Results!$C79,FALSE)),"",IF(HLOOKUP(AJ$2,Monitoring_eng!$A$1:$DB$79,Results!$C79,FALSE)=$I79,$P79,IF(HLOOKUP(AJ$2,Monitoring_eng!$A$1:$DB$79,Results!$C79,FALSE)=$K79,$Q79,IF(HLOOKUP(AJ$2,Monitoring_eng!$A$1:$DB$79,Results!$C79,FALSE)=$M79,$R79,IF(HLOOKUP(AJ$2,Monitoring_eng!$A$1:$DB$79,Results!$C79,FALSE)=$O79,$S79,"CHYBA")))))</f>
        <v>0</v>
      </c>
      <c r="AK79" s="68">
        <f>IF(ISBLANK(HLOOKUP(AK$2,Monitoring_eng!$A$1:$DB$79,Results!$C79,FALSE)),"",IF(HLOOKUP(AK$2,Monitoring_eng!$A$1:$DB$79,Results!$C79,FALSE)=$I79,$P79,IF(HLOOKUP(AK$2,Monitoring_eng!$A$1:$DB$79,Results!$C79,FALSE)=$K79,$Q79,IF(HLOOKUP(AK$2,Monitoring_eng!$A$1:$DB$79,Results!$C79,FALSE)=$M79,$R79,IF(HLOOKUP(AK$2,Monitoring_eng!$A$1:$DB$79,Results!$C79,FALSE)=$O79,$S79,"CHYBA")))))</f>
        <v>0</v>
      </c>
      <c r="AL79" s="68">
        <f>IF(ISBLANK(HLOOKUP(AL$2,Monitoring_eng!$A$1:$DB$79,Results!$C79,FALSE)),"",IF(HLOOKUP(AL$2,Monitoring_eng!$A$1:$DB$79,Results!$C79,FALSE)=$I79,$P79,IF(HLOOKUP(AL$2,Monitoring_eng!$A$1:$DB$79,Results!$C79,FALSE)=$K79,$Q79,IF(HLOOKUP(AL$2,Monitoring_eng!$A$1:$DB$79,Results!$C79,FALSE)=$M79,$R79,IF(HLOOKUP(AL$2,Monitoring_eng!$A$1:$DB$79,Results!$C79,FALSE)=$O79,$S79,"CHYBA")))))</f>
        <v>0</v>
      </c>
      <c r="AM79" s="68">
        <f>IF(ISBLANK(HLOOKUP(AM$2,Monitoring_eng!$A$1:$DB$79,Results!$C79,FALSE)),"",IF(HLOOKUP(AM$2,Monitoring_eng!$A$1:$DB$79,Results!$C79,FALSE)=$I79,$P79,IF(HLOOKUP(AM$2,Monitoring_eng!$A$1:$DB$79,Results!$C79,FALSE)=$K79,$Q79,IF(HLOOKUP(AM$2,Monitoring_eng!$A$1:$DB$79,Results!$C79,FALSE)=$M79,$R79,IF(HLOOKUP(AM$2,Monitoring_eng!$A$1:$DB$79,Results!$C79,FALSE)=$O79,$S79,"CHYBA")))))</f>
        <v>0</v>
      </c>
      <c r="AN79" s="68">
        <f>IF(ISBLANK(HLOOKUP(AN$2,Monitoring_eng!$A$1:$DB$79,Results!$C79,FALSE)),"",IF(HLOOKUP(AN$2,Monitoring_eng!$A$1:$DB$79,Results!$C79,FALSE)=$I79,$P79,IF(HLOOKUP(AN$2,Monitoring_eng!$A$1:$DB$79,Results!$C79,FALSE)=$K79,$Q79,IF(HLOOKUP(AN$2,Monitoring_eng!$A$1:$DB$79,Results!$C79,FALSE)=$M79,$R79,IF(HLOOKUP(AN$2,Monitoring_eng!$A$1:$DB$79,Results!$C79,FALSE)=$O79,$S79,"CHYBA")))))</f>
        <v>0</v>
      </c>
      <c r="AO79" s="68">
        <f>IF(ISBLANK(HLOOKUP(AO$2,Monitoring_eng!$A$1:$DB$79,Results!$C79,FALSE)),"",IF(HLOOKUP(AO$2,Monitoring_eng!$A$1:$DB$79,Results!$C79,FALSE)=$I79,$P79,IF(HLOOKUP(AO$2,Monitoring_eng!$A$1:$DB$79,Results!$C79,FALSE)=$K79,$Q79,IF(HLOOKUP(AO$2,Monitoring_eng!$A$1:$DB$79,Results!$C79,FALSE)=$M79,$R79,IF(HLOOKUP(AO$2,Monitoring_eng!$A$1:$DB$79,Results!$C79,FALSE)=$O79,$S79,"CHYBA")))))</f>
        <v>0</v>
      </c>
      <c r="AP79" s="68">
        <f>IF(ISBLANK(HLOOKUP(AP$2,Monitoring_eng!$A$1:$DB$79,Results!$C79,FALSE)),"",IF(HLOOKUP(AP$2,Monitoring_eng!$A$1:$DB$79,Results!$C79,FALSE)=$I79,$P79,IF(HLOOKUP(AP$2,Monitoring_eng!$A$1:$DB$79,Results!$C79,FALSE)=$K79,$Q79,IF(HLOOKUP(AP$2,Monitoring_eng!$A$1:$DB$79,Results!$C79,FALSE)=$M79,$R79,IF(HLOOKUP(AP$2,Monitoring_eng!$A$1:$DB$79,Results!$C79,FALSE)=$O79,$S79,"CHYBA")))))</f>
        <v>0</v>
      </c>
      <c r="AQ79" s="68">
        <f>IF(ISBLANK(HLOOKUP(AQ$2,Monitoring_eng!$A$1:$DB$79,Results!$C79,FALSE)),"",IF(HLOOKUP(AQ$2,Monitoring_eng!$A$1:$DB$79,Results!$C79,FALSE)=$I79,$P79,IF(HLOOKUP(AQ$2,Monitoring_eng!$A$1:$DB$79,Results!$C79,FALSE)=$K79,$Q79,IF(HLOOKUP(AQ$2,Monitoring_eng!$A$1:$DB$79,Results!$C79,FALSE)=$M79,$R79,IF(HLOOKUP(AQ$2,Monitoring_eng!$A$1:$DB$79,Results!$C79,FALSE)=$O79,$S79,"CHYBA")))))</f>
        <v>0</v>
      </c>
      <c r="AR79" s="68">
        <f>IF(ISBLANK(HLOOKUP(AR$2,Monitoring_eng!$A$1:$DB$79,Results!$C79,FALSE)),"",IF(HLOOKUP(AR$2,Monitoring_eng!$A$1:$DB$79,Results!$C79,FALSE)=$I79,$P79,IF(HLOOKUP(AR$2,Monitoring_eng!$A$1:$DB$79,Results!$C79,FALSE)=$K79,$Q79,IF(HLOOKUP(AR$2,Monitoring_eng!$A$1:$DB$79,Results!$C79,FALSE)=$M79,$R79,IF(HLOOKUP(AR$2,Monitoring_eng!$A$1:$DB$79,Results!$C79,FALSE)=$O79,$S79,"CHYBA")))))</f>
        <v>1</v>
      </c>
      <c r="AS79" s="68">
        <f>IF(ISBLANK(HLOOKUP(AS$2,Monitoring_eng!$A$1:$DB$79,Results!$C79,FALSE)),"",IF(HLOOKUP(AS$2,Monitoring_eng!$A$1:$DB$79,Results!$C79,FALSE)=$I79,$P79,IF(HLOOKUP(AS$2,Monitoring_eng!$A$1:$DB$79,Results!$C79,FALSE)=$K79,$Q79,IF(HLOOKUP(AS$2,Monitoring_eng!$A$1:$DB$79,Results!$C79,FALSE)=$M79,$R79,IF(HLOOKUP(AS$2,Monitoring_eng!$A$1:$DB$79,Results!$C79,FALSE)=$O79,$S79,"CHYBA")))))</f>
        <v>0</v>
      </c>
      <c r="AT79" s="68">
        <f>IF(ISBLANK(HLOOKUP(AT$2,Monitoring_eng!$A$1:$DB$79,Results!$C79,FALSE)),"",IF(HLOOKUP(AT$2,Monitoring_eng!$A$1:$DB$79,Results!$C79,FALSE)=$I79,$P79,IF(HLOOKUP(AT$2,Monitoring_eng!$A$1:$DB$79,Results!$C79,FALSE)=$K79,$Q79,IF(HLOOKUP(AT$2,Monitoring_eng!$A$1:$DB$79,Results!$C79,FALSE)=$M79,$R79,IF(HLOOKUP(AT$2,Monitoring_eng!$A$1:$DB$79,Results!$C79,FALSE)=$O79,$S79,"CHYBA")))))</f>
        <v>0</v>
      </c>
      <c r="AU79" s="68">
        <f>IF(ISBLANK(HLOOKUP(AU$2,Monitoring_eng!$A$1:$DB$79,Results!$C79,FALSE)),"",IF(HLOOKUP(AU$2,Monitoring_eng!$A$1:$DB$79,Results!$C79,FALSE)=$I79,$P79,IF(HLOOKUP(AU$2,Monitoring_eng!$A$1:$DB$79,Results!$C79,FALSE)=$K79,$Q79,IF(HLOOKUP(AU$2,Monitoring_eng!$A$1:$DB$79,Results!$C79,FALSE)=$M79,$R79,IF(HLOOKUP(AU$2,Monitoring_eng!$A$1:$DB$79,Results!$C79,FALSE)=$O79,$S79,"CHYBA")))))</f>
        <v>1</v>
      </c>
      <c r="AV79" s="68">
        <f>IF(ISBLANK(HLOOKUP(AV$2,Monitoring_eng!$A$1:$DB$79,Results!$C79,FALSE)),"",IF(HLOOKUP(AV$2,Monitoring_eng!$A$1:$DB$79,Results!$C79,FALSE)=$I79,$P79,IF(HLOOKUP(AV$2,Monitoring_eng!$A$1:$DB$79,Results!$C79,FALSE)=$K79,$Q79,IF(HLOOKUP(AV$2,Monitoring_eng!$A$1:$DB$79,Results!$C79,FALSE)=$M79,$R79,IF(HLOOKUP(AV$2,Monitoring_eng!$A$1:$DB$79,Results!$C79,FALSE)=$O79,$S79,"CHYBA")))))</f>
        <v>0</v>
      </c>
      <c r="AW79" s="68">
        <f>IF(ISBLANK(HLOOKUP(AW$2,Monitoring_eng!$A$1:$DB$79,Results!$C79,FALSE)),"",IF(HLOOKUP(AW$2,Monitoring_eng!$A$1:$DB$79,Results!$C79,FALSE)=$I79,$P79,IF(HLOOKUP(AW$2,Monitoring_eng!$A$1:$DB$79,Results!$C79,FALSE)=$K79,$Q79,IF(HLOOKUP(AW$2,Monitoring_eng!$A$1:$DB$79,Results!$C79,FALSE)=$M79,$R79,IF(HLOOKUP(AW$2,Monitoring_eng!$A$1:$DB$79,Results!$C79,FALSE)=$O79,$S79,"CHYBA")))))</f>
        <v>1</v>
      </c>
      <c r="AX79" s="68">
        <f>IF(ISBLANK(HLOOKUP(AX$2,Monitoring_eng!$A$1:$DB$79,Results!$C79,FALSE)),"",IF(HLOOKUP(AX$2,Monitoring_eng!$A$1:$DB$79,Results!$C79,FALSE)=$I79,$P79,IF(HLOOKUP(AX$2,Monitoring_eng!$A$1:$DB$79,Results!$C79,FALSE)=$K79,$Q79,IF(HLOOKUP(AX$2,Monitoring_eng!$A$1:$DB$79,Results!$C79,FALSE)=$M79,$R79,IF(HLOOKUP(AX$2,Monitoring_eng!$A$1:$DB$79,Results!$C79,FALSE)=$O79,$S79,"CHYBA")))))</f>
        <v>0</v>
      </c>
      <c r="AY79" s="68">
        <f>IF(ISBLANK(HLOOKUP(AY$2,Monitoring_eng!$A$1:$DB$79,Results!$C79,FALSE)),"",IF(HLOOKUP(AY$2,Monitoring_eng!$A$1:$DB$79,Results!$C79,FALSE)=$I79,$P79,IF(HLOOKUP(AY$2,Monitoring_eng!$A$1:$DB$79,Results!$C79,FALSE)=$K79,$Q79,IF(HLOOKUP(AY$2,Monitoring_eng!$A$1:$DB$79,Results!$C79,FALSE)=$M79,$R79,IF(HLOOKUP(AY$2,Monitoring_eng!$A$1:$DB$79,Results!$C79,FALSE)=$O79,$S79,"CHYBA")))))</f>
        <v>0</v>
      </c>
      <c r="AZ79" s="68">
        <f>IF(ISBLANK(HLOOKUP(AZ$2,Monitoring_eng!$A$1:$DB$79,Results!$C79,FALSE)),"",IF(HLOOKUP(AZ$2,Monitoring_eng!$A$1:$DB$79,Results!$C79,FALSE)=$I79,$P79,IF(HLOOKUP(AZ$2,Monitoring_eng!$A$1:$DB$79,Results!$C79,FALSE)=$K79,$Q79,IF(HLOOKUP(AZ$2,Monitoring_eng!$A$1:$DB$79,Results!$C79,FALSE)=$M79,$R79,IF(HLOOKUP(AZ$2,Monitoring_eng!$A$1:$DB$79,Results!$C79,FALSE)=$O79,$S79,"CHYBA")))))</f>
        <v>1</v>
      </c>
      <c r="BA79" s="68">
        <f>IF(ISBLANK(HLOOKUP(BA$2,Monitoring_eng!$A$1:$DB$79,Results!$C79,FALSE)),"",IF(HLOOKUP(BA$2,Monitoring_eng!$A$1:$DB$79,Results!$C79,FALSE)=$I79,$P79,IF(HLOOKUP(BA$2,Monitoring_eng!$A$1:$DB$79,Results!$C79,FALSE)=$K79,$Q79,IF(HLOOKUP(BA$2,Monitoring_eng!$A$1:$DB$79,Results!$C79,FALSE)=$M79,$R79,IF(HLOOKUP(BA$2,Monitoring_eng!$A$1:$DB$79,Results!$C79,FALSE)=$O79,$S79,"CHYBA")))))</f>
        <v>0</v>
      </c>
      <c r="BB79" s="68">
        <f>IF(ISBLANK(HLOOKUP(BB$2,Monitoring_eng!$A$1:$DB$79,Results!$C79,FALSE)),"",IF(HLOOKUP(BB$2,Monitoring_eng!$A$1:$DB$79,Results!$C79,FALSE)=$I79,$P79,IF(HLOOKUP(BB$2,Monitoring_eng!$A$1:$DB$79,Results!$C79,FALSE)=$K79,$Q79,IF(HLOOKUP(BB$2,Monitoring_eng!$A$1:$DB$79,Results!$C79,FALSE)=$M79,$R79,IF(HLOOKUP(BB$2,Monitoring_eng!$A$1:$DB$79,Results!$C79,FALSE)=$O79,$S79,"CHYBA")))))</f>
        <v>1</v>
      </c>
      <c r="BC79" s="68">
        <f>IF(ISBLANK(HLOOKUP(BC$2,Monitoring_eng!$A$1:$DB$79,Results!$C79,FALSE)),"",IF(HLOOKUP(BC$2,Monitoring_eng!$A$1:$DB$79,Results!$C79,FALSE)=$I79,$P79,IF(HLOOKUP(BC$2,Monitoring_eng!$A$1:$DB$79,Results!$C79,FALSE)=$K79,$Q79,IF(HLOOKUP(BC$2,Monitoring_eng!$A$1:$DB$79,Results!$C79,FALSE)=$M79,$R79,IF(HLOOKUP(BC$2,Monitoring_eng!$A$1:$DB$79,Results!$C79,FALSE)=$O79,$S79,"CHYBA")))))</f>
        <v>0</v>
      </c>
      <c r="BD79" s="68">
        <f>IF(ISBLANK(HLOOKUP(BD$2,Monitoring_eng!$A$1:$DB$79,Results!$C79,FALSE)),"",IF(HLOOKUP(BD$2,Monitoring_eng!$A$1:$DB$79,Results!$C79,FALSE)=$I79,$P79,IF(HLOOKUP(BD$2,Monitoring_eng!$A$1:$DB$79,Results!$C79,FALSE)=$K79,$Q79,IF(HLOOKUP(BD$2,Monitoring_eng!$A$1:$DB$79,Results!$C79,FALSE)=$M79,$R79,IF(HLOOKUP(BD$2,Monitoring_eng!$A$1:$DB$79,Results!$C79,FALSE)=$O79,$S79,"CHYBA")))))</f>
        <v>0</v>
      </c>
      <c r="BE79" s="68">
        <f>IF(ISBLANK(HLOOKUP(BE$2,Monitoring_eng!$A$1:$DB$79,Results!$C79,FALSE)),"",IF(HLOOKUP(BE$2,Monitoring_eng!$A$1:$DB$79,Results!$C79,FALSE)=$I79,$P79,IF(HLOOKUP(BE$2,Monitoring_eng!$A$1:$DB$79,Results!$C79,FALSE)=$K79,$Q79,IF(HLOOKUP(BE$2,Monitoring_eng!$A$1:$DB$79,Results!$C79,FALSE)=$M79,$R79,IF(HLOOKUP(BE$2,Monitoring_eng!$A$1:$DB$79,Results!$C79,FALSE)=$O79,$S79,"CHYBA")))))</f>
        <v>1</v>
      </c>
      <c r="BF79" s="68">
        <f>IF(ISBLANK(HLOOKUP(BF$2,Monitoring_eng!$A$1:$DB$79,Results!$C79,FALSE)),"",IF(HLOOKUP(BF$2,Monitoring_eng!$A$1:$DB$79,Results!$C79,FALSE)=$I79,$P79,IF(HLOOKUP(BF$2,Monitoring_eng!$A$1:$DB$79,Results!$C79,FALSE)=$K79,$Q79,IF(HLOOKUP(BF$2,Monitoring_eng!$A$1:$DB$79,Results!$C79,FALSE)=$M79,$R79,IF(HLOOKUP(BF$2,Monitoring_eng!$A$1:$DB$79,Results!$C79,FALSE)=$O79,$S79,"CHYBA")))))</f>
        <v>1</v>
      </c>
      <c r="BG79" s="68">
        <f>IF(ISBLANK(HLOOKUP(BG$2,Monitoring_eng!$A$1:$DB$79,Results!$C79,FALSE)),"",IF(HLOOKUP(BG$2,Monitoring_eng!$A$1:$DB$79,Results!$C79,FALSE)=$I79,$P79,IF(HLOOKUP(BG$2,Monitoring_eng!$A$1:$DB$79,Results!$C79,FALSE)=$K79,$Q79,IF(HLOOKUP(BG$2,Monitoring_eng!$A$1:$DB$79,Results!$C79,FALSE)=$M79,$R79,IF(HLOOKUP(BG$2,Monitoring_eng!$A$1:$DB$79,Results!$C79,FALSE)=$O79,$S79,"CHYBA")))))</f>
        <v>0</v>
      </c>
      <c r="BH79" s="68">
        <f>IF(ISBLANK(HLOOKUP(BH$2,Monitoring_eng!$A$1:$DB$79,Results!$C79,FALSE)),"",IF(HLOOKUP(BH$2,Monitoring_eng!$A$1:$DB$79,Results!$C79,FALSE)=$I79,$P79,IF(HLOOKUP(BH$2,Monitoring_eng!$A$1:$DB$79,Results!$C79,FALSE)=$K79,$Q79,IF(HLOOKUP(BH$2,Monitoring_eng!$A$1:$DB$79,Results!$C79,FALSE)=$M79,$R79,IF(HLOOKUP(BH$2,Monitoring_eng!$A$1:$DB$79,Results!$C79,FALSE)=$O79,$S79,"CHYBA")))))</f>
        <v>0</v>
      </c>
      <c r="BI79" s="68">
        <f>IF(ISBLANK(HLOOKUP(BI$2,Monitoring_eng!$A$1:$DB$79,Results!$C79,FALSE)),"",IF(HLOOKUP(BI$2,Monitoring_eng!$A$1:$DB$79,Results!$C79,FALSE)=$I79,$P79,IF(HLOOKUP(BI$2,Monitoring_eng!$A$1:$DB$79,Results!$C79,FALSE)=$K79,$Q79,IF(HLOOKUP(BI$2,Monitoring_eng!$A$1:$DB$79,Results!$C79,FALSE)=$M79,$R79,IF(HLOOKUP(BI$2,Monitoring_eng!$A$1:$DB$79,Results!$C79,FALSE)=$O79,$S79,"CHYBA")))))</f>
        <v>0</v>
      </c>
      <c r="BJ79" s="68">
        <f>IF(ISBLANK(HLOOKUP(BJ$2,Monitoring_eng!$A$1:$DB$79,Results!$C79,FALSE)),"",IF(HLOOKUP(BJ$2,Monitoring_eng!$A$1:$DB$79,Results!$C79,FALSE)=$I79,$P79,IF(HLOOKUP(BJ$2,Monitoring_eng!$A$1:$DB$79,Results!$C79,FALSE)=$K79,$Q79,IF(HLOOKUP(BJ$2,Monitoring_eng!$A$1:$DB$79,Results!$C79,FALSE)=$M79,$R79,IF(HLOOKUP(BJ$2,Monitoring_eng!$A$1:$DB$79,Results!$C79,FALSE)=$O79,$S79,"CHYBA")))))</f>
        <v>1</v>
      </c>
      <c r="BK79" s="68">
        <f>IF(ISBLANK(HLOOKUP(BK$2,Monitoring_eng!$A$1:$DB$79,Results!$C79,FALSE)),"",IF(HLOOKUP(BK$2,Monitoring_eng!$A$1:$DB$79,Results!$C79,FALSE)=$I79,$P79,IF(HLOOKUP(BK$2,Monitoring_eng!$A$1:$DB$79,Results!$C79,FALSE)=$K79,$Q79,IF(HLOOKUP(BK$2,Monitoring_eng!$A$1:$DB$79,Results!$C79,FALSE)=$M79,$R79,IF(HLOOKUP(BK$2,Monitoring_eng!$A$1:$DB$79,Results!$C79,FALSE)=$O79,$S79,"CHYBA")))))</f>
        <v>0</v>
      </c>
      <c r="BL79" s="68">
        <f>IF(ISBLANK(HLOOKUP(BL$2,Monitoring_eng!$A$1:$DB$79,Results!$C79,FALSE)),"",IF(HLOOKUP(BL$2,Monitoring_eng!$A$1:$DB$79,Results!$C79,FALSE)=$I79,$P79,IF(HLOOKUP(BL$2,Monitoring_eng!$A$1:$DB$79,Results!$C79,FALSE)=$K79,$Q79,IF(HLOOKUP(BL$2,Monitoring_eng!$A$1:$DB$79,Results!$C79,FALSE)=$M79,$R79,IF(HLOOKUP(BL$2,Monitoring_eng!$A$1:$DB$79,Results!$C79,FALSE)=$O79,$S79,"CHYBA")))))</f>
        <v>1</v>
      </c>
      <c r="BM79" s="68">
        <f>IF(ISBLANK(HLOOKUP(BM$2,Monitoring_eng!$A$1:$DB$79,Results!$C79,FALSE)),"",IF(HLOOKUP(BM$2,Monitoring_eng!$A$1:$DB$79,Results!$C79,FALSE)=$I79,$P79,IF(HLOOKUP(BM$2,Monitoring_eng!$A$1:$DB$79,Results!$C79,FALSE)=$K79,$Q79,IF(HLOOKUP(BM$2,Monitoring_eng!$A$1:$DB$79,Results!$C79,FALSE)=$M79,$R79,IF(HLOOKUP(BM$2,Monitoring_eng!$A$1:$DB$79,Results!$C79,FALSE)=$O79,$S79,"CHYBA")))))</f>
        <v>1</v>
      </c>
      <c r="BN79" s="68">
        <f>IF(ISBLANK(HLOOKUP(BN$2,Monitoring_eng!$A$1:$DB$79,Results!$C79,FALSE)),"",IF(HLOOKUP(BN$2,Monitoring_eng!$A$1:$DB$79,Results!$C79,FALSE)=$I79,$P79,IF(HLOOKUP(BN$2,Monitoring_eng!$A$1:$DB$79,Results!$C79,FALSE)=$K79,$Q79,IF(HLOOKUP(BN$2,Monitoring_eng!$A$1:$DB$79,Results!$C79,FALSE)=$M79,$R79,IF(HLOOKUP(BN$2,Monitoring_eng!$A$1:$DB$79,Results!$C79,FALSE)=$O79,$S79,"CHYBA")))))</f>
        <v>0</v>
      </c>
      <c r="BO79" s="68">
        <f>IF(ISBLANK(HLOOKUP(BO$2,Monitoring_eng!$A$1:$DB$79,Results!$C79,FALSE)),"",IF(HLOOKUP(BO$2,Monitoring_eng!$A$1:$DB$79,Results!$C79,FALSE)=$I79,$P79,IF(HLOOKUP(BO$2,Monitoring_eng!$A$1:$DB$79,Results!$C79,FALSE)=$K79,$Q79,IF(HLOOKUP(BO$2,Monitoring_eng!$A$1:$DB$79,Results!$C79,FALSE)=$M79,$R79,IF(HLOOKUP(BO$2,Monitoring_eng!$A$1:$DB$79,Results!$C79,FALSE)=$O79,$S79,"CHYBA")))))</f>
        <v>0</v>
      </c>
      <c r="BP79" s="68">
        <f>IF(ISBLANK(HLOOKUP(BP$2,Monitoring_eng!$A$1:$DB$79,Results!$C79,FALSE)),"",IF(HLOOKUP(BP$2,Monitoring_eng!$A$1:$DB$79,Results!$C79,FALSE)=$I79,$P79,IF(HLOOKUP(BP$2,Monitoring_eng!$A$1:$DB$79,Results!$C79,FALSE)=$K79,$Q79,IF(HLOOKUP(BP$2,Monitoring_eng!$A$1:$DB$79,Results!$C79,FALSE)=$M79,$R79,IF(HLOOKUP(BP$2,Monitoring_eng!$A$1:$DB$79,Results!$C79,FALSE)=$O79,$S79,"CHYBA")))))</f>
        <v>1</v>
      </c>
      <c r="BQ79" s="68">
        <f>IF(ISBLANK(HLOOKUP(BQ$2,Monitoring_eng!$A$1:$DB$79,Results!$C79,FALSE)),"",IF(HLOOKUP(BQ$2,Monitoring_eng!$A$1:$DB$79,Results!$C79,FALSE)=$I79,$P79,IF(HLOOKUP(BQ$2,Monitoring_eng!$A$1:$DB$79,Results!$C79,FALSE)=$K79,$Q79,IF(HLOOKUP(BQ$2,Monitoring_eng!$A$1:$DB$79,Results!$C79,FALSE)=$M79,$R79,IF(HLOOKUP(BQ$2,Monitoring_eng!$A$1:$DB$79,Results!$C79,FALSE)=$O79,$S79,"CHYBA")))))</f>
        <v>1</v>
      </c>
    </row>
    <row r="81" spans="4:69" x14ac:dyDescent="0.25">
      <c r="F81" s="64" t="s">
        <v>2410</v>
      </c>
      <c r="G81" s="71">
        <f t="shared" ref="G81" si="4">SUM(G3:G80)</f>
        <v>100</v>
      </c>
      <c r="S81" s="71" t="s">
        <v>2115</v>
      </c>
      <c r="T81" s="69">
        <f t="shared" ref="T81:BF81" si="5">SUM(T3:T80)</f>
        <v>56</v>
      </c>
      <c r="U81" s="69">
        <f t="shared" si="5"/>
        <v>30.5</v>
      </c>
      <c r="V81" s="69">
        <f t="shared" si="5"/>
        <v>53.5</v>
      </c>
      <c r="W81" s="69">
        <f t="shared" si="5"/>
        <v>41.5</v>
      </c>
      <c r="X81" s="69">
        <f t="shared" si="5"/>
        <v>30</v>
      </c>
      <c r="Y81" s="69">
        <f t="shared" si="5"/>
        <v>61.75</v>
      </c>
      <c r="Z81" s="69">
        <f t="shared" si="5"/>
        <v>43.25</v>
      </c>
      <c r="AA81" s="69">
        <f t="shared" si="5"/>
        <v>47.5</v>
      </c>
      <c r="AB81" s="69">
        <f t="shared" si="5"/>
        <v>47.25</v>
      </c>
      <c r="AC81" s="69">
        <f t="shared" si="5"/>
        <v>38.75</v>
      </c>
      <c r="AD81" s="69">
        <f t="shared" si="5"/>
        <v>48.5</v>
      </c>
      <c r="AE81" s="69">
        <f t="shared" si="5"/>
        <v>27.25</v>
      </c>
      <c r="AF81" s="69">
        <f t="shared" si="5"/>
        <v>51.5</v>
      </c>
      <c r="AG81" s="69">
        <f t="shared" si="5"/>
        <v>53</v>
      </c>
      <c r="AH81" s="69">
        <f t="shared" si="5"/>
        <v>42.75</v>
      </c>
      <c r="AI81" s="69">
        <f t="shared" si="5"/>
        <v>41.25</v>
      </c>
      <c r="AJ81" s="69">
        <f t="shared" si="5"/>
        <v>33.5</v>
      </c>
      <c r="AK81" s="69">
        <f t="shared" si="5"/>
        <v>31.5</v>
      </c>
      <c r="AL81" s="69">
        <f t="shared" si="5"/>
        <v>54.5</v>
      </c>
      <c r="AM81" s="69">
        <f t="shared" si="5"/>
        <v>34.25</v>
      </c>
      <c r="AN81" s="69">
        <f t="shared" si="5"/>
        <v>36</v>
      </c>
      <c r="AO81" s="69">
        <f t="shared" si="5"/>
        <v>36</v>
      </c>
      <c r="AP81" s="69">
        <f t="shared" si="5"/>
        <v>30.25</v>
      </c>
      <c r="AQ81" s="69">
        <f t="shared" si="5"/>
        <v>59</v>
      </c>
      <c r="AR81" s="69">
        <f t="shared" si="5"/>
        <v>58.5</v>
      </c>
      <c r="AS81" s="69">
        <f t="shared" si="5"/>
        <v>47.5</v>
      </c>
      <c r="AT81" s="69">
        <f t="shared" si="5"/>
        <v>33.75</v>
      </c>
      <c r="AU81" s="69">
        <f t="shared" si="5"/>
        <v>51</v>
      </c>
      <c r="AV81" s="69">
        <f t="shared" si="5"/>
        <v>39</v>
      </c>
      <c r="AW81" s="69">
        <f t="shared" si="5"/>
        <v>42</v>
      </c>
      <c r="AX81" s="69">
        <f t="shared" si="5"/>
        <v>31</v>
      </c>
      <c r="AY81" s="69">
        <f t="shared" si="5"/>
        <v>23.75</v>
      </c>
      <c r="AZ81" s="69">
        <f t="shared" si="5"/>
        <v>48.5</v>
      </c>
      <c r="BA81" s="69">
        <f t="shared" si="5"/>
        <v>34.25</v>
      </c>
      <c r="BB81" s="69">
        <f t="shared" si="5"/>
        <v>34.75</v>
      </c>
      <c r="BC81" s="69">
        <f t="shared" si="5"/>
        <v>38.5</v>
      </c>
      <c r="BD81" s="69">
        <f t="shared" si="5"/>
        <v>42.5</v>
      </c>
      <c r="BE81" s="69">
        <f t="shared" si="5"/>
        <v>47.75</v>
      </c>
      <c r="BF81" s="69">
        <f t="shared" si="5"/>
        <v>38.25</v>
      </c>
      <c r="BG81" s="69">
        <f t="shared" ref="BG81:BQ81" si="6">SUM(BG3:BG80)</f>
        <v>63.5</v>
      </c>
      <c r="BH81" s="69">
        <f t="shared" si="6"/>
        <v>56.75</v>
      </c>
      <c r="BI81" s="69">
        <f t="shared" si="6"/>
        <v>37.25</v>
      </c>
      <c r="BJ81" s="69">
        <f t="shared" si="6"/>
        <v>41.5</v>
      </c>
      <c r="BK81" s="69">
        <f t="shared" si="6"/>
        <v>34.75</v>
      </c>
      <c r="BL81" s="69">
        <f t="shared" si="6"/>
        <v>37.25</v>
      </c>
      <c r="BM81" s="69">
        <f t="shared" si="6"/>
        <v>40.25</v>
      </c>
      <c r="BN81" s="69">
        <f t="shared" si="6"/>
        <v>43</v>
      </c>
      <c r="BO81" s="69">
        <f t="shared" si="6"/>
        <v>51.5</v>
      </c>
      <c r="BP81" s="69">
        <f t="shared" si="6"/>
        <v>56</v>
      </c>
      <c r="BQ81" s="69">
        <f t="shared" si="6"/>
        <v>37.25</v>
      </c>
    </row>
    <row r="82" spans="4:69" x14ac:dyDescent="0.25">
      <c r="S82" s="71" t="s">
        <v>2117</v>
      </c>
      <c r="T82" s="69">
        <f t="shared" ref="T82:BQ82" si="7">SUMIFS($G$3:$G$79,T$3:T$79,"&lt;&gt;N/A")</f>
        <v>100</v>
      </c>
      <c r="U82" s="69">
        <f t="shared" si="7"/>
        <v>99.5</v>
      </c>
      <c r="V82" s="69">
        <f t="shared" si="7"/>
        <v>100</v>
      </c>
      <c r="W82" s="69">
        <f t="shared" si="7"/>
        <v>100</v>
      </c>
      <c r="X82" s="69">
        <f t="shared" si="7"/>
        <v>99.5</v>
      </c>
      <c r="Y82" s="69">
        <f t="shared" si="7"/>
        <v>100</v>
      </c>
      <c r="Z82" s="69">
        <f t="shared" si="7"/>
        <v>100</v>
      </c>
      <c r="AA82" s="69">
        <f t="shared" si="7"/>
        <v>100</v>
      </c>
      <c r="AB82" s="69">
        <f t="shared" si="7"/>
        <v>99.5</v>
      </c>
      <c r="AC82" s="69">
        <f t="shared" si="7"/>
        <v>100</v>
      </c>
      <c r="AD82" s="69">
        <f t="shared" si="7"/>
        <v>99.5</v>
      </c>
      <c r="AE82" s="69">
        <f t="shared" si="7"/>
        <v>99.5</v>
      </c>
      <c r="AF82" s="69">
        <f t="shared" si="7"/>
        <v>100</v>
      </c>
      <c r="AG82" s="69">
        <f t="shared" si="7"/>
        <v>100</v>
      </c>
      <c r="AH82" s="69">
        <f t="shared" si="7"/>
        <v>99.5</v>
      </c>
      <c r="AI82" s="69">
        <f t="shared" si="7"/>
        <v>100</v>
      </c>
      <c r="AJ82" s="69">
        <f t="shared" si="7"/>
        <v>100</v>
      </c>
      <c r="AK82" s="69">
        <f t="shared" si="7"/>
        <v>99.5</v>
      </c>
      <c r="AL82" s="69">
        <f t="shared" si="7"/>
        <v>100</v>
      </c>
      <c r="AM82" s="69">
        <f t="shared" si="7"/>
        <v>99.5</v>
      </c>
      <c r="AN82" s="69">
        <f t="shared" si="7"/>
        <v>100</v>
      </c>
      <c r="AO82" s="69">
        <f t="shared" si="7"/>
        <v>100</v>
      </c>
      <c r="AP82" s="69">
        <f t="shared" si="7"/>
        <v>100</v>
      </c>
      <c r="AQ82" s="69">
        <f t="shared" si="7"/>
        <v>100</v>
      </c>
      <c r="AR82" s="69">
        <f t="shared" si="7"/>
        <v>98.5</v>
      </c>
      <c r="AS82" s="69">
        <f t="shared" si="7"/>
        <v>99.5</v>
      </c>
      <c r="AT82" s="69">
        <f t="shared" si="7"/>
        <v>99.5</v>
      </c>
      <c r="AU82" s="69">
        <f t="shared" si="7"/>
        <v>100</v>
      </c>
      <c r="AV82" s="69">
        <f t="shared" si="7"/>
        <v>100</v>
      </c>
      <c r="AW82" s="69">
        <f t="shared" si="7"/>
        <v>100</v>
      </c>
      <c r="AX82" s="69">
        <f t="shared" si="7"/>
        <v>100</v>
      </c>
      <c r="AY82" s="69">
        <f t="shared" si="7"/>
        <v>100</v>
      </c>
      <c r="AZ82" s="69">
        <f t="shared" si="7"/>
        <v>99.5</v>
      </c>
      <c r="BA82" s="69">
        <f t="shared" si="7"/>
        <v>99.5</v>
      </c>
      <c r="BB82" s="69">
        <f t="shared" si="7"/>
        <v>99.5</v>
      </c>
      <c r="BC82" s="69">
        <f>SUMIFS($G$3:$G$79,BC$3:BC$79,"&lt;&gt;N/A")</f>
        <v>99.5</v>
      </c>
      <c r="BD82" s="69">
        <f t="shared" si="7"/>
        <v>100</v>
      </c>
      <c r="BE82" s="69">
        <f t="shared" si="7"/>
        <v>99.5</v>
      </c>
      <c r="BF82" s="69">
        <f t="shared" si="7"/>
        <v>99.5</v>
      </c>
      <c r="BG82" s="69">
        <f t="shared" si="7"/>
        <v>100</v>
      </c>
      <c r="BH82" s="69">
        <f t="shared" si="7"/>
        <v>100</v>
      </c>
      <c r="BI82" s="69">
        <f t="shared" si="7"/>
        <v>100</v>
      </c>
      <c r="BJ82" s="69">
        <f t="shared" si="7"/>
        <v>100</v>
      </c>
      <c r="BK82" s="69">
        <f t="shared" si="7"/>
        <v>99.5</v>
      </c>
      <c r="BL82" s="69">
        <f t="shared" si="7"/>
        <v>99.5</v>
      </c>
      <c r="BM82" s="69">
        <f t="shared" si="7"/>
        <v>99.5</v>
      </c>
      <c r="BN82" s="69">
        <f t="shared" si="7"/>
        <v>100</v>
      </c>
      <c r="BO82" s="69">
        <f t="shared" si="7"/>
        <v>100</v>
      </c>
      <c r="BP82" s="69">
        <f t="shared" si="7"/>
        <v>100</v>
      </c>
      <c r="BQ82" s="69">
        <f t="shared" si="7"/>
        <v>99.5</v>
      </c>
    </row>
    <row r="83" spans="4:69" x14ac:dyDescent="0.25">
      <c r="S83" s="71" t="s">
        <v>2118</v>
      </c>
      <c r="T83" s="70">
        <f>T81/(T82)</f>
        <v>0.56000000000000005</v>
      </c>
      <c r="U83" s="70">
        <f t="shared" ref="U83:BQ83" si="8">U81/(U82)</f>
        <v>0.30653266331658291</v>
      </c>
      <c r="V83" s="70">
        <f t="shared" si="8"/>
        <v>0.53500000000000003</v>
      </c>
      <c r="W83" s="70">
        <f t="shared" si="8"/>
        <v>0.41499999999999998</v>
      </c>
      <c r="X83" s="70">
        <f t="shared" si="8"/>
        <v>0.30150753768844218</v>
      </c>
      <c r="Y83" s="70">
        <f t="shared" si="8"/>
        <v>0.61750000000000005</v>
      </c>
      <c r="Z83" s="70">
        <f t="shared" si="8"/>
        <v>0.4325</v>
      </c>
      <c r="AA83" s="70">
        <f t="shared" si="8"/>
        <v>0.47499999999999998</v>
      </c>
      <c r="AB83" s="70">
        <f t="shared" si="8"/>
        <v>0.47487437185929648</v>
      </c>
      <c r="AC83" s="70">
        <f t="shared" si="8"/>
        <v>0.38750000000000001</v>
      </c>
      <c r="AD83" s="70">
        <f t="shared" si="8"/>
        <v>0.48743718592964824</v>
      </c>
      <c r="AE83" s="70">
        <f t="shared" si="8"/>
        <v>0.27386934673366836</v>
      </c>
      <c r="AF83" s="70">
        <f t="shared" si="8"/>
        <v>0.51500000000000001</v>
      </c>
      <c r="AG83" s="70">
        <f t="shared" si="8"/>
        <v>0.53</v>
      </c>
      <c r="AH83" s="70">
        <f t="shared" si="8"/>
        <v>0.42964824120603012</v>
      </c>
      <c r="AI83" s="70">
        <f t="shared" si="8"/>
        <v>0.41249999999999998</v>
      </c>
      <c r="AJ83" s="70">
        <f t="shared" si="8"/>
        <v>0.33500000000000002</v>
      </c>
      <c r="AK83" s="70">
        <f t="shared" si="8"/>
        <v>0.3165829145728643</v>
      </c>
      <c r="AL83" s="70">
        <f t="shared" si="8"/>
        <v>0.54500000000000004</v>
      </c>
      <c r="AM83" s="70">
        <f t="shared" si="8"/>
        <v>0.34422110552763818</v>
      </c>
      <c r="AN83" s="70">
        <f t="shared" si="8"/>
        <v>0.36</v>
      </c>
      <c r="AO83" s="70">
        <f t="shared" si="8"/>
        <v>0.36</v>
      </c>
      <c r="AP83" s="70">
        <f t="shared" si="8"/>
        <v>0.30249999999999999</v>
      </c>
      <c r="AQ83" s="70">
        <f t="shared" si="8"/>
        <v>0.59</v>
      </c>
      <c r="AR83" s="70">
        <f t="shared" si="8"/>
        <v>0.59390862944162437</v>
      </c>
      <c r="AS83" s="70">
        <f t="shared" si="8"/>
        <v>0.47738693467336685</v>
      </c>
      <c r="AT83" s="70">
        <f t="shared" si="8"/>
        <v>0.33919597989949751</v>
      </c>
      <c r="AU83" s="70">
        <f t="shared" si="8"/>
        <v>0.51</v>
      </c>
      <c r="AV83" s="70">
        <f t="shared" si="8"/>
        <v>0.39</v>
      </c>
      <c r="AW83" s="70">
        <f t="shared" si="8"/>
        <v>0.42</v>
      </c>
      <c r="AX83" s="70">
        <f t="shared" si="8"/>
        <v>0.31</v>
      </c>
      <c r="AY83" s="70">
        <f t="shared" si="8"/>
        <v>0.23749999999999999</v>
      </c>
      <c r="AZ83" s="70">
        <f t="shared" si="8"/>
        <v>0.48743718592964824</v>
      </c>
      <c r="BA83" s="70">
        <f t="shared" si="8"/>
        <v>0.34422110552763818</v>
      </c>
      <c r="BB83" s="70">
        <f t="shared" si="8"/>
        <v>0.34924623115577891</v>
      </c>
      <c r="BC83" s="70">
        <f t="shared" si="8"/>
        <v>0.38693467336683418</v>
      </c>
      <c r="BD83" s="70">
        <f t="shared" si="8"/>
        <v>0.42499999999999999</v>
      </c>
      <c r="BE83" s="70">
        <f t="shared" si="8"/>
        <v>0.47989949748743721</v>
      </c>
      <c r="BF83" s="70">
        <f t="shared" si="8"/>
        <v>0.38442211055276382</v>
      </c>
      <c r="BG83" s="70">
        <f t="shared" si="8"/>
        <v>0.63500000000000001</v>
      </c>
      <c r="BH83" s="70">
        <f t="shared" si="8"/>
        <v>0.5675</v>
      </c>
      <c r="BI83" s="70">
        <f t="shared" si="8"/>
        <v>0.3725</v>
      </c>
      <c r="BJ83" s="70">
        <f t="shared" si="8"/>
        <v>0.41499999999999998</v>
      </c>
      <c r="BK83" s="70">
        <f t="shared" si="8"/>
        <v>0.34924623115577891</v>
      </c>
      <c r="BL83" s="70">
        <f t="shared" si="8"/>
        <v>0.37437185929648242</v>
      </c>
      <c r="BM83" s="70">
        <f t="shared" si="8"/>
        <v>0.40452261306532661</v>
      </c>
      <c r="BN83" s="70">
        <f t="shared" si="8"/>
        <v>0.43</v>
      </c>
      <c r="BO83" s="70">
        <f t="shared" si="8"/>
        <v>0.51500000000000001</v>
      </c>
      <c r="BP83" s="70">
        <f t="shared" si="8"/>
        <v>0.56000000000000005</v>
      </c>
      <c r="BQ83" s="70">
        <f t="shared" si="8"/>
        <v>0.37437185929648242</v>
      </c>
    </row>
    <row r="84" spans="4:69" x14ac:dyDescent="0.25">
      <c r="S84" s="71" t="s">
        <v>2119</v>
      </c>
      <c r="T84" s="69">
        <f>RANK(T83,$T$83:$BQ$83)</f>
        <v>6</v>
      </c>
      <c r="U84" s="69">
        <f t="shared" ref="U84:BQ84" si="9">RANK(U83,$T$83:$BQ$83)</f>
        <v>46</v>
      </c>
      <c r="V84" s="69">
        <f t="shared" si="9"/>
        <v>9</v>
      </c>
      <c r="W84" s="69">
        <f t="shared" si="9"/>
        <v>25</v>
      </c>
      <c r="X84" s="69">
        <f t="shared" si="9"/>
        <v>48</v>
      </c>
      <c r="Y84" s="69">
        <f t="shared" si="9"/>
        <v>2</v>
      </c>
      <c r="Z84" s="69">
        <f t="shared" si="9"/>
        <v>20</v>
      </c>
      <c r="AA84" s="69">
        <f t="shared" si="9"/>
        <v>18</v>
      </c>
      <c r="AB84" s="69">
        <f t="shared" si="9"/>
        <v>19</v>
      </c>
      <c r="AC84" s="69">
        <f t="shared" si="9"/>
        <v>30</v>
      </c>
      <c r="AD84" s="69">
        <f t="shared" si="9"/>
        <v>14</v>
      </c>
      <c r="AE84" s="69">
        <f t="shared" si="9"/>
        <v>49</v>
      </c>
      <c r="AF84" s="69">
        <f t="shared" si="9"/>
        <v>11</v>
      </c>
      <c r="AG84" s="69">
        <f t="shared" si="9"/>
        <v>10</v>
      </c>
      <c r="AH84" s="69">
        <f t="shared" si="9"/>
        <v>22</v>
      </c>
      <c r="AI84" s="69">
        <f t="shared" si="9"/>
        <v>27</v>
      </c>
      <c r="AJ84" s="69">
        <f t="shared" si="9"/>
        <v>43</v>
      </c>
      <c r="AK84" s="69">
        <f t="shared" si="9"/>
        <v>44</v>
      </c>
      <c r="AL84" s="69">
        <f t="shared" si="9"/>
        <v>8</v>
      </c>
      <c r="AM84" s="69">
        <f t="shared" si="9"/>
        <v>40</v>
      </c>
      <c r="AN84" s="69">
        <f t="shared" si="9"/>
        <v>36</v>
      </c>
      <c r="AO84" s="69">
        <f t="shared" si="9"/>
        <v>36</v>
      </c>
      <c r="AP84" s="69">
        <f t="shared" si="9"/>
        <v>47</v>
      </c>
      <c r="AQ84" s="69">
        <f t="shared" si="9"/>
        <v>4</v>
      </c>
      <c r="AR84" s="69">
        <f t="shared" si="9"/>
        <v>3</v>
      </c>
      <c r="AS84" s="69">
        <f t="shared" si="9"/>
        <v>17</v>
      </c>
      <c r="AT84" s="69">
        <f t="shared" si="9"/>
        <v>42</v>
      </c>
      <c r="AU84" s="69">
        <f t="shared" si="9"/>
        <v>13</v>
      </c>
      <c r="AV84" s="69">
        <f t="shared" si="9"/>
        <v>29</v>
      </c>
      <c r="AW84" s="69">
        <f t="shared" si="9"/>
        <v>24</v>
      </c>
      <c r="AX84" s="69">
        <f t="shared" si="9"/>
        <v>45</v>
      </c>
      <c r="AY84" s="69">
        <f t="shared" si="9"/>
        <v>50</v>
      </c>
      <c r="AZ84" s="69">
        <f t="shared" si="9"/>
        <v>14</v>
      </c>
      <c r="BA84" s="69">
        <f t="shared" si="9"/>
        <v>40</v>
      </c>
      <c r="BB84" s="69">
        <f t="shared" si="9"/>
        <v>38</v>
      </c>
      <c r="BC84" s="69">
        <f t="shared" si="9"/>
        <v>31</v>
      </c>
      <c r="BD84" s="69">
        <f t="shared" si="9"/>
        <v>23</v>
      </c>
      <c r="BE84" s="69">
        <f t="shared" si="9"/>
        <v>16</v>
      </c>
      <c r="BF84" s="69">
        <f t="shared" si="9"/>
        <v>32</v>
      </c>
      <c r="BG84" s="69">
        <f t="shared" si="9"/>
        <v>1</v>
      </c>
      <c r="BH84" s="69">
        <f t="shared" si="9"/>
        <v>5</v>
      </c>
      <c r="BI84" s="69">
        <f t="shared" si="9"/>
        <v>35</v>
      </c>
      <c r="BJ84" s="69">
        <f t="shared" si="9"/>
        <v>25</v>
      </c>
      <c r="BK84" s="69">
        <f t="shared" si="9"/>
        <v>38</v>
      </c>
      <c r="BL84" s="69">
        <f t="shared" si="9"/>
        <v>33</v>
      </c>
      <c r="BM84" s="69">
        <f t="shared" si="9"/>
        <v>28</v>
      </c>
      <c r="BN84" s="69">
        <f t="shared" si="9"/>
        <v>21</v>
      </c>
      <c r="BO84" s="69">
        <f t="shared" si="9"/>
        <v>11</v>
      </c>
      <c r="BP84" s="69">
        <f t="shared" si="9"/>
        <v>6</v>
      </c>
      <c r="BQ84" s="69">
        <f t="shared" si="9"/>
        <v>33</v>
      </c>
    </row>
    <row r="86" spans="4:69" x14ac:dyDescent="0.25">
      <c r="D86"/>
      <c r="E86"/>
      <c r="F86"/>
      <c r="G86"/>
      <c r="H86"/>
      <c r="I86"/>
      <c r="J86"/>
      <c r="K86"/>
      <c r="R86" s="64" t="s">
        <v>2147</v>
      </c>
      <c r="T86" s="45" t="s">
        <v>2148</v>
      </c>
      <c r="U86" s="45" t="s">
        <v>2149</v>
      </c>
      <c r="V86" s="45" t="s">
        <v>2150</v>
      </c>
      <c r="W86" s="45" t="s">
        <v>2151</v>
      </c>
      <c r="X86" s="45" t="s">
        <v>2151</v>
      </c>
      <c r="Y86" s="45" t="s">
        <v>2152</v>
      </c>
      <c r="Z86" s="45" t="s">
        <v>2153</v>
      </c>
      <c r="AA86" s="45" t="s">
        <v>2154</v>
      </c>
      <c r="AB86" s="45" t="s">
        <v>2149</v>
      </c>
      <c r="AC86" s="45" t="s">
        <v>2150</v>
      </c>
      <c r="AD86" s="45" t="s">
        <v>2155</v>
      </c>
      <c r="AE86" s="45" t="s">
        <v>2165</v>
      </c>
      <c r="AF86" s="45" t="s">
        <v>2156</v>
      </c>
      <c r="AG86" s="45" t="s">
        <v>2153</v>
      </c>
      <c r="AH86" s="45" t="s">
        <v>1789</v>
      </c>
      <c r="AI86" s="45" t="s">
        <v>2157</v>
      </c>
      <c r="AJ86" s="45" t="s">
        <v>2158</v>
      </c>
      <c r="AK86" s="45" t="s">
        <v>2148</v>
      </c>
      <c r="AL86" s="45" t="s">
        <v>2148</v>
      </c>
      <c r="AM86" s="45" t="s">
        <v>2159</v>
      </c>
      <c r="AN86" s="45" t="s">
        <v>2153</v>
      </c>
      <c r="AO86" s="45" t="s">
        <v>2160</v>
      </c>
      <c r="AP86" s="45" t="s">
        <v>2161</v>
      </c>
      <c r="AQ86" s="45" t="s">
        <v>2157</v>
      </c>
      <c r="AR86" s="45" t="s">
        <v>2154</v>
      </c>
      <c r="AS86" s="45" t="s">
        <v>2148</v>
      </c>
      <c r="AT86" s="45" t="s">
        <v>2150</v>
      </c>
      <c r="AU86" s="45" t="s">
        <v>2162</v>
      </c>
      <c r="AV86" s="45" t="s">
        <v>2163</v>
      </c>
      <c r="AW86" s="45" t="s">
        <v>2164</v>
      </c>
      <c r="AX86" s="45" t="s">
        <v>2153</v>
      </c>
      <c r="AY86" s="45" t="s">
        <v>2153</v>
      </c>
      <c r="AZ86" s="45" t="s">
        <v>2165</v>
      </c>
      <c r="BA86" s="45" t="s">
        <v>2160</v>
      </c>
      <c r="BB86" s="45" t="s">
        <v>2153</v>
      </c>
      <c r="BC86" s="45" t="s">
        <v>2159</v>
      </c>
      <c r="BD86" s="45" t="s">
        <v>2166</v>
      </c>
      <c r="BE86" s="45" t="s">
        <v>2161</v>
      </c>
      <c r="BF86" s="45" t="s">
        <v>2148</v>
      </c>
      <c r="BG86" s="45" t="s">
        <v>2158</v>
      </c>
      <c r="BH86" s="45" t="s">
        <v>2167</v>
      </c>
      <c r="BI86" s="45" t="s">
        <v>2163</v>
      </c>
      <c r="BJ86" s="45" t="s">
        <v>2168</v>
      </c>
      <c r="BK86" s="45" t="s">
        <v>2169</v>
      </c>
      <c r="BL86" s="45" t="s">
        <v>2170</v>
      </c>
      <c r="BM86" s="45" t="s">
        <v>2156</v>
      </c>
      <c r="BN86" s="45" t="s">
        <v>2168</v>
      </c>
      <c r="BO86" s="45" t="s">
        <v>2171</v>
      </c>
      <c r="BP86" s="45" t="s">
        <v>2164</v>
      </c>
      <c r="BQ86" s="45" t="s">
        <v>2158</v>
      </c>
    </row>
    <row r="87" spans="4:69" x14ac:dyDescent="0.25">
      <c r="D87"/>
      <c r="E87"/>
      <c r="Q87"/>
      <c r="R87" s="72" t="s">
        <v>2146</v>
      </c>
      <c r="S87"/>
      <c r="T87" s="45" t="s">
        <v>2172</v>
      </c>
      <c r="U87" s="45" t="s">
        <v>2173</v>
      </c>
      <c r="V87" s="45" t="s">
        <v>2175</v>
      </c>
      <c r="W87" s="45" t="s">
        <v>2173</v>
      </c>
      <c r="X87" s="45" t="s">
        <v>2173</v>
      </c>
      <c r="Y87" s="45" t="s">
        <v>2173</v>
      </c>
      <c r="Z87" s="45" t="s">
        <v>2175</v>
      </c>
      <c r="AA87" s="45" t="s">
        <v>2174</v>
      </c>
      <c r="AB87" s="45" t="s">
        <v>2173</v>
      </c>
      <c r="AC87" s="45" t="s">
        <v>2175</v>
      </c>
      <c r="AD87" s="45" t="s">
        <v>2174</v>
      </c>
      <c r="AE87" s="45" t="s">
        <v>2175</v>
      </c>
      <c r="AF87" s="45" t="s">
        <v>2174</v>
      </c>
      <c r="AG87" s="45" t="s">
        <v>2175</v>
      </c>
      <c r="AH87" s="45" t="s">
        <v>2173</v>
      </c>
      <c r="AI87" s="45" t="s">
        <v>2174</v>
      </c>
      <c r="AJ87" s="45" t="s">
        <v>2173</v>
      </c>
      <c r="AK87" s="45" t="s">
        <v>2172</v>
      </c>
      <c r="AL87" s="45" t="s">
        <v>2172</v>
      </c>
      <c r="AM87" s="45" t="s">
        <v>2173</v>
      </c>
      <c r="AN87" s="45" t="s">
        <v>2175</v>
      </c>
      <c r="AO87" s="45" t="s">
        <v>2173</v>
      </c>
      <c r="AP87" s="45" t="s">
        <v>2172</v>
      </c>
      <c r="AQ87" s="45" t="s">
        <v>2174</v>
      </c>
      <c r="AR87" s="45" t="s">
        <v>2174</v>
      </c>
      <c r="AS87" s="45" t="s">
        <v>2172</v>
      </c>
      <c r="AT87" s="45" t="s">
        <v>2175</v>
      </c>
      <c r="AU87" s="45" t="s">
        <v>2175</v>
      </c>
      <c r="AV87" s="45" t="s">
        <v>2174</v>
      </c>
      <c r="AW87" s="45" t="s">
        <v>2173</v>
      </c>
      <c r="AX87" s="45" t="s">
        <v>2175</v>
      </c>
      <c r="AY87" s="45" t="s">
        <v>2175</v>
      </c>
      <c r="AZ87" s="45" t="s">
        <v>2175</v>
      </c>
      <c r="BA87" s="45" t="s">
        <v>2173</v>
      </c>
      <c r="BB87" s="45" t="s">
        <v>2175</v>
      </c>
      <c r="BC87" s="45" t="s">
        <v>2173</v>
      </c>
      <c r="BD87" s="45" t="s">
        <v>2174</v>
      </c>
      <c r="BE87" s="45" t="s">
        <v>2172</v>
      </c>
      <c r="BF87" s="45" t="s">
        <v>2172</v>
      </c>
      <c r="BG87" s="45" t="s">
        <v>2173</v>
      </c>
      <c r="BH87" s="45" t="s">
        <v>2174</v>
      </c>
      <c r="BI87" s="45" t="s">
        <v>2174</v>
      </c>
      <c r="BJ87" s="45" t="s">
        <v>2173</v>
      </c>
      <c r="BK87" s="45" t="s">
        <v>2172</v>
      </c>
      <c r="BL87" s="45" t="s">
        <v>2175</v>
      </c>
      <c r="BM87" s="45" t="s">
        <v>2174</v>
      </c>
      <c r="BN87" s="45" t="s">
        <v>2173</v>
      </c>
      <c r="BO87" s="45" t="s">
        <v>2174</v>
      </c>
      <c r="BP87" s="45" t="s">
        <v>2173</v>
      </c>
      <c r="BQ87" s="45" t="s">
        <v>2173</v>
      </c>
    </row>
    <row r="88" spans="4:69" x14ac:dyDescent="0.25">
      <c r="D88"/>
      <c r="E88"/>
      <c r="Q88"/>
      <c r="R88" s="72" t="s">
        <v>2142</v>
      </c>
      <c r="S88"/>
      <c r="T88" s="45">
        <v>82916</v>
      </c>
      <c r="U88" s="45">
        <v>87575</v>
      </c>
      <c r="V88" s="45">
        <v>121692</v>
      </c>
      <c r="W88" s="45">
        <v>200131</v>
      </c>
      <c r="X88" s="45">
        <v>86839</v>
      </c>
      <c r="Y88" s="45">
        <v>356665</v>
      </c>
      <c r="Z88" s="45">
        <v>1065008</v>
      </c>
      <c r="AA88" s="45">
        <v>79119</v>
      </c>
      <c r="AB88" s="45">
        <v>284236</v>
      </c>
      <c r="AC88" s="45">
        <v>815256</v>
      </c>
      <c r="AD88" s="45">
        <v>218359</v>
      </c>
      <c r="AE88" s="45">
        <v>84815</v>
      </c>
      <c r="AF88" s="45">
        <v>99610</v>
      </c>
      <c r="AG88" s="45">
        <v>255841</v>
      </c>
      <c r="AH88" s="45">
        <v>2847200</v>
      </c>
      <c r="AI88" s="45">
        <v>66.400999999999996</v>
      </c>
      <c r="AJ88" s="45">
        <v>92657</v>
      </c>
      <c r="AK88" s="45">
        <v>95111</v>
      </c>
      <c r="AL88" s="45">
        <v>181025</v>
      </c>
      <c r="AM88" s="45">
        <v>234073</v>
      </c>
      <c r="AN88" s="45">
        <v>668980</v>
      </c>
      <c r="AO88" s="45">
        <v>254103</v>
      </c>
      <c r="AP88" s="45">
        <v>115229</v>
      </c>
      <c r="AQ88" s="45">
        <v>208816</v>
      </c>
      <c r="AR88" s="45">
        <v>732818</v>
      </c>
      <c r="AS88" s="45">
        <v>492176</v>
      </c>
      <c r="AT88" s="45">
        <v>160657</v>
      </c>
      <c r="AU88" s="45">
        <v>514136</v>
      </c>
      <c r="AV88" s="45">
        <v>82346</v>
      </c>
      <c r="AW88" s="45">
        <v>76625</v>
      </c>
      <c r="AX88" s="45">
        <v>136280</v>
      </c>
      <c r="AY88" s="45">
        <v>72.438999999999993</v>
      </c>
      <c r="AZ88" s="45">
        <v>1029049</v>
      </c>
      <c r="BA88" s="45">
        <v>93357</v>
      </c>
      <c r="BB88" s="45">
        <v>118816</v>
      </c>
      <c r="BC88" s="45">
        <v>317998</v>
      </c>
      <c r="BD88" s="45">
        <v>248813</v>
      </c>
      <c r="BE88" s="45">
        <v>119940</v>
      </c>
      <c r="BF88" s="45">
        <v>124829</v>
      </c>
      <c r="BG88" s="45">
        <v>293141</v>
      </c>
      <c r="BH88" s="45">
        <v>227755</v>
      </c>
      <c r="BI88" s="45">
        <v>117317</v>
      </c>
      <c r="BJ88" s="45">
        <v>88735</v>
      </c>
      <c r="BK88" s="45">
        <v>1470902</v>
      </c>
      <c r="BL88" s="45">
        <v>328360</v>
      </c>
      <c r="BM88" s="45">
        <v>253994</v>
      </c>
      <c r="BN88" s="45">
        <v>295414</v>
      </c>
      <c r="BO88" s="45">
        <v>240621</v>
      </c>
      <c r="BP88" s="45">
        <v>304994</v>
      </c>
      <c r="BQ88" s="45">
        <v>87130</v>
      </c>
    </row>
    <row r="89" spans="4:69" x14ac:dyDescent="0.25">
      <c r="D89"/>
      <c r="E89"/>
      <c r="Q89"/>
      <c r="R89" s="72" t="s">
        <v>2142</v>
      </c>
      <c r="S89"/>
      <c r="T89" s="45" t="str">
        <f>IF(T88&lt;100000,"less than 100 thousand",IF(T88&lt;300000,"less than 300 thousand",IF(T88&lt;1000000,"less than 1 million",IF(T88&gt;1000000,"more than 1 million","ERR"))))</f>
        <v>less than 100 thousand</v>
      </c>
      <c r="U89" s="45" t="str">
        <f>IF(U88&lt;100000,"less than 100 thousand",IF(U88&lt;300000,"less than 300 thousand",IF(U88&lt;1000000,"less than 1 million",IF(U88&gt;1000000,"more than 1 million","ERR"))))</f>
        <v>less than 100 thousand</v>
      </c>
      <c r="V89" s="45" t="str">
        <f t="shared" ref="V89:BQ89" si="10">IF(V88&lt;100000,"less than 100 thousand",IF(V88&lt;300000,"less than 300 thousand",IF(V88&lt;1000000,"less than 1 million",IF(V88&gt;1000000,"more than 1 million","ERR"))))</f>
        <v>less than 300 thousand</v>
      </c>
      <c r="W89" s="45" t="str">
        <f t="shared" si="10"/>
        <v>less than 300 thousand</v>
      </c>
      <c r="X89" s="45" t="str">
        <f t="shared" si="10"/>
        <v>less than 100 thousand</v>
      </c>
      <c r="Y89" s="45" t="str">
        <f t="shared" si="10"/>
        <v>less than 1 million</v>
      </c>
      <c r="Z89" s="45" t="str">
        <f t="shared" si="10"/>
        <v>more than 1 million</v>
      </c>
      <c r="AA89" s="45" t="str">
        <f t="shared" si="10"/>
        <v>less than 100 thousand</v>
      </c>
      <c r="AB89" s="45" t="str">
        <f t="shared" si="10"/>
        <v>less than 300 thousand</v>
      </c>
      <c r="AC89" s="45" t="str">
        <f t="shared" si="10"/>
        <v>less than 1 million</v>
      </c>
      <c r="AD89" s="45" t="str">
        <f t="shared" si="10"/>
        <v>less than 300 thousand</v>
      </c>
      <c r="AE89" s="45" t="str">
        <f t="shared" si="10"/>
        <v>less than 100 thousand</v>
      </c>
      <c r="AF89" s="45" t="str">
        <f t="shared" si="10"/>
        <v>less than 100 thousand</v>
      </c>
      <c r="AG89" s="45" t="str">
        <f t="shared" si="10"/>
        <v>less than 300 thousand</v>
      </c>
      <c r="AH89" s="45" t="str">
        <f t="shared" si="10"/>
        <v>more than 1 million</v>
      </c>
      <c r="AI89" s="45" t="str">
        <f t="shared" si="10"/>
        <v>less than 100 thousand</v>
      </c>
      <c r="AJ89" s="45" t="str">
        <f t="shared" si="10"/>
        <v>less than 100 thousand</v>
      </c>
      <c r="AK89" s="45" t="str">
        <f t="shared" si="10"/>
        <v>less than 100 thousand</v>
      </c>
      <c r="AL89" s="45" t="str">
        <f t="shared" si="10"/>
        <v>less than 300 thousand</v>
      </c>
      <c r="AM89" s="45" t="str">
        <f t="shared" si="10"/>
        <v>less than 300 thousand</v>
      </c>
      <c r="AN89" s="45" t="str">
        <f t="shared" si="10"/>
        <v>less than 1 million</v>
      </c>
      <c r="AO89" s="45" t="str">
        <f t="shared" si="10"/>
        <v>less than 300 thousand</v>
      </c>
      <c r="AP89" s="45" t="str">
        <f t="shared" si="10"/>
        <v>less than 300 thousand</v>
      </c>
      <c r="AQ89" s="45" t="str">
        <f t="shared" si="10"/>
        <v>less than 300 thousand</v>
      </c>
      <c r="AR89" s="45" t="str">
        <f t="shared" si="10"/>
        <v>less than 1 million</v>
      </c>
      <c r="AS89" s="45" t="str">
        <f t="shared" si="10"/>
        <v>less than 1 million</v>
      </c>
      <c r="AT89" s="45" t="str">
        <f t="shared" si="10"/>
        <v>less than 300 thousand</v>
      </c>
      <c r="AU89" s="45" t="str">
        <f t="shared" si="10"/>
        <v>less than 1 million</v>
      </c>
      <c r="AV89" s="45" t="str">
        <f t="shared" si="10"/>
        <v>less than 100 thousand</v>
      </c>
      <c r="AW89" s="45" t="str">
        <f t="shared" si="10"/>
        <v>less than 100 thousand</v>
      </c>
      <c r="AX89" s="45" t="str">
        <f t="shared" si="10"/>
        <v>less than 300 thousand</v>
      </c>
      <c r="AY89" s="45" t="str">
        <f t="shared" si="10"/>
        <v>less than 100 thousand</v>
      </c>
      <c r="AZ89" s="45" t="str">
        <f t="shared" si="10"/>
        <v>more than 1 million</v>
      </c>
      <c r="BA89" s="45" t="str">
        <f t="shared" si="10"/>
        <v>less than 100 thousand</v>
      </c>
      <c r="BB89" s="45" t="str">
        <f t="shared" si="10"/>
        <v>less than 300 thousand</v>
      </c>
      <c r="BC89" s="45" t="str">
        <f t="shared" si="10"/>
        <v>less than 1 million</v>
      </c>
      <c r="BD89" s="45" t="str">
        <f t="shared" si="10"/>
        <v>less than 300 thousand</v>
      </c>
      <c r="BE89" s="45" t="str">
        <f t="shared" si="10"/>
        <v>less than 300 thousand</v>
      </c>
      <c r="BF89" s="45" t="str">
        <f t="shared" si="10"/>
        <v>less than 300 thousand</v>
      </c>
      <c r="BG89" s="45" t="str">
        <f t="shared" si="10"/>
        <v>less than 300 thousand</v>
      </c>
      <c r="BH89" s="45" t="str">
        <f t="shared" si="10"/>
        <v>less than 300 thousand</v>
      </c>
      <c r="BI89" s="45" t="str">
        <f t="shared" si="10"/>
        <v>less than 300 thousand</v>
      </c>
      <c r="BJ89" s="45" t="str">
        <f t="shared" si="10"/>
        <v>less than 100 thousand</v>
      </c>
      <c r="BK89" s="45" t="str">
        <f t="shared" si="10"/>
        <v>more than 1 million</v>
      </c>
      <c r="BL89" s="45" t="str">
        <f t="shared" si="10"/>
        <v>less than 1 million</v>
      </c>
      <c r="BM89" s="45" t="str">
        <f t="shared" si="10"/>
        <v>less than 300 thousand</v>
      </c>
      <c r="BN89" s="45" t="str">
        <f t="shared" si="10"/>
        <v>less than 300 thousand</v>
      </c>
      <c r="BO89" s="45" t="str">
        <f t="shared" si="10"/>
        <v>less than 300 thousand</v>
      </c>
      <c r="BP89" s="45" t="str">
        <f t="shared" si="10"/>
        <v>less than 1 million</v>
      </c>
      <c r="BQ89" s="45" t="str">
        <f t="shared" si="10"/>
        <v>less than 100 thousand</v>
      </c>
    </row>
    <row r="90" spans="4:69" x14ac:dyDescent="0.25">
      <c r="D90"/>
      <c r="E90"/>
      <c r="Q90"/>
      <c r="R90" s="72" t="s">
        <v>2143</v>
      </c>
      <c r="S90"/>
      <c r="T90" s="45" t="s">
        <v>2177</v>
      </c>
      <c r="U90" s="45" t="s">
        <v>2178</v>
      </c>
      <c r="V90" s="45" t="s">
        <v>2176</v>
      </c>
      <c r="W90" s="45" t="s">
        <v>2177</v>
      </c>
      <c r="X90" s="45" t="s">
        <v>2178</v>
      </c>
      <c r="Y90" s="45" t="s">
        <v>2176</v>
      </c>
      <c r="Z90" s="45" t="s">
        <v>2177</v>
      </c>
      <c r="AA90" s="45" t="s">
        <v>2178</v>
      </c>
      <c r="AB90" s="45" t="s">
        <v>2176</v>
      </c>
      <c r="AC90" s="45" t="s">
        <v>2177</v>
      </c>
      <c r="AD90" s="45" t="s">
        <v>2178</v>
      </c>
      <c r="AE90" s="45" t="s">
        <v>2176</v>
      </c>
      <c r="AF90" s="45" t="s">
        <v>2177</v>
      </c>
      <c r="AG90" s="45" t="s">
        <v>2178</v>
      </c>
      <c r="AH90" s="45" t="s">
        <v>2176</v>
      </c>
      <c r="AI90" s="45" t="s">
        <v>2177</v>
      </c>
      <c r="AJ90" s="45" t="s">
        <v>2178</v>
      </c>
      <c r="AK90" s="45" t="s">
        <v>2176</v>
      </c>
      <c r="AL90" s="45" t="s">
        <v>2177</v>
      </c>
      <c r="AM90" s="45" t="s">
        <v>2178</v>
      </c>
      <c r="AN90" s="45" t="s">
        <v>2176</v>
      </c>
      <c r="AO90" s="45" t="s">
        <v>2177</v>
      </c>
      <c r="AP90" s="45" t="s">
        <v>2178</v>
      </c>
      <c r="AQ90" s="45" t="s">
        <v>2176</v>
      </c>
      <c r="AR90" s="45" t="s">
        <v>2177</v>
      </c>
      <c r="AS90" s="45" t="s">
        <v>2178</v>
      </c>
      <c r="AT90" s="45" t="s">
        <v>2176</v>
      </c>
      <c r="AU90" s="45" t="s">
        <v>2177</v>
      </c>
      <c r="AV90" s="45" t="s">
        <v>2178</v>
      </c>
      <c r="AW90" s="45" t="s">
        <v>2176</v>
      </c>
      <c r="AX90" s="45" t="s">
        <v>2177</v>
      </c>
      <c r="AY90" s="45" t="s">
        <v>2178</v>
      </c>
      <c r="AZ90" s="45" t="s">
        <v>2176</v>
      </c>
      <c r="BA90" s="45" t="s">
        <v>2177</v>
      </c>
      <c r="BB90" s="45" t="s">
        <v>2178</v>
      </c>
      <c r="BC90" s="45" t="s">
        <v>2176</v>
      </c>
      <c r="BD90" s="45" t="s">
        <v>2177</v>
      </c>
      <c r="BE90" s="45" t="s">
        <v>2178</v>
      </c>
      <c r="BF90" s="45" t="s">
        <v>2176</v>
      </c>
      <c r="BG90" s="45" t="s">
        <v>2177</v>
      </c>
      <c r="BH90" s="45" t="s">
        <v>2178</v>
      </c>
      <c r="BI90" s="45" t="s">
        <v>2176</v>
      </c>
      <c r="BJ90" s="45" t="s">
        <v>2177</v>
      </c>
      <c r="BK90" s="45" t="s">
        <v>2178</v>
      </c>
      <c r="BL90" s="45" t="s">
        <v>2176</v>
      </c>
      <c r="BM90" s="45" t="s">
        <v>2177</v>
      </c>
      <c r="BN90" s="45" t="s">
        <v>2178</v>
      </c>
      <c r="BO90" s="45" t="s">
        <v>2176</v>
      </c>
      <c r="BP90" s="45" t="s">
        <v>2177</v>
      </c>
      <c r="BQ90" s="45" t="s">
        <v>2178</v>
      </c>
    </row>
    <row r="91" spans="4:69" x14ac:dyDescent="0.25">
      <c r="D91"/>
      <c r="Q91"/>
      <c r="R91" s="72" t="s">
        <v>2144</v>
      </c>
      <c r="S91"/>
      <c r="T91" s="45" t="s">
        <v>2179</v>
      </c>
      <c r="U91" s="45" t="s">
        <v>2145</v>
      </c>
      <c r="V91" s="45" t="s">
        <v>2180</v>
      </c>
      <c r="W91" s="45" t="s">
        <v>2179</v>
      </c>
      <c r="X91" s="45" t="s">
        <v>2145</v>
      </c>
      <c r="Y91" s="45" t="s">
        <v>2180</v>
      </c>
      <c r="Z91" s="45" t="s">
        <v>2179</v>
      </c>
      <c r="AA91" s="45" t="s">
        <v>2145</v>
      </c>
      <c r="AB91" s="45" t="s">
        <v>2180</v>
      </c>
      <c r="AC91" s="45" t="s">
        <v>2179</v>
      </c>
      <c r="AD91" s="45" t="s">
        <v>2145</v>
      </c>
      <c r="AE91" s="45" t="s">
        <v>2180</v>
      </c>
      <c r="AF91" s="45" t="s">
        <v>2179</v>
      </c>
      <c r="AG91" s="45" t="s">
        <v>2145</v>
      </c>
      <c r="AH91" s="45" t="s">
        <v>2180</v>
      </c>
      <c r="AI91" s="45" t="s">
        <v>2179</v>
      </c>
      <c r="AJ91" s="45" t="s">
        <v>2145</v>
      </c>
      <c r="AK91" s="45" t="s">
        <v>2180</v>
      </c>
      <c r="AL91" s="45" t="s">
        <v>2179</v>
      </c>
      <c r="AM91" s="45" t="s">
        <v>2145</v>
      </c>
      <c r="AN91" s="45" t="s">
        <v>2180</v>
      </c>
      <c r="AO91" s="45" t="s">
        <v>2179</v>
      </c>
      <c r="AP91" s="45" t="s">
        <v>2145</v>
      </c>
      <c r="AQ91" s="45" t="s">
        <v>2180</v>
      </c>
      <c r="AR91" s="45" t="s">
        <v>2179</v>
      </c>
      <c r="AS91" s="45" t="s">
        <v>2145</v>
      </c>
      <c r="AT91" s="45" t="s">
        <v>2180</v>
      </c>
      <c r="AU91" s="45" t="s">
        <v>2179</v>
      </c>
      <c r="AV91" s="45" t="s">
        <v>2145</v>
      </c>
      <c r="AW91" s="45" t="s">
        <v>2180</v>
      </c>
      <c r="AX91" s="45" t="s">
        <v>2179</v>
      </c>
      <c r="AY91" s="45" t="s">
        <v>2145</v>
      </c>
      <c r="AZ91" s="45" t="s">
        <v>2180</v>
      </c>
      <c r="BA91" s="45" t="s">
        <v>2179</v>
      </c>
      <c r="BB91" s="45" t="s">
        <v>2145</v>
      </c>
      <c r="BC91" s="45" t="s">
        <v>2180</v>
      </c>
      <c r="BD91" s="45" t="s">
        <v>2179</v>
      </c>
      <c r="BE91" s="45" t="s">
        <v>2145</v>
      </c>
      <c r="BF91" s="45" t="s">
        <v>2180</v>
      </c>
      <c r="BG91" s="45" t="s">
        <v>2179</v>
      </c>
      <c r="BH91" s="45" t="s">
        <v>2145</v>
      </c>
      <c r="BI91" s="45" t="s">
        <v>2180</v>
      </c>
      <c r="BJ91" s="45" t="s">
        <v>2179</v>
      </c>
      <c r="BK91" s="45" t="s">
        <v>2145</v>
      </c>
      <c r="BL91" s="45" t="s">
        <v>2180</v>
      </c>
      <c r="BM91" s="45" t="s">
        <v>2179</v>
      </c>
      <c r="BN91" s="45" t="s">
        <v>2145</v>
      </c>
      <c r="BO91" s="45" t="s">
        <v>2180</v>
      </c>
      <c r="BP91" s="45" t="s">
        <v>2179</v>
      </c>
      <c r="BQ91" s="45" t="s">
        <v>2145</v>
      </c>
    </row>
    <row r="95" spans="4:69" x14ac:dyDescent="0.25">
      <c r="R95"/>
      <c r="S95"/>
    </row>
    <row r="96" spans="4:69" x14ac:dyDescent="0.25">
      <c r="R96"/>
      <c r="S96"/>
    </row>
    <row r="97" spans="18:19" x14ac:dyDescent="0.25">
      <c r="R97"/>
      <c r="S97"/>
    </row>
    <row r="98" spans="18:19" x14ac:dyDescent="0.25">
      <c r="R98"/>
      <c r="S98"/>
    </row>
    <row r="99" spans="18:19" x14ac:dyDescent="0.25">
      <c r="R99"/>
      <c r="S99"/>
    </row>
    <row r="100" spans="18:19" x14ac:dyDescent="0.25">
      <c r="R100"/>
      <c r="S100" s="64"/>
    </row>
    <row r="101" spans="18:19" x14ac:dyDescent="0.25">
      <c r="R101"/>
      <c r="S101"/>
    </row>
    <row r="102" spans="18:19" x14ac:dyDescent="0.25">
      <c r="S102"/>
    </row>
    <row r="103" spans="18:19" x14ac:dyDescent="0.25">
      <c r="R103"/>
      <c r="S103"/>
    </row>
    <row r="104" spans="18:19" x14ac:dyDescent="0.25">
      <c r="R104"/>
      <c r="S104"/>
    </row>
    <row r="105" spans="18:19" x14ac:dyDescent="0.25">
      <c r="R105"/>
      <c r="S105"/>
    </row>
    <row r="106" spans="18:19" x14ac:dyDescent="0.25">
      <c r="S106"/>
    </row>
    <row r="107" spans="18:19" x14ac:dyDescent="0.25">
      <c r="R107"/>
      <c r="S107"/>
    </row>
    <row r="108" spans="18:19" x14ac:dyDescent="0.25">
      <c r="R108"/>
      <c r="S108"/>
    </row>
    <row r="109" spans="18:19" x14ac:dyDescent="0.25">
      <c r="R109"/>
      <c r="S109"/>
    </row>
    <row r="110" spans="18:19" x14ac:dyDescent="0.25">
      <c r="R110"/>
      <c r="S110"/>
    </row>
    <row r="111" spans="18:19" x14ac:dyDescent="0.25">
      <c r="R111"/>
      <c r="S111"/>
    </row>
    <row r="112" spans="18:19" x14ac:dyDescent="0.25">
      <c r="R112"/>
      <c r="S112"/>
    </row>
    <row r="113" spans="18:19" x14ac:dyDescent="0.25">
      <c r="R113"/>
      <c r="S113"/>
    </row>
    <row r="114" spans="18:19" x14ac:dyDescent="0.25">
      <c r="R114"/>
      <c r="S114"/>
    </row>
    <row r="115" spans="18:19" x14ac:dyDescent="0.25">
      <c r="R115"/>
      <c r="S115"/>
    </row>
    <row r="116" spans="18:19" x14ac:dyDescent="0.25">
      <c r="R116"/>
      <c r="S116"/>
    </row>
    <row r="117" spans="18:19" x14ac:dyDescent="0.25">
      <c r="R117"/>
      <c r="S117"/>
    </row>
    <row r="118" spans="18:19" x14ac:dyDescent="0.25">
      <c r="R118"/>
      <c r="S118"/>
    </row>
    <row r="119" spans="18:19" x14ac:dyDescent="0.25">
      <c r="R119"/>
      <c r="S119"/>
    </row>
    <row r="133" spans="19:19" x14ac:dyDescent="0.25">
      <c r="S133" s="64"/>
    </row>
  </sheetData>
  <conditionalFormatting sqref="T3:BQ79">
    <cfRule type="cellIs" dxfId="1" priority="1" operator="equal">
      <formula>"CHYBA"</formula>
    </cfRule>
  </conditionalFormatting>
  <pageMargins left="0.7" right="0.7" top="0.75" bottom="0.75" header="0.3" footer="0.3"/>
  <pageSetup paperSize="9"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tabSelected="1" workbookViewId="0">
      <pane xSplit="5" ySplit="1" topLeftCell="AD5" activePane="bottomRight" state="frozen"/>
      <selection pane="topRight" activeCell="F1" sqref="F1"/>
      <selection pane="bottomLeft" activeCell="A2" sqref="A2"/>
      <selection pane="bottomRight" activeCell="AJ2" sqref="AJ2"/>
    </sheetView>
  </sheetViews>
  <sheetFormatPr defaultRowHeight="15" x14ac:dyDescent="0.25"/>
  <cols>
    <col min="1" max="1" width="3" bestFit="1" customWidth="1"/>
    <col min="2" max="2" width="3" customWidth="1"/>
    <col min="3" max="3" width="19.28515625" bestFit="1" customWidth="1"/>
    <col min="7" max="7" width="9.140625" style="72"/>
    <col min="17" max="17" width="9.140625" style="72"/>
    <col min="18" max="18" width="9.140625" customWidth="1"/>
  </cols>
  <sheetData>
    <row r="1" spans="1:44" s="72" customFormat="1" x14ac:dyDescent="0.25">
      <c r="A1" s="72" t="s">
        <v>2427</v>
      </c>
      <c r="B1" s="72" t="s">
        <v>2505</v>
      </c>
      <c r="C1" s="72" t="s">
        <v>2130</v>
      </c>
      <c r="D1" s="72" t="s">
        <v>2120</v>
      </c>
      <c r="F1" s="72" t="s">
        <v>2121</v>
      </c>
      <c r="G1" s="72" t="s">
        <v>2506</v>
      </c>
      <c r="H1" t="s">
        <v>2</v>
      </c>
      <c r="I1" t="s">
        <v>16</v>
      </c>
      <c r="J1" t="s">
        <v>32</v>
      </c>
      <c r="K1" t="s">
        <v>38</v>
      </c>
      <c r="L1" t="s">
        <v>48</v>
      </c>
      <c r="M1" t="s">
        <v>54</v>
      </c>
      <c r="N1" t="s">
        <v>61</v>
      </c>
      <c r="O1" t="s">
        <v>67</v>
      </c>
      <c r="P1" t="s">
        <v>74</v>
      </c>
      <c r="Q1" s="72" t="s">
        <v>2507</v>
      </c>
      <c r="R1" s="72" t="s">
        <v>2</v>
      </c>
      <c r="S1" s="72" t="s">
        <v>16</v>
      </c>
      <c r="T1" s="72" t="s">
        <v>32</v>
      </c>
      <c r="U1" s="72" t="s">
        <v>38</v>
      </c>
      <c r="V1" s="72" t="s">
        <v>48</v>
      </c>
      <c r="W1" s="72" t="s">
        <v>54</v>
      </c>
      <c r="X1" s="72" t="s">
        <v>61</v>
      </c>
      <c r="Y1" s="72" t="s">
        <v>67</v>
      </c>
      <c r="Z1" s="72" t="s">
        <v>74</v>
      </c>
      <c r="AA1" s="72" t="s">
        <v>2122</v>
      </c>
      <c r="AB1" s="72" t="s">
        <v>2123</v>
      </c>
      <c r="AC1" s="72" t="s">
        <v>2124</v>
      </c>
      <c r="AD1" s="72" t="s">
        <v>2125</v>
      </c>
      <c r="AE1" s="72" t="s">
        <v>2126</v>
      </c>
      <c r="AF1" s="72" t="s">
        <v>2129</v>
      </c>
      <c r="AG1" s="72" t="s">
        <v>2127</v>
      </c>
      <c r="AH1" s="72" t="s">
        <v>2128</v>
      </c>
      <c r="AI1" s="72" t="s">
        <v>2131</v>
      </c>
      <c r="AJ1" s="72" t="s">
        <v>2133</v>
      </c>
      <c r="AK1" s="72" t="s">
        <v>2134</v>
      </c>
      <c r="AL1" s="72" t="s">
        <v>2135</v>
      </c>
      <c r="AM1" s="72" t="s">
        <v>2136</v>
      </c>
      <c r="AN1" s="72" t="s">
        <v>2137</v>
      </c>
      <c r="AO1" s="72" t="s">
        <v>2138</v>
      </c>
      <c r="AP1" s="72" t="s">
        <v>2139</v>
      </c>
      <c r="AQ1" s="72" t="s">
        <v>2140</v>
      </c>
      <c r="AR1" s="72" t="s">
        <v>2141</v>
      </c>
    </row>
    <row r="2" spans="1:44" x14ac:dyDescent="0.25">
      <c r="A2">
        <v>1</v>
      </c>
      <c r="B2">
        <f>MATCH(C2,Results!T$2:BQ$2,0)</f>
        <v>1</v>
      </c>
      <c r="C2" s="64" t="s">
        <v>1761</v>
      </c>
      <c r="D2" s="73">
        <f>HLOOKUP($C2,Results!$T$2:$BQ$84,82,FALSE)</f>
        <v>0.56000000000000005</v>
      </c>
      <c r="E2" s="89">
        <f ca="1">G2/Q2</f>
        <v>0.56000000000000005</v>
      </c>
      <c r="F2" s="74">
        <f>HLOOKUP($C2,Results!$T$2:$BQ$84,83,FALSE)</f>
        <v>6</v>
      </c>
      <c r="G2" s="88">
        <f>SUM(H2:P2)</f>
        <v>56</v>
      </c>
      <c r="H2">
        <f>SUMIF(Results!$F3:$F79,Categories!H$1,Results!$T$3:$T$79)</f>
        <v>9.5</v>
      </c>
      <c r="I2">
        <f>SUMIF(Results!$F3:$F79,Categories!I$1,Results!$T$3:$T$79)</f>
        <v>5.5</v>
      </c>
      <c r="J2">
        <f>SUMIF(Results!$F3:$F79,Categories!J$1,Results!$T$3:$T$79)</f>
        <v>4</v>
      </c>
      <c r="K2">
        <f>SUMIF(Results!$F3:$F79,Categories!K$1,Results!$T$3:$T$79)</f>
        <v>7</v>
      </c>
      <c r="L2">
        <f>SUMIF(Results!$F3:$F79,Categories!L$1,Results!$T$3:$T$79)</f>
        <v>11</v>
      </c>
      <c r="M2">
        <f>SUMIF(Results!$F3:$F79,Categories!M$1,Results!$T$3:$T$79)</f>
        <v>10</v>
      </c>
      <c r="N2">
        <f>SUMIF(Results!$F3:$F79,Categories!N$1,Results!$T$3:$T$79)</f>
        <v>2</v>
      </c>
      <c r="O2">
        <f>SUMIF(Results!$F3:$F79,Categories!O$1,Results!$T$3:$T$79)</f>
        <v>5</v>
      </c>
      <c r="P2">
        <f>SUMIF(Results!$F3:$F79,Categories!P$1,Results!$T$3:$T$79)</f>
        <v>2</v>
      </c>
      <c r="Q2" s="88">
        <f ca="1">SUM(R2:Z2)</f>
        <v>100</v>
      </c>
      <c r="R2" s="87">
        <f t="array" aca="1" ref="R2" ca="1">SUM(IF(ISNUMBER(OFFSET(Results!$S$2,1,Categories!$B2,77,1)),(Results!$G$3:$G$79)*(Results!$F$3:$F$79=Categories!R$1)))</f>
        <v>15</v>
      </c>
      <c r="S2" s="87">
        <f t="array" aca="1" ref="S2" ca="1">SUM(IF(ISNUMBER(OFFSET(Results!$S$2,1,Categories!$B2,77,1)),(Results!$G$3:$G$79)*(Results!$F$3:$F$79=Categories!S$1)))</f>
        <v>12</v>
      </c>
      <c r="T2" s="87">
        <f t="array" aca="1" ref="T2" ca="1">SUM(IF(ISNUMBER(OFFSET(Results!$S$2,1,Categories!$B2,77,1)),(Results!$G$3:$G$79)*(Results!$F$3:$F$79=Categories!T$1)))</f>
        <v>12</v>
      </c>
      <c r="U2" s="87">
        <f t="array" aca="1" ref="U2" ca="1">SUM(IF(ISNUMBER(OFFSET(Results!$S$2,1,Categories!$B2,77,1)),(Results!$G$3:$G$79)*(Results!$F$3:$F$79=Categories!U$1)))</f>
        <v>12</v>
      </c>
      <c r="V2" s="87">
        <f t="array" aca="1" ref="V2" ca="1">SUM(IF(ISNUMBER(OFFSET(Results!$S$2,1,Categories!$B2,77,1)),(Results!$G$3:$G$79)*(Results!$F$3:$F$79=Categories!V$1)))</f>
        <v>14</v>
      </c>
      <c r="W2" s="87">
        <f t="array" aca="1" ref="W2" ca="1">SUM(IF(ISNUMBER(OFFSET(Results!$S$2,1,Categories!$B2,77,1)),(Results!$G$3:$G$79)*(Results!$F$3:$F$79=Categories!W$1)))</f>
        <v>15</v>
      </c>
      <c r="X2" s="87">
        <f t="array" aca="1" ref="X2" ca="1">SUM(IF(ISNUMBER(OFFSET(Results!$S$2,1,Categories!$B2,77,1)),(Results!$G$3:$G$79)*(Results!$F$3:$F$79=Categories!X$1)))</f>
        <v>5</v>
      </c>
      <c r="Y2" s="87">
        <f t="array" aca="1" ref="Y2" ca="1">SUM(IF(ISNUMBER(OFFSET(Results!$S$2,1,Categories!$B2,77,1)),(Results!$G$3:$G$79)*(Results!$F$3:$F$79=Categories!Y$1)))</f>
        <v>9</v>
      </c>
      <c r="Z2" s="87">
        <f t="array" aca="1" ref="Z2" ca="1">SUM(IF(ISNUMBER(OFFSET(Results!$S$2,1,Categories!$B2,77,1)),(Results!$G$3:$G$79)*(Results!$F$3:$F$79=Categories!Z$1)))</f>
        <v>6</v>
      </c>
      <c r="AA2" s="73">
        <f t="shared" ref="AA2:AI2" ca="1" si="0">H2/R2</f>
        <v>0.6333333333333333</v>
      </c>
      <c r="AB2" s="73">
        <f t="shared" ca="1" si="0"/>
        <v>0.45833333333333331</v>
      </c>
      <c r="AC2" s="73">
        <f t="shared" ca="1" si="0"/>
        <v>0.33333333333333331</v>
      </c>
      <c r="AD2" s="73">
        <f t="shared" ca="1" si="0"/>
        <v>0.58333333333333337</v>
      </c>
      <c r="AE2" s="73">
        <f t="shared" ca="1" si="0"/>
        <v>0.7857142857142857</v>
      </c>
      <c r="AF2" s="73">
        <f t="shared" ca="1" si="0"/>
        <v>0.66666666666666663</v>
      </c>
      <c r="AG2" s="73">
        <f t="shared" ca="1" si="0"/>
        <v>0.4</v>
      </c>
      <c r="AH2" s="73">
        <f t="shared" ca="1" si="0"/>
        <v>0.55555555555555558</v>
      </c>
      <c r="AI2" s="73">
        <f t="shared" ca="1" si="0"/>
        <v>0.33333333333333331</v>
      </c>
      <c r="AJ2">
        <f t="shared" ref="AJ2:AJ33" ca="1" si="1">RANK(AA2,AA$2:AA$51)</f>
        <v>25</v>
      </c>
      <c r="AK2">
        <f t="shared" ref="AK2:AK33" ca="1" si="2">RANK(AB2,AB$2:AB$51)</f>
        <v>19</v>
      </c>
      <c r="AL2">
        <f t="shared" ref="AL2:AL33" ca="1" si="3">RANK(AC2,AC$2:AC$51)</f>
        <v>25</v>
      </c>
      <c r="AM2">
        <f t="shared" ref="AM2:AM33" ca="1" si="4">RANK(AD2,AD$2:AD$51)</f>
        <v>5</v>
      </c>
      <c r="AN2">
        <f t="shared" ref="AN2:AN33" ca="1" si="5">RANK(AE2,AE$2:AE$51)</f>
        <v>5</v>
      </c>
      <c r="AO2">
        <f t="shared" ref="AO2:AO33" ca="1" si="6">RANK(AF2,AF$2:AF$51)</f>
        <v>6</v>
      </c>
      <c r="AP2">
        <f t="shared" ref="AP2:AP33" ca="1" si="7">RANK(AG2,AG$2:AG$51)</f>
        <v>15</v>
      </c>
      <c r="AQ2">
        <f t="shared" ref="AQ2:AQ33" ca="1" si="8">RANK(AH2,AH$2:AH$51)</f>
        <v>3</v>
      </c>
      <c r="AR2">
        <f t="shared" ref="AR2:AR33" ca="1" si="9">RANK(AI2,AI$2:AI$51)</f>
        <v>25</v>
      </c>
    </row>
    <row r="3" spans="1:44" x14ac:dyDescent="0.25">
      <c r="A3">
        <v>2</v>
      </c>
      <c r="B3">
        <f>MATCH(C3,Results!T$2:BQ$2,0)</f>
        <v>3</v>
      </c>
      <c r="C3" s="64" t="s">
        <v>1765</v>
      </c>
      <c r="D3" s="73">
        <f>HLOOKUP($C3,Results!$T$2:$BQ$84,82,FALSE)</f>
        <v>0.53500000000000003</v>
      </c>
      <c r="E3" s="89">
        <f t="shared" ref="E3:E51" ca="1" si="10">G3/Q3</f>
        <v>0.53500000000000003</v>
      </c>
      <c r="F3" s="74">
        <f>HLOOKUP($C3,Results!$T$2:$BQ$84,83,FALSE)</f>
        <v>9</v>
      </c>
      <c r="G3" s="88">
        <f t="shared" ref="G3:G51" si="11">SUM(H3:P3)</f>
        <v>53.5</v>
      </c>
      <c r="H3">
        <f>SUMIF(Results!$F3:$F79,Categories!H$1,Results!$V$3:$V$79)</f>
        <v>10.25</v>
      </c>
      <c r="I3">
        <f>SUMIF(Results!$F3:$F79,Categories!I$1,Results!$V$3:$V$79)</f>
        <v>9.25</v>
      </c>
      <c r="J3">
        <f>SUMIF(Results!$F3:$F79,Categories!J$1,Results!$V$3:$V$79)</f>
        <v>8</v>
      </c>
      <c r="K3">
        <f>SUMIF(Results!$F3:$F79,Categories!K$1,Results!$V$3:$V$79)</f>
        <v>6</v>
      </c>
      <c r="L3">
        <f>SUMIF(Results!$F3:$F79,Categories!L$1,Results!$V$3:$V$79)</f>
        <v>7</v>
      </c>
      <c r="M3">
        <f>SUMIF(Results!$F3:$F79,Categories!M$1,Results!$V$3:$V$79)</f>
        <v>6</v>
      </c>
      <c r="N3">
        <f>SUMIF(Results!$F3:$F79,Categories!N$1,Results!$V$3:$V$79)</f>
        <v>2</v>
      </c>
      <c r="O3">
        <f>SUMIF(Results!$F3:$F79,Categories!O$1,Results!$V$3:$V$79)</f>
        <v>2</v>
      </c>
      <c r="P3">
        <f>SUMIF(Results!$F3:$F79,Categories!P$1,Results!$V$3:$V$79)</f>
        <v>3</v>
      </c>
      <c r="Q3" s="88">
        <f t="shared" ref="Q3:Q51" ca="1" si="12">SUM(R3:Z3)</f>
        <v>100</v>
      </c>
      <c r="R3" s="87">
        <f t="array" aca="1" ref="R3" ca="1">SUM(IF(ISNUMBER(OFFSET(Results!$S$2,1,Categories!$B3,77,1)),(Results!$G$3:$G$79)*(Results!$F$3:$F$79=Categories!R$1)))</f>
        <v>15</v>
      </c>
      <c r="S3" s="87">
        <f t="array" aca="1" ref="S3" ca="1">SUM(IF(ISNUMBER(OFFSET(Results!$S$2,1,Categories!$B3,77,1)),(Results!$G$3:$G$79)*(Results!$F$3:$F$79=Categories!S$1)))</f>
        <v>12</v>
      </c>
      <c r="T3" s="87">
        <f t="array" aca="1" ref="T3" ca="1">SUM(IF(ISNUMBER(OFFSET(Results!$S$2,1,Categories!$B3,77,1)),(Results!$G$3:$G$79)*(Results!$F$3:$F$79=Categories!T$1)))</f>
        <v>12</v>
      </c>
      <c r="U3" s="87">
        <f t="array" aca="1" ref="U3" ca="1">SUM(IF(ISNUMBER(OFFSET(Results!$S$2,1,Categories!$B3,77,1)),(Results!$G$3:$G$79)*(Results!$F$3:$F$79=Categories!U$1)))</f>
        <v>12</v>
      </c>
      <c r="V3" s="87">
        <f t="array" aca="1" ref="V3" ca="1">SUM(IF(ISNUMBER(OFFSET(Results!$S$2,1,Categories!$B3,77,1)),(Results!$G$3:$G$79)*(Results!$F$3:$F$79=Categories!V$1)))</f>
        <v>14</v>
      </c>
      <c r="W3" s="87">
        <f t="array" aca="1" ref="W3" ca="1">SUM(IF(ISNUMBER(OFFSET(Results!$S$2,1,Categories!$B3,77,1)),(Results!$G$3:$G$79)*(Results!$F$3:$F$79=Categories!W$1)))</f>
        <v>15</v>
      </c>
      <c r="X3" s="87">
        <f t="array" aca="1" ref="X3" ca="1">SUM(IF(ISNUMBER(OFFSET(Results!$S$2,1,Categories!$B3,77,1)),(Results!$G$3:$G$79)*(Results!$F$3:$F$79=Categories!X$1)))</f>
        <v>5</v>
      </c>
      <c r="Y3" s="87">
        <f t="array" aca="1" ref="Y3" ca="1">SUM(IF(ISNUMBER(OFFSET(Results!$S$2,1,Categories!$B3,77,1)),(Results!$G$3:$G$79)*(Results!$F$3:$F$79=Categories!Y$1)))</f>
        <v>9</v>
      </c>
      <c r="Z3" s="87">
        <f t="array" aca="1" ref="Z3" ca="1">SUM(IF(ISNUMBER(OFFSET(Results!$S$2,1,Categories!$B3,77,1)),(Results!$G$3:$G$79)*(Results!$F$3:$F$79=Categories!Z$1)))</f>
        <v>6</v>
      </c>
      <c r="AA3" s="73">
        <f t="shared" ref="AA3:AF51" ca="1" si="13">H3/R3</f>
        <v>0.68333333333333335</v>
      </c>
      <c r="AB3" s="73">
        <f t="shared" ca="1" si="13"/>
        <v>0.77083333333333337</v>
      </c>
      <c r="AC3" s="73">
        <f t="shared" ca="1" si="13"/>
        <v>0.66666666666666663</v>
      </c>
      <c r="AD3" s="73">
        <f t="shared" ca="1" si="13"/>
        <v>0.5</v>
      </c>
      <c r="AE3" s="73">
        <f t="shared" ca="1" si="13"/>
        <v>0.5</v>
      </c>
      <c r="AF3" s="73">
        <f t="shared" ca="1" si="13"/>
        <v>0.4</v>
      </c>
      <c r="AG3" s="73">
        <f t="shared" ref="AG3:AI51" ca="1" si="14">N3/X3</f>
        <v>0.4</v>
      </c>
      <c r="AH3" s="73">
        <f t="shared" ca="1" si="14"/>
        <v>0.22222222222222221</v>
      </c>
      <c r="AI3" s="73">
        <f t="shared" ca="1" si="14"/>
        <v>0.5</v>
      </c>
      <c r="AJ3">
        <f t="shared" ca="1" si="1"/>
        <v>17</v>
      </c>
      <c r="AK3">
        <f t="shared" ca="1" si="2"/>
        <v>2</v>
      </c>
      <c r="AL3">
        <f t="shared" ca="1" si="3"/>
        <v>6</v>
      </c>
      <c r="AM3">
        <f t="shared" ca="1" si="4"/>
        <v>7</v>
      </c>
      <c r="AN3">
        <f t="shared" ca="1" si="5"/>
        <v>20</v>
      </c>
      <c r="AO3">
        <f t="shared" ca="1" si="6"/>
        <v>27</v>
      </c>
      <c r="AP3">
        <f t="shared" ca="1" si="7"/>
        <v>15</v>
      </c>
      <c r="AQ3">
        <f t="shared" ca="1" si="8"/>
        <v>26</v>
      </c>
      <c r="AR3">
        <f t="shared" ca="1" si="9"/>
        <v>11</v>
      </c>
    </row>
    <row r="4" spans="1:44" x14ac:dyDescent="0.25">
      <c r="A4">
        <v>3</v>
      </c>
      <c r="B4">
        <f>MATCH(C4,Results!T$2:BQ$2,0)</f>
        <v>2</v>
      </c>
      <c r="C4" s="64" t="s">
        <v>1763</v>
      </c>
      <c r="D4" s="73">
        <f>HLOOKUP($C4,Results!$T$2:$BQ$84,82,FALSE)</f>
        <v>0.30653266331658291</v>
      </c>
      <c r="E4" s="89">
        <f t="shared" ca="1" si="10"/>
        <v>0.30653266331658291</v>
      </c>
      <c r="F4" s="74">
        <f>HLOOKUP($C4,Results!$T$2:$BQ$84,83,FALSE)</f>
        <v>46</v>
      </c>
      <c r="G4" s="88">
        <f t="shared" si="11"/>
        <v>30.5</v>
      </c>
      <c r="H4">
        <f>SUMIF(Results!$F3:$F79,Categories!H$1,Results!$U$3:$U$79)</f>
        <v>8.25</v>
      </c>
      <c r="I4">
        <f>SUMIF(Results!$F3:$F79,Categories!I$1,Results!$U$3:$U$79)</f>
        <v>2.25</v>
      </c>
      <c r="J4">
        <f>SUMIF(Results!$F3:$F79,Categories!J$1,Results!$U$3:$U$79)</f>
        <v>2</v>
      </c>
      <c r="K4">
        <f>SUMIF(Results!$F3:$F79,Categories!K$1,Results!$U$3:$U$79)</f>
        <v>1</v>
      </c>
      <c r="L4">
        <f>SUMIF(Results!$F3:$F79,Categories!L$1,Results!$U$3:$U$79)</f>
        <v>2</v>
      </c>
      <c r="M4">
        <f>SUMIF(Results!$F3:$F79,Categories!M$1,Results!$U$3:$U$79)</f>
        <v>9.5</v>
      </c>
      <c r="N4">
        <f>SUMIF(Results!$F3:$F79,Categories!N$1,Results!$U$3:$U$79)</f>
        <v>0</v>
      </c>
      <c r="O4">
        <f>SUMIF(Results!$F3:$F79,Categories!O$1,Results!$U$3:$U$79)</f>
        <v>3</v>
      </c>
      <c r="P4">
        <f>SUMIF(Results!$F3:$F79,Categories!P$1,Results!$U$3:$U$79)</f>
        <v>2.5</v>
      </c>
      <c r="Q4" s="88">
        <f t="shared" ca="1" si="12"/>
        <v>99.5</v>
      </c>
      <c r="R4" s="87">
        <f t="array" aca="1" ref="R4" ca="1">SUM(IF(ISNUMBER(OFFSET(Results!$S$2,1,Categories!$B4,77,1)),(Results!$G$3:$G$79)*(Results!$F$3:$F$79=Categories!R$1)))</f>
        <v>14.5</v>
      </c>
      <c r="S4" s="87">
        <f t="array" aca="1" ref="S4" ca="1">SUM(IF(ISNUMBER(OFFSET(Results!$S$2,1,Categories!$B4,77,1)),(Results!$G$3:$G$79)*(Results!$F$3:$F$79=Categories!S$1)))</f>
        <v>12</v>
      </c>
      <c r="T4" s="87">
        <f t="array" aca="1" ref="T4" ca="1">SUM(IF(ISNUMBER(OFFSET(Results!$S$2,1,Categories!$B4,77,1)),(Results!$G$3:$G$79)*(Results!$F$3:$F$79=Categories!T$1)))</f>
        <v>12</v>
      </c>
      <c r="U4" s="87">
        <f t="array" aca="1" ref="U4" ca="1">SUM(IF(ISNUMBER(OFFSET(Results!$S$2,1,Categories!$B4,77,1)),(Results!$G$3:$G$79)*(Results!$F$3:$F$79=Categories!U$1)))</f>
        <v>12</v>
      </c>
      <c r="V4" s="87">
        <f t="array" aca="1" ref="V4" ca="1">SUM(IF(ISNUMBER(OFFSET(Results!$S$2,1,Categories!$B4,77,1)),(Results!$G$3:$G$79)*(Results!$F$3:$F$79=Categories!V$1)))</f>
        <v>14</v>
      </c>
      <c r="W4" s="87">
        <f t="array" aca="1" ref="W4" ca="1">SUM(IF(ISNUMBER(OFFSET(Results!$S$2,1,Categories!$B4,77,1)),(Results!$G$3:$G$79)*(Results!$F$3:$F$79=Categories!W$1)))</f>
        <v>15</v>
      </c>
      <c r="X4" s="87">
        <f t="array" aca="1" ref="X4" ca="1">SUM(IF(ISNUMBER(OFFSET(Results!$S$2,1,Categories!$B4,77,1)),(Results!$G$3:$G$79)*(Results!$F$3:$F$79=Categories!X$1)))</f>
        <v>5</v>
      </c>
      <c r="Y4" s="87">
        <f t="array" aca="1" ref="Y4" ca="1">SUM(IF(ISNUMBER(OFFSET(Results!$S$2,1,Categories!$B4,77,1)),(Results!$G$3:$G$79)*(Results!$F$3:$F$79=Categories!Y$1)))</f>
        <v>9</v>
      </c>
      <c r="Z4" s="87">
        <f t="array" aca="1" ref="Z4" ca="1">SUM(IF(ISNUMBER(OFFSET(Results!$S$2,1,Categories!$B4,77,1)),(Results!$G$3:$G$79)*(Results!$F$3:$F$79=Categories!Z$1)))</f>
        <v>6</v>
      </c>
      <c r="AA4" s="73">
        <f t="shared" ca="1" si="13"/>
        <v>0.56896551724137934</v>
      </c>
      <c r="AB4" s="73">
        <f t="shared" ca="1" si="13"/>
        <v>0.1875</v>
      </c>
      <c r="AC4" s="73">
        <f t="shared" ca="1" si="13"/>
        <v>0.16666666666666666</v>
      </c>
      <c r="AD4" s="73">
        <f t="shared" ca="1" si="13"/>
        <v>8.3333333333333329E-2</v>
      </c>
      <c r="AE4" s="73">
        <f t="shared" ca="1" si="13"/>
        <v>0.14285714285714285</v>
      </c>
      <c r="AF4" s="73">
        <f t="shared" ca="1" si="13"/>
        <v>0.6333333333333333</v>
      </c>
      <c r="AG4" s="73">
        <f t="shared" ca="1" si="14"/>
        <v>0</v>
      </c>
      <c r="AH4" s="73">
        <f t="shared" ca="1" si="14"/>
        <v>0.33333333333333331</v>
      </c>
      <c r="AI4" s="73">
        <f t="shared" ca="1" si="14"/>
        <v>0.41666666666666669</v>
      </c>
      <c r="AJ4">
        <f t="shared" ca="1" si="1"/>
        <v>32</v>
      </c>
      <c r="AK4">
        <f t="shared" ca="1" si="2"/>
        <v>45</v>
      </c>
      <c r="AL4">
        <f t="shared" ca="1" si="3"/>
        <v>42</v>
      </c>
      <c r="AM4">
        <f t="shared" ca="1" si="4"/>
        <v>41</v>
      </c>
      <c r="AN4">
        <f t="shared" ca="1" si="5"/>
        <v>45</v>
      </c>
      <c r="AO4">
        <f t="shared" ca="1" si="6"/>
        <v>10</v>
      </c>
      <c r="AP4">
        <f t="shared" ca="1" si="7"/>
        <v>48</v>
      </c>
      <c r="AQ4">
        <f t="shared" ca="1" si="8"/>
        <v>17</v>
      </c>
      <c r="AR4">
        <f t="shared" ca="1" si="9"/>
        <v>17</v>
      </c>
    </row>
    <row r="5" spans="1:44" x14ac:dyDescent="0.25">
      <c r="A5">
        <v>4</v>
      </c>
      <c r="B5">
        <f>MATCH(C5,Results!T$2:BQ$2,0)</f>
        <v>4</v>
      </c>
      <c r="C5" s="64" t="s">
        <v>1767</v>
      </c>
      <c r="D5" s="73">
        <f>HLOOKUP($C5,Results!$T$2:$BQ$84,82,FALSE)</f>
        <v>0.41499999999999998</v>
      </c>
      <c r="E5" s="89">
        <f t="shared" ca="1" si="10"/>
        <v>0.41499999999999998</v>
      </c>
      <c r="F5" s="74">
        <f>HLOOKUP($C5,Results!$T$2:$BQ$84,83,FALSE)</f>
        <v>25</v>
      </c>
      <c r="G5" s="88">
        <f t="shared" si="11"/>
        <v>41.5</v>
      </c>
      <c r="H5">
        <f>SUMIF(Results!$F3:$F79,Categories!H$1,Results!$W$3:$W$79)</f>
        <v>8.25</v>
      </c>
      <c r="I5">
        <f>SUMIF(Results!$F3:$F79,Categories!I$1,Results!$W$3:$W$79)</f>
        <v>5.25</v>
      </c>
      <c r="J5">
        <f>SUMIF(Results!$F3:$F79,Categories!J$1,Results!$W$3:$W$79)</f>
        <v>9</v>
      </c>
      <c r="K5">
        <f>SUMIF(Results!$F3:$F79,Categories!K$1,Results!$W$3:$W$79)</f>
        <v>2</v>
      </c>
      <c r="L5">
        <f>SUMIF(Results!$F3:$F79,Categories!L$1,Results!$W$3:$W$79)</f>
        <v>5</v>
      </c>
      <c r="M5">
        <f>SUMIF(Results!$F3:$F79,Categories!M$1,Results!$W$3:$W$79)</f>
        <v>3</v>
      </c>
      <c r="N5">
        <f>SUMIF(Results!$F3:$F79,Categories!N$1,Results!$W$3:$W$79)</f>
        <v>5</v>
      </c>
      <c r="O5">
        <f>SUMIF(Results!$F3:$F79,Categories!O$1,Results!$W$3:$W$79)</f>
        <v>1</v>
      </c>
      <c r="P5">
        <f>SUMIF(Results!$F3:$F79,Categories!P$1,Results!$W$3:$W$79)</f>
        <v>3</v>
      </c>
      <c r="Q5" s="88">
        <f t="shared" ca="1" si="12"/>
        <v>100</v>
      </c>
      <c r="R5" s="87">
        <f t="array" aca="1" ref="R5" ca="1">SUM(IF(ISNUMBER(OFFSET(Results!$S$2,1,Categories!$B5,77,1)),(Results!$G$3:$G$79)*(Results!$F$3:$F$79=Categories!R$1)))</f>
        <v>15</v>
      </c>
      <c r="S5" s="87">
        <f t="array" aca="1" ref="S5" ca="1">SUM(IF(ISNUMBER(OFFSET(Results!$S$2,1,Categories!$B5,77,1)),(Results!$G$3:$G$79)*(Results!$F$3:$F$79=Categories!S$1)))</f>
        <v>12</v>
      </c>
      <c r="T5" s="87">
        <f t="array" aca="1" ref="T5" ca="1">SUM(IF(ISNUMBER(OFFSET(Results!$S$2,1,Categories!$B5,77,1)),(Results!$G$3:$G$79)*(Results!$F$3:$F$79=Categories!T$1)))</f>
        <v>12</v>
      </c>
      <c r="U5" s="87">
        <f t="array" aca="1" ref="U5" ca="1">SUM(IF(ISNUMBER(OFFSET(Results!$S$2,1,Categories!$B5,77,1)),(Results!$G$3:$G$79)*(Results!$F$3:$F$79=Categories!U$1)))</f>
        <v>12</v>
      </c>
      <c r="V5" s="87">
        <f t="array" aca="1" ref="V5" ca="1">SUM(IF(ISNUMBER(OFFSET(Results!$S$2,1,Categories!$B5,77,1)),(Results!$G$3:$G$79)*(Results!$F$3:$F$79=Categories!V$1)))</f>
        <v>14</v>
      </c>
      <c r="W5" s="87">
        <f t="array" aca="1" ref="W5" ca="1">SUM(IF(ISNUMBER(OFFSET(Results!$S$2,1,Categories!$B5,77,1)),(Results!$G$3:$G$79)*(Results!$F$3:$F$79=Categories!W$1)))</f>
        <v>15</v>
      </c>
      <c r="X5" s="87">
        <f t="array" aca="1" ref="X5" ca="1">SUM(IF(ISNUMBER(OFFSET(Results!$S$2,1,Categories!$B5,77,1)),(Results!$G$3:$G$79)*(Results!$F$3:$F$79=Categories!X$1)))</f>
        <v>5</v>
      </c>
      <c r="Y5" s="87">
        <f t="array" aca="1" ref="Y5" ca="1">SUM(IF(ISNUMBER(OFFSET(Results!$S$2,1,Categories!$B5,77,1)),(Results!$G$3:$G$79)*(Results!$F$3:$F$79=Categories!Y$1)))</f>
        <v>9</v>
      </c>
      <c r="Z5" s="87">
        <f t="array" aca="1" ref="Z5" ca="1">SUM(IF(ISNUMBER(OFFSET(Results!$S$2,1,Categories!$B5,77,1)),(Results!$G$3:$G$79)*(Results!$F$3:$F$79=Categories!Z$1)))</f>
        <v>6</v>
      </c>
      <c r="AA5" s="73">
        <f t="shared" ca="1" si="13"/>
        <v>0.55000000000000004</v>
      </c>
      <c r="AB5" s="73">
        <f t="shared" ca="1" si="13"/>
        <v>0.4375</v>
      </c>
      <c r="AC5" s="73">
        <f t="shared" ca="1" si="13"/>
        <v>0.75</v>
      </c>
      <c r="AD5" s="73">
        <f t="shared" ca="1" si="13"/>
        <v>0.16666666666666666</v>
      </c>
      <c r="AE5" s="73">
        <f t="shared" ca="1" si="13"/>
        <v>0.35714285714285715</v>
      </c>
      <c r="AF5" s="73">
        <f t="shared" ca="1" si="13"/>
        <v>0.2</v>
      </c>
      <c r="AG5" s="73">
        <f t="shared" ca="1" si="14"/>
        <v>1</v>
      </c>
      <c r="AH5" s="73">
        <f t="shared" ca="1" si="14"/>
        <v>0.1111111111111111</v>
      </c>
      <c r="AI5" s="73">
        <f t="shared" ca="1" si="14"/>
        <v>0.5</v>
      </c>
      <c r="AJ5">
        <f t="shared" ca="1" si="1"/>
        <v>38</v>
      </c>
      <c r="AK5">
        <f t="shared" ca="1" si="2"/>
        <v>22</v>
      </c>
      <c r="AL5">
        <f t="shared" ca="1" si="3"/>
        <v>4</v>
      </c>
      <c r="AM5">
        <f t="shared" ca="1" si="4"/>
        <v>28</v>
      </c>
      <c r="AN5">
        <f t="shared" ca="1" si="5"/>
        <v>37</v>
      </c>
      <c r="AO5">
        <f t="shared" ca="1" si="6"/>
        <v>44</v>
      </c>
      <c r="AP5">
        <f t="shared" ca="1" si="7"/>
        <v>1</v>
      </c>
      <c r="AQ5">
        <f t="shared" ca="1" si="8"/>
        <v>37</v>
      </c>
      <c r="AR5">
        <f t="shared" ca="1" si="9"/>
        <v>11</v>
      </c>
    </row>
    <row r="6" spans="1:44" x14ac:dyDescent="0.25">
      <c r="A6">
        <v>5</v>
      </c>
      <c r="B6">
        <f>MATCH(C6,Results!T$2:BQ$2,0)</f>
        <v>5</v>
      </c>
      <c r="C6" s="64" t="s">
        <v>1769</v>
      </c>
      <c r="D6" s="73">
        <f>HLOOKUP($C6,Results!$T$2:$BQ$84,82,FALSE)</f>
        <v>0.30150753768844218</v>
      </c>
      <c r="E6" s="89">
        <f t="shared" ca="1" si="10"/>
        <v>0.30150753768844218</v>
      </c>
      <c r="F6" s="74">
        <f>HLOOKUP($C6,Results!$T$2:$BQ$84,83,FALSE)</f>
        <v>48</v>
      </c>
      <c r="G6" s="88">
        <f t="shared" si="11"/>
        <v>30</v>
      </c>
      <c r="H6">
        <f>SUMIF(Results!$F3:$F79,Categories!H$1,Results!$X$3:$X$79)</f>
        <v>9.25</v>
      </c>
      <c r="I6">
        <f>SUMIF(Results!$F3:$F79,Categories!I$1,Results!$X$3:$X$79)</f>
        <v>2.25</v>
      </c>
      <c r="J6">
        <f>SUMIF(Results!$F3:$F79,Categories!J$1,Results!$X$3:$X$79)</f>
        <v>4</v>
      </c>
      <c r="K6">
        <f>SUMIF(Results!$F3:$F79,Categories!K$1,Results!$X$3:$X$79)</f>
        <v>2</v>
      </c>
      <c r="L6">
        <f>SUMIF(Results!$F3:$F79,Categories!L$1,Results!$X$3:$X$79)</f>
        <v>4.5</v>
      </c>
      <c r="M6">
        <f>SUMIF(Results!$F3:$F79,Categories!M$1,Results!$X$3:$X$79)</f>
        <v>6</v>
      </c>
      <c r="N6">
        <f>SUMIF(Results!$F3:$F79,Categories!N$1,Results!$X$3:$X$79)</f>
        <v>1</v>
      </c>
      <c r="O6">
        <f>SUMIF(Results!$F3:$F79,Categories!O$1,Results!$X$3:$X$79)</f>
        <v>0</v>
      </c>
      <c r="P6">
        <f>SUMIF(Results!$F3:$F79,Categories!P$1,Results!$X$3:$X$79)</f>
        <v>1</v>
      </c>
      <c r="Q6" s="88">
        <f t="shared" ca="1" si="12"/>
        <v>99.5</v>
      </c>
      <c r="R6" s="87">
        <f t="array" aca="1" ref="R6" ca="1">SUM(IF(ISNUMBER(OFFSET(Results!$S$2,1,Categories!$B6,77,1)),(Results!$G$3:$G$79)*(Results!$F$3:$F$79=Categories!R$1)))</f>
        <v>14.5</v>
      </c>
      <c r="S6" s="87">
        <f t="array" aca="1" ref="S6" ca="1">SUM(IF(ISNUMBER(OFFSET(Results!$S$2,1,Categories!$B6,77,1)),(Results!$G$3:$G$79)*(Results!$F$3:$F$79=Categories!S$1)))</f>
        <v>12</v>
      </c>
      <c r="T6" s="87">
        <f t="array" aca="1" ref="T6" ca="1">SUM(IF(ISNUMBER(OFFSET(Results!$S$2,1,Categories!$B6,77,1)),(Results!$G$3:$G$79)*(Results!$F$3:$F$79=Categories!T$1)))</f>
        <v>12</v>
      </c>
      <c r="U6" s="87">
        <f t="array" aca="1" ref="U6" ca="1">SUM(IF(ISNUMBER(OFFSET(Results!$S$2,1,Categories!$B6,77,1)),(Results!$G$3:$G$79)*(Results!$F$3:$F$79=Categories!U$1)))</f>
        <v>12</v>
      </c>
      <c r="V6" s="87">
        <f t="array" aca="1" ref="V6" ca="1">SUM(IF(ISNUMBER(OFFSET(Results!$S$2,1,Categories!$B6,77,1)),(Results!$G$3:$G$79)*(Results!$F$3:$F$79=Categories!V$1)))</f>
        <v>14</v>
      </c>
      <c r="W6" s="87">
        <f t="array" aca="1" ref="W6" ca="1">SUM(IF(ISNUMBER(OFFSET(Results!$S$2,1,Categories!$B6,77,1)),(Results!$G$3:$G$79)*(Results!$F$3:$F$79=Categories!W$1)))</f>
        <v>15</v>
      </c>
      <c r="X6" s="87">
        <f t="array" aca="1" ref="X6" ca="1">SUM(IF(ISNUMBER(OFFSET(Results!$S$2,1,Categories!$B6,77,1)),(Results!$G$3:$G$79)*(Results!$F$3:$F$79=Categories!X$1)))</f>
        <v>5</v>
      </c>
      <c r="Y6" s="87">
        <f t="array" aca="1" ref="Y6" ca="1">SUM(IF(ISNUMBER(OFFSET(Results!$S$2,1,Categories!$B6,77,1)),(Results!$G$3:$G$79)*(Results!$F$3:$F$79=Categories!Y$1)))</f>
        <v>9</v>
      </c>
      <c r="Z6" s="87">
        <f t="array" aca="1" ref="Z6" ca="1">SUM(IF(ISNUMBER(OFFSET(Results!$S$2,1,Categories!$B6,77,1)),(Results!$G$3:$G$79)*(Results!$F$3:$F$79=Categories!Z$1)))</f>
        <v>6</v>
      </c>
      <c r="AA6" s="73">
        <f t="shared" ca="1" si="13"/>
        <v>0.63793103448275867</v>
      </c>
      <c r="AB6" s="73">
        <f t="shared" ca="1" si="13"/>
        <v>0.1875</v>
      </c>
      <c r="AC6" s="73">
        <f t="shared" ca="1" si="13"/>
        <v>0.33333333333333331</v>
      </c>
      <c r="AD6" s="73">
        <f t="shared" ca="1" si="13"/>
        <v>0.16666666666666666</v>
      </c>
      <c r="AE6" s="73">
        <f t="shared" ca="1" si="13"/>
        <v>0.32142857142857145</v>
      </c>
      <c r="AF6" s="73">
        <f t="shared" ca="1" si="13"/>
        <v>0.4</v>
      </c>
      <c r="AG6" s="73">
        <f t="shared" ca="1" si="14"/>
        <v>0.2</v>
      </c>
      <c r="AH6" s="73">
        <f t="shared" ca="1" si="14"/>
        <v>0</v>
      </c>
      <c r="AI6" s="73">
        <f t="shared" ca="1" si="14"/>
        <v>0.16666666666666666</v>
      </c>
      <c r="AJ6">
        <f t="shared" ca="1" si="1"/>
        <v>23</v>
      </c>
      <c r="AK6">
        <f t="shared" ca="1" si="2"/>
        <v>45</v>
      </c>
      <c r="AL6">
        <f t="shared" ca="1" si="3"/>
        <v>25</v>
      </c>
      <c r="AM6">
        <f t="shared" ca="1" si="4"/>
        <v>28</v>
      </c>
      <c r="AN6">
        <f t="shared" ca="1" si="5"/>
        <v>41</v>
      </c>
      <c r="AO6">
        <f t="shared" ca="1" si="6"/>
        <v>27</v>
      </c>
      <c r="AP6">
        <f t="shared" ca="1" si="7"/>
        <v>41</v>
      </c>
      <c r="AQ6">
        <f t="shared" ca="1" si="8"/>
        <v>40</v>
      </c>
      <c r="AR6">
        <f t="shared" ca="1" si="9"/>
        <v>44</v>
      </c>
    </row>
    <row r="7" spans="1:44" x14ac:dyDescent="0.25">
      <c r="A7">
        <v>6</v>
      </c>
      <c r="B7">
        <f>MATCH(C7,Results!T$2:BQ$2,0)</f>
        <v>7</v>
      </c>
      <c r="C7" s="64" t="s">
        <v>1773</v>
      </c>
      <c r="D7" s="73">
        <f>HLOOKUP($C7,Results!$T$2:$BQ$84,82,FALSE)</f>
        <v>0.4325</v>
      </c>
      <c r="E7" s="89">
        <f t="shared" ca="1" si="10"/>
        <v>0.4325</v>
      </c>
      <c r="F7" s="74">
        <f>HLOOKUP($C7,Results!$T$2:$BQ$84,83,FALSE)</f>
        <v>20</v>
      </c>
      <c r="G7" s="88">
        <f t="shared" si="11"/>
        <v>43.25</v>
      </c>
      <c r="H7">
        <f>SUMIF(Results!$F3:$F79,Categories!H$1,Results!$Z$3:$Z$79)</f>
        <v>9.75</v>
      </c>
      <c r="I7">
        <f>SUMIF(Results!$F3:$F79,Categories!I$1,Results!$Z$3:$Z$79)</f>
        <v>3.5</v>
      </c>
      <c r="J7">
        <f>SUMIF(Results!$F3:$F79,Categories!J$1,Results!$Z$3:$Z$79)</f>
        <v>6</v>
      </c>
      <c r="K7">
        <f>SUMIF(Results!$F3:$F79,Categories!K$1,Results!$Z$3:$Z$79)</f>
        <v>5</v>
      </c>
      <c r="L7">
        <f>SUMIF(Results!$F3:$F79,Categories!L$1,Results!$Z$3:$Z$79)</f>
        <v>7.5</v>
      </c>
      <c r="M7">
        <f>SUMIF(Results!$F3:$F79,Categories!M$1,Results!$Z$3:$Z$79)</f>
        <v>3.5</v>
      </c>
      <c r="N7">
        <f>SUMIF(Results!$F3:$F79,Categories!N$1,Results!$Z$3:$Z$79)</f>
        <v>2</v>
      </c>
      <c r="O7">
        <f>SUMIF(Results!$F3:$F79,Categories!O$1,Results!$Z$3:$Z$79)</f>
        <v>2</v>
      </c>
      <c r="P7">
        <f>SUMIF(Results!$F3:$F79,Categories!P$1,Results!$Z$3:$Z$79)</f>
        <v>4</v>
      </c>
      <c r="Q7" s="88">
        <f t="shared" ca="1" si="12"/>
        <v>100</v>
      </c>
      <c r="R7" s="87">
        <f t="array" aca="1" ref="R7" ca="1">SUM(IF(ISNUMBER(OFFSET(Results!$S$2,1,Categories!$B7,77,1)),(Results!$G$3:$G$79)*(Results!$F$3:$F$79=Categories!R$1)))</f>
        <v>15</v>
      </c>
      <c r="S7" s="87">
        <f t="array" aca="1" ref="S7" ca="1">SUM(IF(ISNUMBER(OFFSET(Results!$S$2,1,Categories!$B7,77,1)),(Results!$G$3:$G$79)*(Results!$F$3:$F$79=Categories!S$1)))</f>
        <v>12</v>
      </c>
      <c r="T7" s="87">
        <f t="array" aca="1" ref="T7" ca="1">SUM(IF(ISNUMBER(OFFSET(Results!$S$2,1,Categories!$B7,77,1)),(Results!$G$3:$G$79)*(Results!$F$3:$F$79=Categories!T$1)))</f>
        <v>12</v>
      </c>
      <c r="U7" s="87">
        <f t="array" aca="1" ref="U7" ca="1">SUM(IF(ISNUMBER(OFFSET(Results!$S$2,1,Categories!$B7,77,1)),(Results!$G$3:$G$79)*(Results!$F$3:$F$79=Categories!U$1)))</f>
        <v>12</v>
      </c>
      <c r="V7" s="87">
        <f t="array" aca="1" ref="V7" ca="1">SUM(IF(ISNUMBER(OFFSET(Results!$S$2,1,Categories!$B7,77,1)),(Results!$G$3:$G$79)*(Results!$F$3:$F$79=Categories!V$1)))</f>
        <v>14</v>
      </c>
      <c r="W7" s="87">
        <f t="array" aca="1" ref="W7" ca="1">SUM(IF(ISNUMBER(OFFSET(Results!$S$2,1,Categories!$B7,77,1)),(Results!$G$3:$G$79)*(Results!$F$3:$F$79=Categories!W$1)))</f>
        <v>15</v>
      </c>
      <c r="X7" s="87">
        <f t="array" aca="1" ref="X7" ca="1">SUM(IF(ISNUMBER(OFFSET(Results!$S$2,1,Categories!$B7,77,1)),(Results!$G$3:$G$79)*(Results!$F$3:$F$79=Categories!X$1)))</f>
        <v>5</v>
      </c>
      <c r="Y7" s="87">
        <f t="array" aca="1" ref="Y7" ca="1">SUM(IF(ISNUMBER(OFFSET(Results!$S$2,1,Categories!$B7,77,1)),(Results!$G$3:$G$79)*(Results!$F$3:$F$79=Categories!Y$1)))</f>
        <v>9</v>
      </c>
      <c r="Z7" s="87">
        <f t="array" aca="1" ref="Z7" ca="1">SUM(IF(ISNUMBER(OFFSET(Results!$S$2,1,Categories!$B7,77,1)),(Results!$G$3:$G$79)*(Results!$F$3:$F$79=Categories!Z$1)))</f>
        <v>6</v>
      </c>
      <c r="AA7" s="73">
        <f t="shared" ca="1" si="13"/>
        <v>0.65</v>
      </c>
      <c r="AB7" s="73">
        <f t="shared" ca="1" si="13"/>
        <v>0.29166666666666669</v>
      </c>
      <c r="AC7" s="73">
        <f t="shared" ca="1" si="13"/>
        <v>0.5</v>
      </c>
      <c r="AD7" s="73">
        <f t="shared" ca="1" si="13"/>
        <v>0.41666666666666669</v>
      </c>
      <c r="AE7" s="73">
        <f t="shared" ca="1" si="13"/>
        <v>0.5357142857142857</v>
      </c>
      <c r="AF7" s="73">
        <f t="shared" ca="1" si="13"/>
        <v>0.23333333333333334</v>
      </c>
      <c r="AG7" s="73">
        <f t="shared" ca="1" si="14"/>
        <v>0.4</v>
      </c>
      <c r="AH7" s="73">
        <f t="shared" ca="1" si="14"/>
        <v>0.22222222222222221</v>
      </c>
      <c r="AI7" s="73">
        <f t="shared" ca="1" si="14"/>
        <v>0.66666666666666663</v>
      </c>
      <c r="AJ7">
        <f t="shared" ca="1" si="1"/>
        <v>21</v>
      </c>
      <c r="AK7">
        <f t="shared" ca="1" si="2"/>
        <v>34</v>
      </c>
      <c r="AL7">
        <f t="shared" ca="1" si="3"/>
        <v>17</v>
      </c>
      <c r="AM7">
        <f t="shared" ca="1" si="4"/>
        <v>10</v>
      </c>
      <c r="AN7">
        <f t="shared" ca="1" si="5"/>
        <v>17</v>
      </c>
      <c r="AO7">
        <f t="shared" ca="1" si="6"/>
        <v>43</v>
      </c>
      <c r="AP7">
        <f t="shared" ca="1" si="7"/>
        <v>15</v>
      </c>
      <c r="AQ7">
        <f t="shared" ca="1" si="8"/>
        <v>26</v>
      </c>
      <c r="AR7">
        <f t="shared" ca="1" si="9"/>
        <v>3</v>
      </c>
    </row>
    <row r="8" spans="1:44" x14ac:dyDescent="0.25">
      <c r="A8">
        <v>7</v>
      </c>
      <c r="B8">
        <f>MATCH(C8,Results!T$2:BQ$2,0)</f>
        <v>8</v>
      </c>
      <c r="C8" s="64" t="s">
        <v>1775</v>
      </c>
      <c r="D8" s="73">
        <f>HLOOKUP($C8,Results!$T$2:$BQ$84,82,FALSE)</f>
        <v>0.47499999999999998</v>
      </c>
      <c r="E8" s="89">
        <f t="shared" ca="1" si="10"/>
        <v>0.47499999999999998</v>
      </c>
      <c r="F8" s="74">
        <f>HLOOKUP($C8,Results!$T$2:$BQ$84,83,FALSE)</f>
        <v>18</v>
      </c>
      <c r="G8" s="88">
        <f t="shared" si="11"/>
        <v>47.5</v>
      </c>
      <c r="H8">
        <f>SUMIF(Results!$F3:$F79,Categories!H$1,Results!$AA$3:$AA$79)</f>
        <v>9.25</v>
      </c>
      <c r="I8">
        <f>SUMIF(Results!$F3:$F79,Categories!I$1,Results!$AA$3:$AA$79)</f>
        <v>5.75</v>
      </c>
      <c r="J8">
        <f>SUMIF(Results!$F3:$F79,Categories!J$1,Results!$AA$3:$AA$79)</f>
        <v>5</v>
      </c>
      <c r="K8">
        <f>SUMIF(Results!$F3:$F79,Categories!K$1,Results!$AA$3:$AA$79)</f>
        <v>2</v>
      </c>
      <c r="L8">
        <f>SUMIF(Results!$F3:$F79,Categories!L$1,Results!$AA$3:$AA$79)</f>
        <v>10</v>
      </c>
      <c r="M8">
        <f>SUMIF(Results!$F3:$F79,Categories!M$1,Results!$AA$3:$AA$79)</f>
        <v>10</v>
      </c>
      <c r="N8">
        <f>SUMIF(Results!$F3:$F79,Categories!N$1,Results!$AA$3:$AA$79)</f>
        <v>2</v>
      </c>
      <c r="O8">
        <f>SUMIF(Results!$F3:$F79,Categories!O$1,Results!$AA$3:$AA$79)</f>
        <v>2</v>
      </c>
      <c r="P8">
        <f>SUMIF(Results!$F3:$F79,Categories!P$1,Results!$AA$3:$AA$79)</f>
        <v>1.5</v>
      </c>
      <c r="Q8" s="88">
        <f t="shared" ca="1" si="12"/>
        <v>100</v>
      </c>
      <c r="R8" s="87">
        <f t="array" aca="1" ref="R8" ca="1">SUM(IF(ISNUMBER(OFFSET(Results!$S$2,1,Categories!$B8,77,1)),(Results!$G$3:$G$79)*(Results!$F$3:$F$79=Categories!R$1)))</f>
        <v>15</v>
      </c>
      <c r="S8" s="87">
        <f t="array" aca="1" ref="S8" ca="1">SUM(IF(ISNUMBER(OFFSET(Results!$S$2,1,Categories!$B8,77,1)),(Results!$G$3:$G$79)*(Results!$F$3:$F$79=Categories!S$1)))</f>
        <v>12</v>
      </c>
      <c r="T8" s="87">
        <f t="array" aca="1" ref="T8" ca="1">SUM(IF(ISNUMBER(OFFSET(Results!$S$2,1,Categories!$B8,77,1)),(Results!$G$3:$G$79)*(Results!$F$3:$F$79=Categories!T$1)))</f>
        <v>12</v>
      </c>
      <c r="U8" s="87">
        <f t="array" aca="1" ref="U8" ca="1">SUM(IF(ISNUMBER(OFFSET(Results!$S$2,1,Categories!$B8,77,1)),(Results!$G$3:$G$79)*(Results!$F$3:$F$79=Categories!U$1)))</f>
        <v>12</v>
      </c>
      <c r="V8" s="87">
        <f t="array" aca="1" ref="V8" ca="1">SUM(IF(ISNUMBER(OFFSET(Results!$S$2,1,Categories!$B8,77,1)),(Results!$G$3:$G$79)*(Results!$F$3:$F$79=Categories!V$1)))</f>
        <v>14</v>
      </c>
      <c r="W8" s="87">
        <f t="array" aca="1" ref="W8" ca="1">SUM(IF(ISNUMBER(OFFSET(Results!$S$2,1,Categories!$B8,77,1)),(Results!$G$3:$G$79)*(Results!$F$3:$F$79=Categories!W$1)))</f>
        <v>15</v>
      </c>
      <c r="X8" s="87">
        <f t="array" aca="1" ref="X8" ca="1">SUM(IF(ISNUMBER(OFFSET(Results!$S$2,1,Categories!$B8,77,1)),(Results!$G$3:$G$79)*(Results!$F$3:$F$79=Categories!X$1)))</f>
        <v>5</v>
      </c>
      <c r="Y8" s="87">
        <f t="array" aca="1" ref="Y8" ca="1">SUM(IF(ISNUMBER(OFFSET(Results!$S$2,1,Categories!$B8,77,1)),(Results!$G$3:$G$79)*(Results!$F$3:$F$79=Categories!Y$1)))</f>
        <v>9</v>
      </c>
      <c r="Z8" s="87">
        <f t="array" aca="1" ref="Z8" ca="1">SUM(IF(ISNUMBER(OFFSET(Results!$S$2,1,Categories!$B8,77,1)),(Results!$G$3:$G$79)*(Results!$F$3:$F$79=Categories!Z$1)))</f>
        <v>6</v>
      </c>
      <c r="AA8" s="73">
        <f t="shared" ca="1" si="13"/>
        <v>0.6166666666666667</v>
      </c>
      <c r="AB8" s="73">
        <f t="shared" ca="1" si="13"/>
        <v>0.47916666666666669</v>
      </c>
      <c r="AC8" s="73">
        <f t="shared" ca="1" si="13"/>
        <v>0.41666666666666669</v>
      </c>
      <c r="AD8" s="73">
        <f t="shared" ca="1" si="13"/>
        <v>0.16666666666666666</v>
      </c>
      <c r="AE8" s="73">
        <f t="shared" ca="1" si="13"/>
        <v>0.7142857142857143</v>
      </c>
      <c r="AF8" s="73">
        <f t="shared" ca="1" si="13"/>
        <v>0.66666666666666663</v>
      </c>
      <c r="AG8" s="73">
        <f t="shared" ca="1" si="14"/>
        <v>0.4</v>
      </c>
      <c r="AH8" s="73">
        <f t="shared" ca="1" si="14"/>
        <v>0.22222222222222221</v>
      </c>
      <c r="AI8" s="73">
        <f t="shared" ca="1" si="14"/>
        <v>0.25</v>
      </c>
      <c r="AJ8">
        <f t="shared" ca="1" si="1"/>
        <v>27</v>
      </c>
      <c r="AK8">
        <f t="shared" ca="1" si="2"/>
        <v>17</v>
      </c>
      <c r="AL8">
        <f t="shared" ca="1" si="3"/>
        <v>24</v>
      </c>
      <c r="AM8">
        <f t="shared" ca="1" si="4"/>
        <v>28</v>
      </c>
      <c r="AN8">
        <f t="shared" ca="1" si="5"/>
        <v>6</v>
      </c>
      <c r="AO8">
        <f t="shared" ca="1" si="6"/>
        <v>6</v>
      </c>
      <c r="AP8">
        <f t="shared" ca="1" si="7"/>
        <v>15</v>
      </c>
      <c r="AQ8">
        <f t="shared" ca="1" si="8"/>
        <v>26</v>
      </c>
      <c r="AR8">
        <f t="shared" ca="1" si="9"/>
        <v>36</v>
      </c>
    </row>
    <row r="9" spans="1:44" x14ac:dyDescent="0.25">
      <c r="A9">
        <v>8</v>
      </c>
      <c r="B9">
        <f>MATCH(C9,Results!T$2:BQ$2,0)</f>
        <v>47</v>
      </c>
      <c r="C9" s="64" t="s">
        <v>1853</v>
      </c>
      <c r="D9" s="73">
        <f>HLOOKUP($C9,Results!$T$2:$BQ$84,82,FALSE)</f>
        <v>0.43</v>
      </c>
      <c r="E9" s="89">
        <f t="shared" ca="1" si="10"/>
        <v>0.43</v>
      </c>
      <c r="F9" s="74">
        <f>HLOOKUP($C9,Results!$T$2:$BQ$84,83,FALSE)</f>
        <v>21</v>
      </c>
      <c r="G9" s="88">
        <f t="shared" si="11"/>
        <v>43</v>
      </c>
      <c r="H9">
        <f>SUMIF(Results!$F3:$F79,Categories!H$1,Results!$BN$3:$BN$79)</f>
        <v>7.75</v>
      </c>
      <c r="I9">
        <f>SUMIF(Results!$F3:$F79,Categories!I$1,Results!$BN$3:$BN$79)</f>
        <v>5.25</v>
      </c>
      <c r="J9">
        <f>SUMIF(Results!$F3:$F79,Categories!J$1,Results!$BN$3:$BN$79)</f>
        <v>2</v>
      </c>
      <c r="K9">
        <f>SUMIF(Results!$F3:$F79,Categories!K$1,Results!$BN$3:$BN$79)</f>
        <v>5</v>
      </c>
      <c r="L9">
        <f>SUMIF(Results!$F3:$F79,Categories!L$1,Results!$BN$3:$BN$79)</f>
        <v>9</v>
      </c>
      <c r="M9">
        <f>SUMIF(Results!$F3:$F79,Categories!M$1,Results!$BN$3:$BN$79)</f>
        <v>6.5</v>
      </c>
      <c r="N9">
        <f>SUMIF(Results!$F3:$F79,Categories!N$1,Results!$BN$3:$BN$79)</f>
        <v>1</v>
      </c>
      <c r="O9">
        <f>SUMIF(Results!$F3:$F79,Categories!O$1,Results!$BN$3:$BN$79)</f>
        <v>4</v>
      </c>
      <c r="P9">
        <f>SUMIF(Results!$F3:$F79,Categories!P$1,Results!$BN$3:$BN$79)</f>
        <v>2.5</v>
      </c>
      <c r="Q9" s="88">
        <f t="shared" ca="1" si="12"/>
        <v>100</v>
      </c>
      <c r="R9" s="87">
        <f t="array" aca="1" ref="R9" ca="1">SUM(IF(ISNUMBER(OFFSET(Results!$S$2,1,Categories!$B9,77,1)),(Results!$G$3:$G$79)*(Results!$F$3:$F$79=Categories!R$1)))</f>
        <v>15</v>
      </c>
      <c r="S9" s="87">
        <f t="array" aca="1" ref="S9" ca="1">SUM(IF(ISNUMBER(OFFSET(Results!$S$2,1,Categories!$B9,77,1)),(Results!$G$3:$G$79)*(Results!$F$3:$F$79=Categories!S$1)))</f>
        <v>12</v>
      </c>
      <c r="T9" s="87">
        <f t="array" aca="1" ref="T9" ca="1">SUM(IF(ISNUMBER(OFFSET(Results!$S$2,1,Categories!$B9,77,1)),(Results!$G$3:$G$79)*(Results!$F$3:$F$79=Categories!T$1)))</f>
        <v>12</v>
      </c>
      <c r="U9" s="87">
        <f t="array" aca="1" ref="U9" ca="1">SUM(IF(ISNUMBER(OFFSET(Results!$S$2,1,Categories!$B9,77,1)),(Results!$G$3:$G$79)*(Results!$F$3:$F$79=Categories!U$1)))</f>
        <v>12</v>
      </c>
      <c r="V9" s="87">
        <f t="array" aca="1" ref="V9" ca="1">SUM(IF(ISNUMBER(OFFSET(Results!$S$2,1,Categories!$B9,77,1)),(Results!$G$3:$G$79)*(Results!$F$3:$F$79=Categories!V$1)))</f>
        <v>14</v>
      </c>
      <c r="W9" s="87">
        <f t="array" aca="1" ref="W9" ca="1">SUM(IF(ISNUMBER(OFFSET(Results!$S$2,1,Categories!$B9,77,1)),(Results!$G$3:$G$79)*(Results!$F$3:$F$79=Categories!W$1)))</f>
        <v>15</v>
      </c>
      <c r="X9" s="87">
        <f t="array" aca="1" ref="X9" ca="1">SUM(IF(ISNUMBER(OFFSET(Results!$S$2,1,Categories!$B9,77,1)),(Results!$G$3:$G$79)*(Results!$F$3:$F$79=Categories!X$1)))</f>
        <v>5</v>
      </c>
      <c r="Y9" s="87">
        <f t="array" aca="1" ref="Y9" ca="1">SUM(IF(ISNUMBER(OFFSET(Results!$S$2,1,Categories!$B9,77,1)),(Results!$G$3:$G$79)*(Results!$F$3:$F$79=Categories!Y$1)))</f>
        <v>9</v>
      </c>
      <c r="Z9" s="87">
        <f t="array" aca="1" ref="Z9" ca="1">SUM(IF(ISNUMBER(OFFSET(Results!$S$2,1,Categories!$B9,77,1)),(Results!$G$3:$G$79)*(Results!$F$3:$F$79=Categories!Z$1)))</f>
        <v>6</v>
      </c>
      <c r="AA9" s="73">
        <f t="shared" ca="1" si="13"/>
        <v>0.51666666666666672</v>
      </c>
      <c r="AB9" s="73">
        <f t="shared" ca="1" si="13"/>
        <v>0.4375</v>
      </c>
      <c r="AC9" s="73">
        <f t="shared" ca="1" si="13"/>
        <v>0.16666666666666666</v>
      </c>
      <c r="AD9" s="73">
        <f t="shared" ca="1" si="13"/>
        <v>0.41666666666666669</v>
      </c>
      <c r="AE9" s="73">
        <f t="shared" ca="1" si="13"/>
        <v>0.6428571428571429</v>
      </c>
      <c r="AF9" s="73">
        <f t="shared" ca="1" si="13"/>
        <v>0.43333333333333335</v>
      </c>
      <c r="AG9" s="73">
        <f t="shared" ca="1" si="14"/>
        <v>0.2</v>
      </c>
      <c r="AH9" s="73">
        <f t="shared" ca="1" si="14"/>
        <v>0.44444444444444442</v>
      </c>
      <c r="AI9" s="73">
        <f t="shared" ca="1" si="14"/>
        <v>0.41666666666666669</v>
      </c>
      <c r="AJ9">
        <f t="shared" ca="1" si="1"/>
        <v>42</v>
      </c>
      <c r="AK9">
        <f t="shared" ca="1" si="2"/>
        <v>22</v>
      </c>
      <c r="AL9">
        <f t="shared" ca="1" si="3"/>
        <v>42</v>
      </c>
      <c r="AM9">
        <f t="shared" ca="1" si="4"/>
        <v>10</v>
      </c>
      <c r="AN9">
        <f t="shared" ca="1" si="5"/>
        <v>9</v>
      </c>
      <c r="AO9">
        <f t="shared" ca="1" si="6"/>
        <v>24</v>
      </c>
      <c r="AP9">
        <f t="shared" ca="1" si="7"/>
        <v>41</v>
      </c>
      <c r="AQ9">
        <f t="shared" ca="1" si="8"/>
        <v>6</v>
      </c>
      <c r="AR9">
        <f t="shared" ca="1" si="9"/>
        <v>17</v>
      </c>
    </row>
    <row r="10" spans="1:44" x14ac:dyDescent="0.25">
      <c r="A10">
        <v>9</v>
      </c>
      <c r="B10">
        <f>MATCH(C10,Results!T$2:BQ$2,0)</f>
        <v>49</v>
      </c>
      <c r="C10" s="64" t="s">
        <v>1857</v>
      </c>
      <c r="D10" s="73">
        <f>HLOOKUP($C10,Results!$T$2:$BQ$84,82,FALSE)</f>
        <v>0.56000000000000005</v>
      </c>
      <c r="E10" s="89">
        <f t="shared" ca="1" si="10"/>
        <v>0.56000000000000005</v>
      </c>
      <c r="F10" s="74">
        <f>HLOOKUP($C10,Results!$T$2:$BQ$84,83,FALSE)</f>
        <v>6</v>
      </c>
      <c r="G10" s="88">
        <f t="shared" si="11"/>
        <v>56</v>
      </c>
      <c r="H10">
        <f>SUMIF(Results!$F3:$F79,Categories!H$1,Results!$BP$3:$BP$79)</f>
        <v>10.25</v>
      </c>
      <c r="I10">
        <f>SUMIF(Results!$F3:$F79,Categories!I$1,Results!$BP$3:$BP$79)</f>
        <v>7.75</v>
      </c>
      <c r="J10">
        <f>SUMIF(Results!$F3:$F79,Categories!J$1,Results!$BP$3:$BP$79)</f>
        <v>7</v>
      </c>
      <c r="K10">
        <f>SUMIF(Results!$F3:$F79,Categories!K$1,Results!$BP$3:$BP$79)</f>
        <v>7.5</v>
      </c>
      <c r="L10">
        <f>SUMIF(Results!$F3:$F79,Categories!L$1,Results!$BP$3:$BP$79)</f>
        <v>8</v>
      </c>
      <c r="M10">
        <f>SUMIF(Results!$F3:$F79,Categories!M$1,Results!$BP$3:$BP$79)</f>
        <v>7</v>
      </c>
      <c r="N10">
        <f>SUMIF(Results!$F3:$F79,Categories!N$1,Results!$BP$3:$BP$79)</f>
        <v>2</v>
      </c>
      <c r="O10">
        <f>SUMIF(Results!$F3:$F79,Categories!O$1,Results!$BP$3:$BP$79)</f>
        <v>3</v>
      </c>
      <c r="P10">
        <f>SUMIF(Results!$F3:$F79,Categories!P$1,Results!$BP$3:$BP$79)</f>
        <v>3.5</v>
      </c>
      <c r="Q10" s="88">
        <f t="shared" ca="1" si="12"/>
        <v>100</v>
      </c>
      <c r="R10" s="87">
        <f t="array" aca="1" ref="R10" ca="1">SUM(IF(ISNUMBER(OFFSET(Results!$S$2,1,Categories!$B10,77,1)),(Results!$G$3:$G$79)*(Results!$F$3:$F$79=Categories!R$1)))</f>
        <v>15</v>
      </c>
      <c r="S10" s="87">
        <f t="array" aca="1" ref="S10" ca="1">SUM(IF(ISNUMBER(OFFSET(Results!$S$2,1,Categories!$B10,77,1)),(Results!$G$3:$G$79)*(Results!$F$3:$F$79=Categories!S$1)))</f>
        <v>12</v>
      </c>
      <c r="T10" s="87">
        <f t="array" aca="1" ref="T10" ca="1">SUM(IF(ISNUMBER(OFFSET(Results!$S$2,1,Categories!$B10,77,1)),(Results!$G$3:$G$79)*(Results!$F$3:$F$79=Categories!T$1)))</f>
        <v>12</v>
      </c>
      <c r="U10" s="87">
        <f t="array" aca="1" ref="U10" ca="1">SUM(IF(ISNUMBER(OFFSET(Results!$S$2,1,Categories!$B10,77,1)),(Results!$G$3:$G$79)*(Results!$F$3:$F$79=Categories!U$1)))</f>
        <v>12</v>
      </c>
      <c r="V10" s="87">
        <f t="array" aca="1" ref="V10" ca="1">SUM(IF(ISNUMBER(OFFSET(Results!$S$2,1,Categories!$B10,77,1)),(Results!$G$3:$G$79)*(Results!$F$3:$F$79=Categories!V$1)))</f>
        <v>14</v>
      </c>
      <c r="W10" s="87">
        <f t="array" aca="1" ref="W10" ca="1">SUM(IF(ISNUMBER(OFFSET(Results!$S$2,1,Categories!$B10,77,1)),(Results!$G$3:$G$79)*(Results!$F$3:$F$79=Categories!W$1)))</f>
        <v>15</v>
      </c>
      <c r="X10" s="87">
        <f t="array" aca="1" ref="X10" ca="1">SUM(IF(ISNUMBER(OFFSET(Results!$S$2,1,Categories!$B10,77,1)),(Results!$G$3:$G$79)*(Results!$F$3:$F$79=Categories!X$1)))</f>
        <v>5</v>
      </c>
      <c r="Y10" s="87">
        <f t="array" aca="1" ref="Y10" ca="1">SUM(IF(ISNUMBER(OFFSET(Results!$S$2,1,Categories!$B10,77,1)),(Results!$G$3:$G$79)*(Results!$F$3:$F$79=Categories!Y$1)))</f>
        <v>9</v>
      </c>
      <c r="Z10" s="87">
        <f t="array" aca="1" ref="Z10" ca="1">SUM(IF(ISNUMBER(OFFSET(Results!$S$2,1,Categories!$B10,77,1)),(Results!$G$3:$G$79)*(Results!$F$3:$F$79=Categories!Z$1)))</f>
        <v>6</v>
      </c>
      <c r="AA10" s="73">
        <f t="shared" ca="1" si="13"/>
        <v>0.68333333333333335</v>
      </c>
      <c r="AB10" s="73">
        <f t="shared" ca="1" si="13"/>
        <v>0.64583333333333337</v>
      </c>
      <c r="AC10" s="73">
        <f t="shared" ca="1" si="13"/>
        <v>0.58333333333333337</v>
      </c>
      <c r="AD10" s="73">
        <f t="shared" ca="1" si="13"/>
        <v>0.625</v>
      </c>
      <c r="AE10" s="73">
        <f t="shared" ca="1" si="13"/>
        <v>0.5714285714285714</v>
      </c>
      <c r="AF10" s="73">
        <f t="shared" ca="1" si="13"/>
        <v>0.46666666666666667</v>
      </c>
      <c r="AG10" s="73">
        <f t="shared" ca="1" si="14"/>
        <v>0.4</v>
      </c>
      <c r="AH10" s="73">
        <f t="shared" ca="1" si="14"/>
        <v>0.33333333333333331</v>
      </c>
      <c r="AI10" s="73">
        <f t="shared" ca="1" si="14"/>
        <v>0.58333333333333337</v>
      </c>
      <c r="AJ10">
        <f t="shared" ca="1" si="1"/>
        <v>17</v>
      </c>
      <c r="AK10">
        <f t="shared" ca="1" si="2"/>
        <v>9</v>
      </c>
      <c r="AL10">
        <f t="shared" ca="1" si="3"/>
        <v>11</v>
      </c>
      <c r="AM10">
        <f t="shared" ca="1" si="4"/>
        <v>4</v>
      </c>
      <c r="AN10">
        <f t="shared" ca="1" si="5"/>
        <v>13</v>
      </c>
      <c r="AO10">
        <f t="shared" ca="1" si="6"/>
        <v>22</v>
      </c>
      <c r="AP10">
        <f t="shared" ca="1" si="7"/>
        <v>15</v>
      </c>
      <c r="AQ10">
        <f t="shared" ca="1" si="8"/>
        <v>17</v>
      </c>
      <c r="AR10">
        <f t="shared" ca="1" si="9"/>
        <v>10</v>
      </c>
    </row>
    <row r="11" spans="1:44" x14ac:dyDescent="0.25">
      <c r="A11">
        <v>10</v>
      </c>
      <c r="B11">
        <f>MATCH(C11,Results!T$2:BQ$2,0)</f>
        <v>48</v>
      </c>
      <c r="C11" s="64" t="s">
        <v>1855</v>
      </c>
      <c r="D11" s="73">
        <f>HLOOKUP($C11,Results!$T$2:$BQ$84,82,FALSE)</f>
        <v>0.51500000000000001</v>
      </c>
      <c r="E11" s="89">
        <f t="shared" ca="1" si="10"/>
        <v>0.51500000000000001</v>
      </c>
      <c r="F11" s="74">
        <f>HLOOKUP($C11,Results!$T$2:$BQ$84,83,FALSE)</f>
        <v>11</v>
      </c>
      <c r="G11" s="88">
        <f t="shared" si="11"/>
        <v>51.5</v>
      </c>
      <c r="H11">
        <f>SUMIF(Results!$F3:$F79,Categories!H$1,Results!$BO$3:$BO$79)</f>
        <v>12</v>
      </c>
      <c r="I11">
        <f>SUMIF(Results!$F3:$F79,Categories!I$1,Results!$BO$3:$BO$79)</f>
        <v>7.5</v>
      </c>
      <c r="J11">
        <f>SUMIF(Results!$F3:$F79,Categories!J$1,Results!$BO$3:$BO$79)</f>
        <v>7</v>
      </c>
      <c r="K11">
        <f>SUMIF(Results!$F3:$F79,Categories!K$1,Results!$BO$3:$BO$79)</f>
        <v>3</v>
      </c>
      <c r="L11">
        <f>SUMIF(Results!$F3:$F79,Categories!L$1,Results!$BO$3:$BO$79)</f>
        <v>8</v>
      </c>
      <c r="M11">
        <f>SUMIF(Results!$F3:$F79,Categories!M$1,Results!$BO$3:$BO$79)</f>
        <v>6</v>
      </c>
      <c r="N11">
        <f>SUMIF(Results!$F3:$F79,Categories!N$1,Results!$BO$3:$BO$79)</f>
        <v>2</v>
      </c>
      <c r="O11">
        <f>SUMIF(Results!$F3:$F79,Categories!O$1,Results!$BO$3:$BO$79)</f>
        <v>4</v>
      </c>
      <c r="P11">
        <f>SUMIF(Results!$F3:$F79,Categories!P$1,Results!$BO$3:$BO$79)</f>
        <v>2</v>
      </c>
      <c r="Q11" s="88">
        <f t="shared" ca="1" si="12"/>
        <v>100</v>
      </c>
      <c r="R11" s="87">
        <f t="array" aca="1" ref="R11" ca="1">SUM(IF(ISNUMBER(OFFSET(Results!$S$2,1,Categories!$B11,77,1)),(Results!$G$3:$G$79)*(Results!$F$3:$F$79=Categories!R$1)))</f>
        <v>15</v>
      </c>
      <c r="S11" s="87">
        <f t="array" aca="1" ref="S11" ca="1">SUM(IF(ISNUMBER(OFFSET(Results!$S$2,1,Categories!$B11,77,1)),(Results!$G$3:$G$79)*(Results!$F$3:$F$79=Categories!S$1)))</f>
        <v>12</v>
      </c>
      <c r="T11" s="87">
        <f t="array" aca="1" ref="T11" ca="1">SUM(IF(ISNUMBER(OFFSET(Results!$S$2,1,Categories!$B11,77,1)),(Results!$G$3:$G$79)*(Results!$F$3:$F$79=Categories!T$1)))</f>
        <v>12</v>
      </c>
      <c r="U11" s="87">
        <f t="array" aca="1" ref="U11" ca="1">SUM(IF(ISNUMBER(OFFSET(Results!$S$2,1,Categories!$B11,77,1)),(Results!$G$3:$G$79)*(Results!$F$3:$F$79=Categories!U$1)))</f>
        <v>12</v>
      </c>
      <c r="V11" s="87">
        <f t="array" aca="1" ref="V11" ca="1">SUM(IF(ISNUMBER(OFFSET(Results!$S$2,1,Categories!$B11,77,1)),(Results!$G$3:$G$79)*(Results!$F$3:$F$79=Categories!V$1)))</f>
        <v>14</v>
      </c>
      <c r="W11" s="87">
        <f t="array" aca="1" ref="W11" ca="1">SUM(IF(ISNUMBER(OFFSET(Results!$S$2,1,Categories!$B11,77,1)),(Results!$G$3:$G$79)*(Results!$F$3:$F$79=Categories!W$1)))</f>
        <v>15</v>
      </c>
      <c r="X11" s="87">
        <f t="array" aca="1" ref="X11" ca="1">SUM(IF(ISNUMBER(OFFSET(Results!$S$2,1,Categories!$B11,77,1)),(Results!$G$3:$G$79)*(Results!$F$3:$F$79=Categories!X$1)))</f>
        <v>5</v>
      </c>
      <c r="Y11" s="87">
        <f t="array" aca="1" ref="Y11" ca="1">SUM(IF(ISNUMBER(OFFSET(Results!$S$2,1,Categories!$B11,77,1)),(Results!$G$3:$G$79)*(Results!$F$3:$F$79=Categories!Y$1)))</f>
        <v>9</v>
      </c>
      <c r="Z11" s="87">
        <f t="array" aca="1" ref="Z11" ca="1">SUM(IF(ISNUMBER(OFFSET(Results!$S$2,1,Categories!$B11,77,1)),(Results!$G$3:$G$79)*(Results!$F$3:$F$79=Categories!Z$1)))</f>
        <v>6</v>
      </c>
      <c r="AA11" s="73">
        <f t="shared" ca="1" si="13"/>
        <v>0.8</v>
      </c>
      <c r="AB11" s="73">
        <f t="shared" ca="1" si="13"/>
        <v>0.625</v>
      </c>
      <c r="AC11" s="73">
        <f t="shared" ca="1" si="13"/>
        <v>0.58333333333333337</v>
      </c>
      <c r="AD11" s="73">
        <f t="shared" ca="1" si="13"/>
        <v>0.25</v>
      </c>
      <c r="AE11" s="73">
        <f t="shared" ca="1" si="13"/>
        <v>0.5714285714285714</v>
      </c>
      <c r="AF11" s="73">
        <f t="shared" ca="1" si="13"/>
        <v>0.4</v>
      </c>
      <c r="AG11" s="73">
        <f t="shared" ca="1" si="14"/>
        <v>0.4</v>
      </c>
      <c r="AH11" s="73">
        <f t="shared" ca="1" si="14"/>
        <v>0.44444444444444442</v>
      </c>
      <c r="AI11" s="73">
        <f t="shared" ca="1" si="14"/>
        <v>0.33333333333333331</v>
      </c>
      <c r="AJ11">
        <f t="shared" ca="1" si="1"/>
        <v>3</v>
      </c>
      <c r="AK11">
        <f t="shared" ca="1" si="2"/>
        <v>10</v>
      </c>
      <c r="AL11">
        <f t="shared" ca="1" si="3"/>
        <v>11</v>
      </c>
      <c r="AM11">
        <f t="shared" ca="1" si="4"/>
        <v>21</v>
      </c>
      <c r="AN11">
        <f t="shared" ca="1" si="5"/>
        <v>13</v>
      </c>
      <c r="AO11">
        <f t="shared" ca="1" si="6"/>
        <v>27</v>
      </c>
      <c r="AP11">
        <f t="shared" ca="1" si="7"/>
        <v>15</v>
      </c>
      <c r="AQ11">
        <f t="shared" ca="1" si="8"/>
        <v>6</v>
      </c>
      <c r="AR11">
        <f t="shared" ca="1" si="9"/>
        <v>25</v>
      </c>
    </row>
    <row r="12" spans="1:44" x14ac:dyDescent="0.25">
      <c r="A12">
        <v>11</v>
      </c>
      <c r="B12">
        <f>MATCH(C12,Results!T$2:BQ$2,0)</f>
        <v>11</v>
      </c>
      <c r="C12" s="64" t="s">
        <v>1781</v>
      </c>
      <c r="D12" s="73">
        <f>HLOOKUP($C12,Results!$T$2:$BQ$84,82,FALSE)</f>
        <v>0.48743718592964824</v>
      </c>
      <c r="E12" s="89">
        <f t="shared" ca="1" si="10"/>
        <v>0.48743718592964824</v>
      </c>
      <c r="F12" s="74">
        <f>HLOOKUP($C12,Results!$T$2:$BQ$84,83,FALSE)</f>
        <v>14</v>
      </c>
      <c r="G12" s="88">
        <f t="shared" si="11"/>
        <v>48.5</v>
      </c>
      <c r="H12">
        <f>SUMIF(Results!$F3:$F79,Categories!H$1,Results!$AD$3:$AD$79)</f>
        <v>10.75</v>
      </c>
      <c r="I12">
        <f>SUMIF(Results!$F3:$F79,Categories!I$1,Results!$AD$3:$AD$79)</f>
        <v>6.75</v>
      </c>
      <c r="J12">
        <f>SUMIF(Results!$F3:$F79,Categories!J$1,Results!$AD$3:$AD$79)</f>
        <v>7</v>
      </c>
      <c r="K12">
        <f>SUMIF(Results!$F3:$F79,Categories!K$1,Results!$AD$3:$AD$79)</f>
        <v>3</v>
      </c>
      <c r="L12">
        <f>SUMIF(Results!$F3:$F79,Categories!L$1,Results!$AD$3:$AD$79)</f>
        <v>6</v>
      </c>
      <c r="M12">
        <f>SUMIF(Results!$F3:$F79,Categories!M$1,Results!$AD$3:$AD$79)</f>
        <v>10</v>
      </c>
      <c r="N12">
        <f>SUMIF(Results!$F3:$F79,Categories!N$1,Results!$AD$3:$AD$79)</f>
        <v>3</v>
      </c>
      <c r="O12">
        <f>SUMIF(Results!$F3:$F79,Categories!O$1,Results!$AD$3:$AD$79)</f>
        <v>0</v>
      </c>
      <c r="P12">
        <f>SUMIF(Results!$F3:$F79,Categories!P$1,Results!$AD$3:$AD$79)</f>
        <v>2</v>
      </c>
      <c r="Q12" s="88">
        <f t="shared" ca="1" si="12"/>
        <v>99.5</v>
      </c>
      <c r="R12" s="87">
        <f t="array" aca="1" ref="R12" ca="1">SUM(IF(ISNUMBER(OFFSET(Results!$S$2,1,Categories!$B12,77,1)),(Results!$G$3:$G$79)*(Results!$F$3:$F$79=Categories!R$1)))</f>
        <v>14.5</v>
      </c>
      <c r="S12" s="87">
        <f t="array" aca="1" ref="S12" ca="1">SUM(IF(ISNUMBER(OFFSET(Results!$S$2,1,Categories!$B12,77,1)),(Results!$G$3:$G$79)*(Results!$F$3:$F$79=Categories!S$1)))</f>
        <v>12</v>
      </c>
      <c r="T12" s="87">
        <f t="array" aca="1" ref="T12" ca="1">SUM(IF(ISNUMBER(OFFSET(Results!$S$2,1,Categories!$B12,77,1)),(Results!$G$3:$G$79)*(Results!$F$3:$F$79=Categories!T$1)))</f>
        <v>12</v>
      </c>
      <c r="U12" s="87">
        <f t="array" aca="1" ref="U12" ca="1">SUM(IF(ISNUMBER(OFFSET(Results!$S$2,1,Categories!$B12,77,1)),(Results!$G$3:$G$79)*(Results!$F$3:$F$79=Categories!U$1)))</f>
        <v>12</v>
      </c>
      <c r="V12" s="87">
        <f t="array" aca="1" ref="V12" ca="1">SUM(IF(ISNUMBER(OFFSET(Results!$S$2,1,Categories!$B12,77,1)),(Results!$G$3:$G$79)*(Results!$F$3:$F$79=Categories!V$1)))</f>
        <v>14</v>
      </c>
      <c r="W12" s="87">
        <f t="array" aca="1" ref="W12" ca="1">SUM(IF(ISNUMBER(OFFSET(Results!$S$2,1,Categories!$B12,77,1)),(Results!$G$3:$G$79)*(Results!$F$3:$F$79=Categories!W$1)))</f>
        <v>15</v>
      </c>
      <c r="X12" s="87">
        <f t="array" aca="1" ref="X12" ca="1">SUM(IF(ISNUMBER(OFFSET(Results!$S$2,1,Categories!$B12,77,1)),(Results!$G$3:$G$79)*(Results!$F$3:$F$79=Categories!X$1)))</f>
        <v>5</v>
      </c>
      <c r="Y12" s="87">
        <f t="array" aca="1" ref="Y12" ca="1">SUM(IF(ISNUMBER(OFFSET(Results!$S$2,1,Categories!$B12,77,1)),(Results!$G$3:$G$79)*(Results!$F$3:$F$79=Categories!Y$1)))</f>
        <v>9</v>
      </c>
      <c r="Z12" s="87">
        <f t="array" aca="1" ref="Z12" ca="1">SUM(IF(ISNUMBER(OFFSET(Results!$S$2,1,Categories!$B12,77,1)),(Results!$G$3:$G$79)*(Results!$F$3:$F$79=Categories!Z$1)))</f>
        <v>6</v>
      </c>
      <c r="AA12" s="73">
        <f t="shared" ca="1" si="13"/>
        <v>0.74137931034482762</v>
      </c>
      <c r="AB12" s="73">
        <f t="shared" ca="1" si="13"/>
        <v>0.5625</v>
      </c>
      <c r="AC12" s="73">
        <f t="shared" ca="1" si="13"/>
        <v>0.58333333333333337</v>
      </c>
      <c r="AD12" s="73">
        <f t="shared" ca="1" si="13"/>
        <v>0.25</v>
      </c>
      <c r="AE12" s="73">
        <f t="shared" ca="1" si="13"/>
        <v>0.42857142857142855</v>
      </c>
      <c r="AF12" s="73">
        <f t="shared" ca="1" si="13"/>
        <v>0.66666666666666663</v>
      </c>
      <c r="AG12" s="73">
        <f t="shared" ca="1" si="14"/>
        <v>0.6</v>
      </c>
      <c r="AH12" s="73">
        <f t="shared" ca="1" si="14"/>
        <v>0</v>
      </c>
      <c r="AI12" s="73">
        <f t="shared" ca="1" si="14"/>
        <v>0.33333333333333331</v>
      </c>
      <c r="AJ12">
        <f t="shared" ca="1" si="1"/>
        <v>9</v>
      </c>
      <c r="AK12">
        <f t="shared" ca="1" si="2"/>
        <v>13</v>
      </c>
      <c r="AL12">
        <f t="shared" ca="1" si="3"/>
        <v>11</v>
      </c>
      <c r="AM12">
        <f t="shared" ca="1" si="4"/>
        <v>21</v>
      </c>
      <c r="AN12">
        <f t="shared" ca="1" si="5"/>
        <v>30</v>
      </c>
      <c r="AO12">
        <f t="shared" ca="1" si="6"/>
        <v>6</v>
      </c>
      <c r="AP12">
        <f t="shared" ca="1" si="7"/>
        <v>2</v>
      </c>
      <c r="AQ12">
        <f t="shared" ca="1" si="8"/>
        <v>40</v>
      </c>
      <c r="AR12">
        <f t="shared" ca="1" si="9"/>
        <v>25</v>
      </c>
    </row>
    <row r="13" spans="1:44" x14ac:dyDescent="0.25">
      <c r="A13">
        <v>12</v>
      </c>
      <c r="B13">
        <f>MATCH(C13,Results!T$2:BQ$2,0)</f>
        <v>12</v>
      </c>
      <c r="C13" s="64" t="s">
        <v>1783</v>
      </c>
      <c r="D13" s="73">
        <f>HLOOKUP($C13,Results!$T$2:$BQ$84,82,FALSE)</f>
        <v>0.27386934673366836</v>
      </c>
      <c r="E13" s="89">
        <f t="shared" ca="1" si="10"/>
        <v>0.27386934673366836</v>
      </c>
      <c r="F13" s="74">
        <f>HLOOKUP($C13,Results!$T$2:$BQ$84,83,FALSE)</f>
        <v>49</v>
      </c>
      <c r="G13" s="88">
        <f t="shared" si="11"/>
        <v>27.25</v>
      </c>
      <c r="H13">
        <f>SUMIF(Results!$F3:$F79,Categories!H$1,Results!$AE$3:$AE$79)</f>
        <v>7.25</v>
      </c>
      <c r="I13">
        <f>SUMIF(Results!$F3:$F79,Categories!I$1,Results!$AE$3:$AE$79)</f>
        <v>2</v>
      </c>
      <c r="J13">
        <f>SUMIF(Results!$F3:$F79,Categories!J$1,Results!$AE$3:$AE$79)</f>
        <v>2</v>
      </c>
      <c r="K13">
        <f>SUMIF(Results!$F3:$F79,Categories!K$1,Results!$AE$3:$AE$79)</f>
        <v>0</v>
      </c>
      <c r="L13">
        <f>SUMIF(Results!$F3:$F79,Categories!L$1,Results!$AE$3:$AE$79)</f>
        <v>1</v>
      </c>
      <c r="M13">
        <f>SUMIF(Results!$F3:$F79,Categories!M$1,Results!$AE$3:$AE$79)</f>
        <v>7.5</v>
      </c>
      <c r="N13">
        <f>SUMIF(Results!$F3:$F79,Categories!N$1,Results!$AE$3:$AE$79)</f>
        <v>3</v>
      </c>
      <c r="O13">
        <f>SUMIF(Results!$F3:$F79,Categories!O$1,Results!$AE$3:$AE$79)</f>
        <v>4</v>
      </c>
      <c r="P13">
        <f>SUMIF(Results!$F3:$F79,Categories!P$1,Results!$AE$3:$AE$79)</f>
        <v>0.5</v>
      </c>
      <c r="Q13" s="88">
        <f t="shared" ca="1" si="12"/>
        <v>99.5</v>
      </c>
      <c r="R13" s="87">
        <f t="array" aca="1" ref="R13" ca="1">SUM(IF(ISNUMBER(OFFSET(Results!$S$2,1,Categories!$B13,77,1)),(Results!$G$3:$G$79)*(Results!$F$3:$F$79=Categories!R$1)))</f>
        <v>14.5</v>
      </c>
      <c r="S13" s="87">
        <f t="array" aca="1" ref="S13" ca="1">SUM(IF(ISNUMBER(OFFSET(Results!$S$2,1,Categories!$B13,77,1)),(Results!$G$3:$G$79)*(Results!$F$3:$F$79=Categories!S$1)))</f>
        <v>12</v>
      </c>
      <c r="T13" s="87">
        <f t="array" aca="1" ref="T13" ca="1">SUM(IF(ISNUMBER(OFFSET(Results!$S$2,1,Categories!$B13,77,1)),(Results!$G$3:$G$79)*(Results!$F$3:$F$79=Categories!T$1)))</f>
        <v>12</v>
      </c>
      <c r="U13" s="87">
        <f t="array" aca="1" ref="U13" ca="1">SUM(IF(ISNUMBER(OFFSET(Results!$S$2,1,Categories!$B13,77,1)),(Results!$G$3:$G$79)*(Results!$F$3:$F$79=Categories!U$1)))</f>
        <v>12</v>
      </c>
      <c r="V13" s="87">
        <f t="array" aca="1" ref="V13" ca="1">SUM(IF(ISNUMBER(OFFSET(Results!$S$2,1,Categories!$B13,77,1)),(Results!$G$3:$G$79)*(Results!$F$3:$F$79=Categories!V$1)))</f>
        <v>14</v>
      </c>
      <c r="W13" s="87">
        <f t="array" aca="1" ref="W13" ca="1">SUM(IF(ISNUMBER(OFFSET(Results!$S$2,1,Categories!$B13,77,1)),(Results!$G$3:$G$79)*(Results!$F$3:$F$79=Categories!W$1)))</f>
        <v>15</v>
      </c>
      <c r="X13" s="87">
        <f t="array" aca="1" ref="X13" ca="1">SUM(IF(ISNUMBER(OFFSET(Results!$S$2,1,Categories!$B13,77,1)),(Results!$G$3:$G$79)*(Results!$F$3:$F$79=Categories!X$1)))</f>
        <v>5</v>
      </c>
      <c r="Y13" s="87">
        <f t="array" aca="1" ref="Y13" ca="1">SUM(IF(ISNUMBER(OFFSET(Results!$S$2,1,Categories!$B13,77,1)),(Results!$G$3:$G$79)*(Results!$F$3:$F$79=Categories!Y$1)))</f>
        <v>9</v>
      </c>
      <c r="Z13" s="87">
        <f t="array" aca="1" ref="Z13" ca="1">SUM(IF(ISNUMBER(OFFSET(Results!$S$2,1,Categories!$B13,77,1)),(Results!$G$3:$G$79)*(Results!$F$3:$F$79=Categories!Z$1)))</f>
        <v>6</v>
      </c>
      <c r="AA13" s="73">
        <f t="shared" ca="1" si="13"/>
        <v>0.5</v>
      </c>
      <c r="AB13" s="73">
        <f t="shared" ca="1" si="13"/>
        <v>0.16666666666666666</v>
      </c>
      <c r="AC13" s="73">
        <f t="shared" ca="1" si="13"/>
        <v>0.16666666666666666</v>
      </c>
      <c r="AD13" s="73">
        <f t="shared" ca="1" si="13"/>
        <v>0</v>
      </c>
      <c r="AE13" s="73">
        <f t="shared" ca="1" si="13"/>
        <v>7.1428571428571425E-2</v>
      </c>
      <c r="AF13" s="73">
        <f t="shared" ref="AF13:AF51" ca="1" si="15">M13/W13</f>
        <v>0.5</v>
      </c>
      <c r="AG13" s="73">
        <f t="shared" ca="1" si="14"/>
        <v>0.6</v>
      </c>
      <c r="AH13" s="73">
        <f t="shared" ca="1" si="14"/>
        <v>0.44444444444444442</v>
      </c>
      <c r="AI13" s="73">
        <f t="shared" ca="1" si="14"/>
        <v>8.3333333333333329E-2</v>
      </c>
      <c r="AJ13">
        <f t="shared" ca="1" si="1"/>
        <v>43</v>
      </c>
      <c r="AK13">
        <f t="shared" ca="1" si="2"/>
        <v>47</v>
      </c>
      <c r="AL13">
        <f t="shared" ca="1" si="3"/>
        <v>42</v>
      </c>
      <c r="AM13">
        <f t="shared" ca="1" si="4"/>
        <v>45</v>
      </c>
      <c r="AN13">
        <f t="shared" ca="1" si="5"/>
        <v>49</v>
      </c>
      <c r="AO13">
        <f t="shared" ca="1" si="6"/>
        <v>20</v>
      </c>
      <c r="AP13">
        <f t="shared" ca="1" si="7"/>
        <v>2</v>
      </c>
      <c r="AQ13">
        <f t="shared" ca="1" si="8"/>
        <v>6</v>
      </c>
      <c r="AR13">
        <f t="shared" ca="1" si="9"/>
        <v>48</v>
      </c>
    </row>
    <row r="14" spans="1:44" x14ac:dyDescent="0.25">
      <c r="A14">
        <v>13</v>
      </c>
      <c r="B14">
        <f>MATCH(C14,Results!T$2:BQ$2,0)</f>
        <v>13</v>
      </c>
      <c r="C14" s="64" t="s">
        <v>1785</v>
      </c>
      <c r="D14" s="73">
        <f>HLOOKUP($C14,Results!$T$2:$BQ$84,82,FALSE)</f>
        <v>0.51500000000000001</v>
      </c>
      <c r="E14" s="89">
        <f t="shared" ca="1" si="10"/>
        <v>0.51500000000000001</v>
      </c>
      <c r="F14" s="74">
        <f>HLOOKUP($C14,Results!$T$2:$BQ$84,83,FALSE)</f>
        <v>11</v>
      </c>
      <c r="G14" s="88">
        <f t="shared" si="11"/>
        <v>51.5</v>
      </c>
      <c r="H14">
        <f>SUMIF(Results!$F3:$F79,Categories!H$1,Results!$AF$3:$AF$79)</f>
        <v>12.25</v>
      </c>
      <c r="I14">
        <f>SUMIF(Results!$F3:$F79,Categories!I$1,Results!$AF$3:$AF$79)</f>
        <v>6.75</v>
      </c>
      <c r="J14">
        <f>SUMIF(Results!$F3:$F79,Categories!J$1,Results!$AF$3:$AF$79)</f>
        <v>4</v>
      </c>
      <c r="K14">
        <f>SUMIF(Results!$F3:$F79,Categories!K$1,Results!$AF$3:$AF$79)</f>
        <v>3</v>
      </c>
      <c r="L14">
        <f>SUMIF(Results!$F3:$F79,Categories!L$1,Results!$AF$3:$AF$79)</f>
        <v>10</v>
      </c>
      <c r="M14">
        <f>SUMIF(Results!$F3:$F79,Categories!M$1,Results!$AF$3:$AF$79)</f>
        <v>11.5</v>
      </c>
      <c r="N14">
        <f>SUMIF(Results!$F3:$F79,Categories!N$1,Results!$AF$3:$AF$79)</f>
        <v>2</v>
      </c>
      <c r="O14">
        <f>SUMIF(Results!$F3:$F79,Categories!O$1,Results!$AF$3:$AF$79)</f>
        <v>0</v>
      </c>
      <c r="P14">
        <f>SUMIF(Results!$F3:$F79,Categories!P$1,Results!$AF$3:$AF$79)</f>
        <v>2</v>
      </c>
      <c r="Q14" s="88">
        <f t="shared" ca="1" si="12"/>
        <v>100</v>
      </c>
      <c r="R14" s="87">
        <f t="array" aca="1" ref="R14" ca="1">SUM(IF(ISNUMBER(OFFSET(Results!$S$2,1,Categories!$B14,77,1)),(Results!$G$3:$G$79)*(Results!$F$3:$F$79=Categories!R$1)))</f>
        <v>15</v>
      </c>
      <c r="S14" s="87">
        <f t="array" aca="1" ref="S14" ca="1">SUM(IF(ISNUMBER(OFFSET(Results!$S$2,1,Categories!$B14,77,1)),(Results!$G$3:$G$79)*(Results!$F$3:$F$79=Categories!S$1)))</f>
        <v>12</v>
      </c>
      <c r="T14" s="87">
        <f t="array" aca="1" ref="T14" ca="1">SUM(IF(ISNUMBER(OFFSET(Results!$S$2,1,Categories!$B14,77,1)),(Results!$G$3:$G$79)*(Results!$F$3:$F$79=Categories!T$1)))</f>
        <v>12</v>
      </c>
      <c r="U14" s="87">
        <f t="array" aca="1" ref="U14" ca="1">SUM(IF(ISNUMBER(OFFSET(Results!$S$2,1,Categories!$B14,77,1)),(Results!$G$3:$G$79)*(Results!$F$3:$F$79=Categories!U$1)))</f>
        <v>12</v>
      </c>
      <c r="V14" s="87">
        <f t="array" aca="1" ref="V14" ca="1">SUM(IF(ISNUMBER(OFFSET(Results!$S$2,1,Categories!$B14,77,1)),(Results!$G$3:$G$79)*(Results!$F$3:$F$79=Categories!V$1)))</f>
        <v>14</v>
      </c>
      <c r="W14" s="87">
        <f t="array" aca="1" ref="W14" ca="1">SUM(IF(ISNUMBER(OFFSET(Results!$S$2,1,Categories!$B14,77,1)),(Results!$G$3:$G$79)*(Results!$F$3:$F$79=Categories!W$1)))</f>
        <v>15</v>
      </c>
      <c r="X14" s="87">
        <f t="array" aca="1" ref="X14" ca="1">SUM(IF(ISNUMBER(OFFSET(Results!$S$2,1,Categories!$B14,77,1)),(Results!$G$3:$G$79)*(Results!$F$3:$F$79=Categories!X$1)))</f>
        <v>5</v>
      </c>
      <c r="Y14" s="87">
        <f t="array" aca="1" ref="Y14" ca="1">SUM(IF(ISNUMBER(OFFSET(Results!$S$2,1,Categories!$B14,77,1)),(Results!$G$3:$G$79)*(Results!$F$3:$F$79=Categories!Y$1)))</f>
        <v>9</v>
      </c>
      <c r="Z14" s="87">
        <f t="array" aca="1" ref="Z14" ca="1">SUM(IF(ISNUMBER(OFFSET(Results!$S$2,1,Categories!$B14,77,1)),(Results!$G$3:$G$79)*(Results!$F$3:$F$79=Categories!Z$1)))</f>
        <v>6</v>
      </c>
      <c r="AA14" s="73">
        <f t="shared" ca="1" si="13"/>
        <v>0.81666666666666665</v>
      </c>
      <c r="AB14" s="73">
        <f t="shared" ca="1" si="13"/>
        <v>0.5625</v>
      </c>
      <c r="AC14" s="73">
        <f t="shared" ca="1" si="13"/>
        <v>0.33333333333333331</v>
      </c>
      <c r="AD14" s="73">
        <f t="shared" ca="1" si="13"/>
        <v>0.25</v>
      </c>
      <c r="AE14" s="73">
        <f t="shared" ca="1" si="13"/>
        <v>0.7142857142857143</v>
      </c>
      <c r="AF14" s="73">
        <f t="shared" ca="1" si="15"/>
        <v>0.76666666666666672</v>
      </c>
      <c r="AG14" s="73">
        <f t="shared" ca="1" si="14"/>
        <v>0.4</v>
      </c>
      <c r="AH14" s="73">
        <f t="shared" ca="1" si="14"/>
        <v>0</v>
      </c>
      <c r="AI14" s="73">
        <f t="shared" ca="1" si="14"/>
        <v>0.33333333333333331</v>
      </c>
      <c r="AJ14">
        <f t="shared" ca="1" si="1"/>
        <v>2</v>
      </c>
      <c r="AK14">
        <f t="shared" ca="1" si="2"/>
        <v>13</v>
      </c>
      <c r="AL14">
        <f t="shared" ca="1" si="3"/>
        <v>25</v>
      </c>
      <c r="AM14">
        <f t="shared" ca="1" si="4"/>
        <v>21</v>
      </c>
      <c r="AN14">
        <f t="shared" ca="1" si="5"/>
        <v>6</v>
      </c>
      <c r="AO14">
        <f t="shared" ca="1" si="6"/>
        <v>2</v>
      </c>
      <c r="AP14">
        <f t="shared" ca="1" si="7"/>
        <v>15</v>
      </c>
      <c r="AQ14">
        <f t="shared" ca="1" si="8"/>
        <v>40</v>
      </c>
      <c r="AR14">
        <f t="shared" ca="1" si="9"/>
        <v>25</v>
      </c>
    </row>
    <row r="15" spans="1:44" x14ac:dyDescent="0.25">
      <c r="A15">
        <v>14</v>
      </c>
      <c r="B15">
        <f>MATCH(C15,Results!T$2:BQ$2,0)</f>
        <v>14</v>
      </c>
      <c r="C15" s="64" t="s">
        <v>1787</v>
      </c>
      <c r="D15" s="73">
        <f>HLOOKUP($C15,Results!$T$2:$BQ$84,82,FALSE)</f>
        <v>0.53</v>
      </c>
      <c r="E15" s="89">
        <f t="shared" ca="1" si="10"/>
        <v>0.53</v>
      </c>
      <c r="F15" s="74">
        <f>HLOOKUP($C15,Results!$T$2:$BQ$84,83,FALSE)</f>
        <v>10</v>
      </c>
      <c r="G15" s="88">
        <f t="shared" si="11"/>
        <v>53</v>
      </c>
      <c r="H15">
        <f>SUMIF(Results!$F3:$F79,Categories!H$1,Results!$AG$3:$AG$79)</f>
        <v>11.5</v>
      </c>
      <c r="I15">
        <f>SUMIF(Results!$F3:$F79,Categories!I$1,Results!$AG$3:$AG$79)</f>
        <v>3.5</v>
      </c>
      <c r="J15">
        <f>SUMIF(Results!$F3:$F79,Categories!J$1,Results!$AG$3:$AG$79)</f>
        <v>8</v>
      </c>
      <c r="K15">
        <f>SUMIF(Results!$F3:$F79,Categories!K$1,Results!$AG$3:$AG$79)</f>
        <v>2</v>
      </c>
      <c r="L15">
        <f>SUMIF(Results!$F3:$F79,Categories!L$1,Results!$AG$3:$AG$79)</f>
        <v>6.5</v>
      </c>
      <c r="M15">
        <f>SUMIF(Results!$F3:$F79,Categories!M$1,Results!$AG$3:$AG$79)</f>
        <v>11</v>
      </c>
      <c r="N15">
        <f>SUMIF(Results!$F3:$F79,Categories!N$1,Results!$AG$3:$AG$79)</f>
        <v>3</v>
      </c>
      <c r="O15">
        <f>SUMIF(Results!$F3:$F79,Categories!O$1,Results!$AG$3:$AG$79)</f>
        <v>4.5</v>
      </c>
      <c r="P15">
        <f>SUMIF(Results!$F3:$F79,Categories!P$1,Results!$AG$3:$AG$79)</f>
        <v>3</v>
      </c>
      <c r="Q15" s="88">
        <f t="shared" ca="1" si="12"/>
        <v>100</v>
      </c>
      <c r="R15" s="87">
        <f t="array" aca="1" ref="R15" ca="1">SUM(IF(ISNUMBER(OFFSET(Results!$S$2,1,Categories!$B15,77,1)),(Results!$G$3:$G$79)*(Results!$F$3:$F$79=Categories!R$1)))</f>
        <v>15</v>
      </c>
      <c r="S15" s="87">
        <f t="array" aca="1" ref="S15" ca="1">SUM(IF(ISNUMBER(OFFSET(Results!$S$2,1,Categories!$B15,77,1)),(Results!$G$3:$G$79)*(Results!$F$3:$F$79=Categories!S$1)))</f>
        <v>12</v>
      </c>
      <c r="T15" s="87">
        <f t="array" aca="1" ref="T15" ca="1">SUM(IF(ISNUMBER(OFFSET(Results!$S$2,1,Categories!$B15,77,1)),(Results!$G$3:$G$79)*(Results!$F$3:$F$79=Categories!T$1)))</f>
        <v>12</v>
      </c>
      <c r="U15" s="87">
        <f t="array" aca="1" ref="U15" ca="1">SUM(IF(ISNUMBER(OFFSET(Results!$S$2,1,Categories!$B15,77,1)),(Results!$G$3:$G$79)*(Results!$F$3:$F$79=Categories!U$1)))</f>
        <v>12</v>
      </c>
      <c r="V15" s="87">
        <f t="array" aca="1" ref="V15" ca="1">SUM(IF(ISNUMBER(OFFSET(Results!$S$2,1,Categories!$B15,77,1)),(Results!$G$3:$G$79)*(Results!$F$3:$F$79=Categories!V$1)))</f>
        <v>14</v>
      </c>
      <c r="W15" s="87">
        <f t="array" aca="1" ref="W15" ca="1">SUM(IF(ISNUMBER(OFFSET(Results!$S$2,1,Categories!$B15,77,1)),(Results!$G$3:$G$79)*(Results!$F$3:$F$79=Categories!W$1)))</f>
        <v>15</v>
      </c>
      <c r="X15" s="87">
        <f t="array" aca="1" ref="X15" ca="1">SUM(IF(ISNUMBER(OFFSET(Results!$S$2,1,Categories!$B15,77,1)),(Results!$G$3:$G$79)*(Results!$F$3:$F$79=Categories!X$1)))</f>
        <v>5</v>
      </c>
      <c r="Y15" s="87">
        <f t="array" aca="1" ref="Y15" ca="1">SUM(IF(ISNUMBER(OFFSET(Results!$S$2,1,Categories!$B15,77,1)),(Results!$G$3:$G$79)*(Results!$F$3:$F$79=Categories!Y$1)))</f>
        <v>9</v>
      </c>
      <c r="Z15" s="87">
        <f t="array" aca="1" ref="Z15" ca="1">SUM(IF(ISNUMBER(OFFSET(Results!$S$2,1,Categories!$B15,77,1)),(Results!$G$3:$G$79)*(Results!$F$3:$F$79=Categories!Z$1)))</f>
        <v>6</v>
      </c>
      <c r="AA15" s="73">
        <f t="shared" ca="1" si="13"/>
        <v>0.76666666666666672</v>
      </c>
      <c r="AB15" s="73">
        <f t="shared" ca="1" si="13"/>
        <v>0.29166666666666669</v>
      </c>
      <c r="AC15" s="73">
        <f t="shared" ca="1" si="13"/>
        <v>0.66666666666666663</v>
      </c>
      <c r="AD15" s="73">
        <f t="shared" ca="1" si="13"/>
        <v>0.16666666666666666</v>
      </c>
      <c r="AE15" s="73">
        <f t="shared" ca="1" si="13"/>
        <v>0.4642857142857143</v>
      </c>
      <c r="AF15" s="73">
        <f t="shared" ca="1" si="15"/>
        <v>0.73333333333333328</v>
      </c>
      <c r="AG15" s="73">
        <f t="shared" ca="1" si="14"/>
        <v>0.6</v>
      </c>
      <c r="AH15" s="73">
        <f t="shared" ca="1" si="14"/>
        <v>0.5</v>
      </c>
      <c r="AI15" s="73">
        <f t="shared" ca="1" si="14"/>
        <v>0.5</v>
      </c>
      <c r="AJ15">
        <f t="shared" ca="1" si="1"/>
        <v>6</v>
      </c>
      <c r="AK15">
        <f t="shared" ca="1" si="2"/>
        <v>34</v>
      </c>
      <c r="AL15">
        <f t="shared" ca="1" si="3"/>
        <v>6</v>
      </c>
      <c r="AM15">
        <f t="shared" ca="1" si="4"/>
        <v>28</v>
      </c>
      <c r="AN15">
        <f t="shared" ca="1" si="5"/>
        <v>28</v>
      </c>
      <c r="AO15">
        <f t="shared" ca="1" si="6"/>
        <v>3</v>
      </c>
      <c r="AP15">
        <f t="shared" ca="1" si="7"/>
        <v>2</v>
      </c>
      <c r="AQ15">
        <f t="shared" ca="1" si="8"/>
        <v>5</v>
      </c>
      <c r="AR15">
        <f t="shared" ca="1" si="9"/>
        <v>11</v>
      </c>
    </row>
    <row r="16" spans="1:44" x14ac:dyDescent="0.25">
      <c r="A16">
        <v>15</v>
      </c>
      <c r="B16">
        <f>MATCH(C16,Results!T$2:BQ$2,0)</f>
        <v>44</v>
      </c>
      <c r="C16" s="64" t="s">
        <v>1847</v>
      </c>
      <c r="D16" s="73">
        <f>HLOOKUP($C16,Results!$T$2:$BQ$84,82,FALSE)</f>
        <v>0.34924623115577891</v>
      </c>
      <c r="E16" s="89">
        <f t="shared" ca="1" si="10"/>
        <v>0.34924623115577891</v>
      </c>
      <c r="F16" s="74">
        <f>HLOOKUP($C16,Results!$T$2:$BQ$84,83,FALSE)</f>
        <v>38</v>
      </c>
      <c r="G16" s="88">
        <f t="shared" si="11"/>
        <v>34.75</v>
      </c>
      <c r="H16">
        <f>SUMIF(Results!$F3:$F79,Categories!H$1,Results!$BK$3:$BK$79)</f>
        <v>5.25</v>
      </c>
      <c r="I16">
        <f>SUMIF(Results!$F3:$F79,Categories!I$1,Results!$BK$3:$BK$79)</f>
        <v>5.5</v>
      </c>
      <c r="J16">
        <f>SUMIF(Results!$F3:$F79,Categories!J$1,Results!$BK$3:$BK$79)</f>
        <v>2</v>
      </c>
      <c r="K16">
        <f>SUMIF(Results!$F3:$F79,Categories!K$1,Results!$BK$3:$BK$79)</f>
        <v>3</v>
      </c>
      <c r="L16">
        <f>SUMIF(Results!$F3:$F79,Categories!L$1,Results!$BK$3:$BK$79)</f>
        <v>5.5</v>
      </c>
      <c r="M16">
        <f>SUMIF(Results!$F3:$F79,Categories!M$1,Results!$BK$3:$BK$79)</f>
        <v>8</v>
      </c>
      <c r="N16">
        <f>SUMIF(Results!$F3:$F79,Categories!N$1,Results!$BK$3:$BK$79)</f>
        <v>2</v>
      </c>
      <c r="O16">
        <f>SUMIF(Results!$F3:$F79,Categories!O$1,Results!$BK$3:$BK$79)</f>
        <v>2</v>
      </c>
      <c r="P16">
        <f>SUMIF(Results!$F3:$F79,Categories!P$1,Results!$BK$3:$BK$79)</f>
        <v>1.5</v>
      </c>
      <c r="Q16" s="88">
        <f t="shared" ca="1" si="12"/>
        <v>99.5</v>
      </c>
      <c r="R16" s="87">
        <f t="array" aca="1" ref="R16" ca="1">SUM(IF(ISNUMBER(OFFSET(Results!$S$2,1,Categories!$B16,77,1)),(Results!$G$3:$G$79)*(Results!$F$3:$F$79=Categories!R$1)))</f>
        <v>14.5</v>
      </c>
      <c r="S16" s="87">
        <f t="array" aca="1" ref="S16" ca="1">SUM(IF(ISNUMBER(OFFSET(Results!$S$2,1,Categories!$B16,77,1)),(Results!$G$3:$G$79)*(Results!$F$3:$F$79=Categories!S$1)))</f>
        <v>12</v>
      </c>
      <c r="T16" s="87">
        <f t="array" aca="1" ref="T16" ca="1">SUM(IF(ISNUMBER(OFFSET(Results!$S$2,1,Categories!$B16,77,1)),(Results!$G$3:$G$79)*(Results!$F$3:$F$79=Categories!T$1)))</f>
        <v>12</v>
      </c>
      <c r="U16" s="87">
        <f t="array" aca="1" ref="U16" ca="1">SUM(IF(ISNUMBER(OFFSET(Results!$S$2,1,Categories!$B16,77,1)),(Results!$G$3:$G$79)*(Results!$F$3:$F$79=Categories!U$1)))</f>
        <v>12</v>
      </c>
      <c r="V16" s="87">
        <f t="array" aca="1" ref="V16" ca="1">SUM(IF(ISNUMBER(OFFSET(Results!$S$2,1,Categories!$B16,77,1)),(Results!$G$3:$G$79)*(Results!$F$3:$F$79=Categories!V$1)))</f>
        <v>14</v>
      </c>
      <c r="W16" s="87">
        <f t="array" aca="1" ref="W16" ca="1">SUM(IF(ISNUMBER(OFFSET(Results!$S$2,1,Categories!$B16,77,1)),(Results!$G$3:$G$79)*(Results!$F$3:$F$79=Categories!W$1)))</f>
        <v>15</v>
      </c>
      <c r="X16" s="87">
        <f t="array" aca="1" ref="X16" ca="1">SUM(IF(ISNUMBER(OFFSET(Results!$S$2,1,Categories!$B16,77,1)),(Results!$G$3:$G$79)*(Results!$F$3:$F$79=Categories!X$1)))</f>
        <v>5</v>
      </c>
      <c r="Y16" s="87">
        <f t="array" aca="1" ref="Y16" ca="1">SUM(IF(ISNUMBER(OFFSET(Results!$S$2,1,Categories!$B16,77,1)),(Results!$G$3:$G$79)*(Results!$F$3:$F$79=Categories!Y$1)))</f>
        <v>9</v>
      </c>
      <c r="Z16" s="87">
        <f t="array" aca="1" ref="Z16" ca="1">SUM(IF(ISNUMBER(OFFSET(Results!$S$2,1,Categories!$B16,77,1)),(Results!$G$3:$G$79)*(Results!$F$3:$F$79=Categories!Z$1)))</f>
        <v>6</v>
      </c>
      <c r="AA16" s="73">
        <f t="shared" ca="1" si="13"/>
        <v>0.36206896551724138</v>
      </c>
      <c r="AB16" s="73">
        <f t="shared" ca="1" si="13"/>
        <v>0.45833333333333331</v>
      </c>
      <c r="AC16" s="73">
        <f t="shared" ca="1" si="13"/>
        <v>0.16666666666666666</v>
      </c>
      <c r="AD16" s="73">
        <f t="shared" ca="1" si="13"/>
        <v>0.25</v>
      </c>
      <c r="AE16" s="73">
        <f t="shared" ca="1" si="13"/>
        <v>0.39285714285714285</v>
      </c>
      <c r="AF16" s="73">
        <f t="shared" ca="1" si="15"/>
        <v>0.53333333333333333</v>
      </c>
      <c r="AG16" s="73">
        <f t="shared" ca="1" si="14"/>
        <v>0.4</v>
      </c>
      <c r="AH16" s="73">
        <f t="shared" ca="1" si="14"/>
        <v>0.22222222222222221</v>
      </c>
      <c r="AI16" s="73">
        <f t="shared" ca="1" si="14"/>
        <v>0.25</v>
      </c>
      <c r="AJ16">
        <f t="shared" ca="1" si="1"/>
        <v>48</v>
      </c>
      <c r="AK16">
        <f t="shared" ca="1" si="2"/>
        <v>19</v>
      </c>
      <c r="AL16">
        <f t="shared" ca="1" si="3"/>
        <v>42</v>
      </c>
      <c r="AM16">
        <f t="shared" ca="1" si="4"/>
        <v>21</v>
      </c>
      <c r="AN16">
        <f t="shared" ca="1" si="5"/>
        <v>36</v>
      </c>
      <c r="AO16">
        <f t="shared" ca="1" si="6"/>
        <v>16</v>
      </c>
      <c r="AP16">
        <f t="shared" ca="1" si="7"/>
        <v>15</v>
      </c>
      <c r="AQ16">
        <f t="shared" ca="1" si="8"/>
        <v>26</v>
      </c>
      <c r="AR16">
        <f t="shared" ca="1" si="9"/>
        <v>36</v>
      </c>
    </row>
    <row r="17" spans="1:44" x14ac:dyDescent="0.25">
      <c r="A17">
        <v>16</v>
      </c>
      <c r="B17">
        <f>MATCH(C17,Results!T$2:BQ$2,0)</f>
        <v>45</v>
      </c>
      <c r="C17" s="64" t="s">
        <v>1849</v>
      </c>
      <c r="D17" s="73">
        <f>HLOOKUP($C17,Results!$T$2:$BQ$84,82,FALSE)</f>
        <v>0.37437185929648242</v>
      </c>
      <c r="E17" s="89">
        <f t="shared" ca="1" si="10"/>
        <v>0.37437185929648242</v>
      </c>
      <c r="F17" s="74">
        <f>HLOOKUP($C17,Results!$T$2:$BQ$84,83,FALSE)</f>
        <v>33</v>
      </c>
      <c r="G17" s="88">
        <f t="shared" si="11"/>
        <v>37.25</v>
      </c>
      <c r="H17">
        <f>SUMIF(Results!$F3:$F79,Categories!H$1,Results!$BL$3:$BL$79)</f>
        <v>8.25</v>
      </c>
      <c r="I17">
        <f>SUMIF(Results!$F3:$F79,Categories!I$1,Results!$BL$3:$BL$79)</f>
        <v>3.5</v>
      </c>
      <c r="J17">
        <f>SUMIF(Results!$F3:$F79,Categories!J$1,Results!$BL$3:$BL$79)</f>
        <v>4</v>
      </c>
      <c r="K17">
        <f>SUMIF(Results!$F3:$F79,Categories!K$1,Results!$BL$3:$BL$79)</f>
        <v>2</v>
      </c>
      <c r="L17">
        <f>SUMIF(Results!$F3:$F79,Categories!L$1,Results!$BL$3:$BL$79)</f>
        <v>9</v>
      </c>
      <c r="M17">
        <f>SUMIF(Results!$F3:$F79,Categories!M$1,Results!$BL$3:$BL$79)</f>
        <v>2.5</v>
      </c>
      <c r="N17">
        <f>SUMIF(Results!$F3:$F79,Categories!N$1,Results!$BL$3:$BL$79)</f>
        <v>2</v>
      </c>
      <c r="O17">
        <f>SUMIF(Results!$F3:$F79,Categories!O$1,Results!$BL$3:$BL$79)</f>
        <v>3.5</v>
      </c>
      <c r="P17">
        <f>SUMIF(Results!$F3:$F79,Categories!P$1,Results!$BL$3:$BL$79)</f>
        <v>2.5</v>
      </c>
      <c r="Q17" s="88">
        <f t="shared" ca="1" si="12"/>
        <v>99.5</v>
      </c>
      <c r="R17" s="87">
        <f t="array" aca="1" ref="R17" ca="1">SUM(IF(ISNUMBER(OFFSET(Results!$S$2,1,Categories!$B17,77,1)),(Results!$G$3:$G$79)*(Results!$F$3:$F$79=Categories!R$1)))</f>
        <v>14.5</v>
      </c>
      <c r="S17" s="87">
        <f t="array" aca="1" ref="S17" ca="1">SUM(IF(ISNUMBER(OFFSET(Results!$S$2,1,Categories!$B17,77,1)),(Results!$G$3:$G$79)*(Results!$F$3:$F$79=Categories!S$1)))</f>
        <v>12</v>
      </c>
      <c r="T17" s="87">
        <f t="array" aca="1" ref="T17" ca="1">SUM(IF(ISNUMBER(OFFSET(Results!$S$2,1,Categories!$B17,77,1)),(Results!$G$3:$G$79)*(Results!$F$3:$F$79=Categories!T$1)))</f>
        <v>12</v>
      </c>
      <c r="U17" s="87">
        <f t="array" aca="1" ref="U17" ca="1">SUM(IF(ISNUMBER(OFFSET(Results!$S$2,1,Categories!$B17,77,1)),(Results!$G$3:$G$79)*(Results!$F$3:$F$79=Categories!U$1)))</f>
        <v>12</v>
      </c>
      <c r="V17" s="87">
        <f t="array" aca="1" ref="V17" ca="1">SUM(IF(ISNUMBER(OFFSET(Results!$S$2,1,Categories!$B17,77,1)),(Results!$G$3:$G$79)*(Results!$F$3:$F$79=Categories!V$1)))</f>
        <v>14</v>
      </c>
      <c r="W17" s="87">
        <f t="array" aca="1" ref="W17" ca="1">SUM(IF(ISNUMBER(OFFSET(Results!$S$2,1,Categories!$B17,77,1)),(Results!$G$3:$G$79)*(Results!$F$3:$F$79=Categories!W$1)))</f>
        <v>15</v>
      </c>
      <c r="X17" s="87">
        <f t="array" aca="1" ref="X17" ca="1">SUM(IF(ISNUMBER(OFFSET(Results!$S$2,1,Categories!$B17,77,1)),(Results!$G$3:$G$79)*(Results!$F$3:$F$79=Categories!X$1)))</f>
        <v>5</v>
      </c>
      <c r="Y17" s="87">
        <f t="array" aca="1" ref="Y17" ca="1">SUM(IF(ISNUMBER(OFFSET(Results!$S$2,1,Categories!$B17,77,1)),(Results!$G$3:$G$79)*(Results!$F$3:$F$79=Categories!Y$1)))</f>
        <v>9</v>
      </c>
      <c r="Z17" s="87">
        <f t="array" aca="1" ref="Z17" ca="1">SUM(IF(ISNUMBER(OFFSET(Results!$S$2,1,Categories!$B17,77,1)),(Results!$G$3:$G$79)*(Results!$F$3:$F$79=Categories!Z$1)))</f>
        <v>6</v>
      </c>
      <c r="AA17" s="73">
        <f t="shared" ca="1" si="13"/>
        <v>0.56896551724137934</v>
      </c>
      <c r="AB17" s="73">
        <f t="shared" ca="1" si="13"/>
        <v>0.29166666666666669</v>
      </c>
      <c r="AC17" s="73">
        <f t="shared" ca="1" si="13"/>
        <v>0.33333333333333331</v>
      </c>
      <c r="AD17" s="73">
        <f t="shared" ca="1" si="13"/>
        <v>0.16666666666666666</v>
      </c>
      <c r="AE17" s="73">
        <f t="shared" ca="1" si="13"/>
        <v>0.6428571428571429</v>
      </c>
      <c r="AF17" s="73">
        <f t="shared" ca="1" si="15"/>
        <v>0.16666666666666666</v>
      </c>
      <c r="AG17" s="73">
        <f t="shared" ca="1" si="14"/>
        <v>0.4</v>
      </c>
      <c r="AH17" s="73">
        <f t="shared" ca="1" si="14"/>
        <v>0.3888888888888889</v>
      </c>
      <c r="AI17" s="73">
        <f t="shared" ca="1" si="14"/>
        <v>0.41666666666666669</v>
      </c>
      <c r="AJ17">
        <f t="shared" ca="1" si="1"/>
        <v>32</v>
      </c>
      <c r="AK17">
        <f t="shared" ca="1" si="2"/>
        <v>34</v>
      </c>
      <c r="AL17">
        <f t="shared" ca="1" si="3"/>
        <v>25</v>
      </c>
      <c r="AM17">
        <f t="shared" ca="1" si="4"/>
        <v>28</v>
      </c>
      <c r="AN17">
        <f t="shared" ca="1" si="5"/>
        <v>9</v>
      </c>
      <c r="AO17">
        <f t="shared" ca="1" si="6"/>
        <v>48</v>
      </c>
      <c r="AP17">
        <f t="shared" ca="1" si="7"/>
        <v>15</v>
      </c>
      <c r="AQ17">
        <f t="shared" ca="1" si="8"/>
        <v>16</v>
      </c>
      <c r="AR17">
        <f t="shared" ca="1" si="9"/>
        <v>17</v>
      </c>
    </row>
    <row r="18" spans="1:44" x14ac:dyDescent="0.25">
      <c r="A18">
        <v>17</v>
      </c>
      <c r="B18">
        <f>MATCH(C18,Results!T$2:BQ$2,0)</f>
        <v>46</v>
      </c>
      <c r="C18" s="64" t="s">
        <v>1851</v>
      </c>
      <c r="D18" s="73">
        <f>HLOOKUP($C18,Results!$T$2:$BQ$84,82,FALSE)</f>
        <v>0.40452261306532661</v>
      </c>
      <c r="E18" s="89">
        <f t="shared" ca="1" si="10"/>
        <v>0.40452261306532661</v>
      </c>
      <c r="F18" s="74">
        <f>HLOOKUP($C18,Results!$T$2:$BQ$84,83,FALSE)</f>
        <v>28</v>
      </c>
      <c r="G18" s="88">
        <f t="shared" si="11"/>
        <v>40.25</v>
      </c>
      <c r="H18">
        <f>SUMIF(Results!$F3:$F79,Categories!H$1,Results!$BM$3:$BM$79)</f>
        <v>9.5</v>
      </c>
      <c r="I18">
        <f>SUMIF(Results!$F3:$F79,Categories!I$1,Results!$BM$3:$BM$79)</f>
        <v>1.75</v>
      </c>
      <c r="J18">
        <f>SUMIF(Results!$F3:$F79,Categories!J$1,Results!$BM$3:$BM$79)</f>
        <v>4</v>
      </c>
      <c r="K18">
        <f>SUMIF(Results!$F3:$F79,Categories!K$1,Results!$BM$3:$BM$79)</f>
        <v>2</v>
      </c>
      <c r="L18">
        <f>SUMIF(Results!$F3:$F79,Categories!L$1,Results!$BM$3:$BM$79)</f>
        <v>13</v>
      </c>
      <c r="M18">
        <f>SUMIF(Results!$F3:$F79,Categories!M$1,Results!$BM$3:$BM$79)</f>
        <v>5</v>
      </c>
      <c r="N18">
        <f>SUMIF(Results!$F3:$F79,Categories!N$1,Results!$BM$3:$BM$79)</f>
        <v>2</v>
      </c>
      <c r="O18">
        <f>SUMIF(Results!$F3:$F79,Categories!O$1,Results!$BM$3:$BM$79)</f>
        <v>0</v>
      </c>
      <c r="P18">
        <f>SUMIF(Results!$F3:$F79,Categories!P$1,Results!$BM$3:$BM$79)</f>
        <v>3</v>
      </c>
      <c r="Q18" s="88">
        <f t="shared" ca="1" si="12"/>
        <v>99.5</v>
      </c>
      <c r="R18" s="87">
        <f t="array" aca="1" ref="R18" ca="1">SUM(IF(ISNUMBER(OFFSET(Results!$S$2,1,Categories!$B18,77,1)),(Results!$G$3:$G$79)*(Results!$F$3:$F$79=Categories!R$1)))</f>
        <v>14.5</v>
      </c>
      <c r="S18" s="87">
        <f t="array" aca="1" ref="S18" ca="1">SUM(IF(ISNUMBER(OFFSET(Results!$S$2,1,Categories!$B18,77,1)),(Results!$G$3:$G$79)*(Results!$F$3:$F$79=Categories!S$1)))</f>
        <v>12</v>
      </c>
      <c r="T18" s="87">
        <f t="array" aca="1" ref="T18" ca="1">SUM(IF(ISNUMBER(OFFSET(Results!$S$2,1,Categories!$B18,77,1)),(Results!$G$3:$G$79)*(Results!$F$3:$F$79=Categories!T$1)))</f>
        <v>12</v>
      </c>
      <c r="U18" s="87">
        <f t="array" aca="1" ref="U18" ca="1">SUM(IF(ISNUMBER(OFFSET(Results!$S$2,1,Categories!$B18,77,1)),(Results!$G$3:$G$79)*(Results!$F$3:$F$79=Categories!U$1)))</f>
        <v>12</v>
      </c>
      <c r="V18" s="87">
        <f t="array" aca="1" ref="V18" ca="1">SUM(IF(ISNUMBER(OFFSET(Results!$S$2,1,Categories!$B18,77,1)),(Results!$G$3:$G$79)*(Results!$F$3:$F$79=Categories!V$1)))</f>
        <v>14</v>
      </c>
      <c r="W18" s="87">
        <f t="array" aca="1" ref="W18" ca="1">SUM(IF(ISNUMBER(OFFSET(Results!$S$2,1,Categories!$B18,77,1)),(Results!$G$3:$G$79)*(Results!$F$3:$F$79=Categories!W$1)))</f>
        <v>15</v>
      </c>
      <c r="X18" s="87">
        <f t="array" aca="1" ref="X18" ca="1">SUM(IF(ISNUMBER(OFFSET(Results!$S$2,1,Categories!$B18,77,1)),(Results!$G$3:$G$79)*(Results!$F$3:$F$79=Categories!X$1)))</f>
        <v>5</v>
      </c>
      <c r="Y18" s="87">
        <f t="array" aca="1" ref="Y18" ca="1">SUM(IF(ISNUMBER(OFFSET(Results!$S$2,1,Categories!$B18,77,1)),(Results!$G$3:$G$79)*(Results!$F$3:$F$79=Categories!Y$1)))</f>
        <v>9</v>
      </c>
      <c r="Z18" s="87">
        <f t="array" aca="1" ref="Z18" ca="1">SUM(IF(ISNUMBER(OFFSET(Results!$S$2,1,Categories!$B18,77,1)),(Results!$G$3:$G$79)*(Results!$F$3:$F$79=Categories!Z$1)))</f>
        <v>6</v>
      </c>
      <c r="AA18" s="73">
        <f t="shared" ca="1" si="13"/>
        <v>0.65517241379310343</v>
      </c>
      <c r="AB18" s="73">
        <f t="shared" ca="1" si="13"/>
        <v>0.14583333333333334</v>
      </c>
      <c r="AC18" s="73">
        <f t="shared" ca="1" si="13"/>
        <v>0.33333333333333331</v>
      </c>
      <c r="AD18" s="73">
        <f t="shared" ca="1" si="13"/>
        <v>0.16666666666666666</v>
      </c>
      <c r="AE18" s="73">
        <f t="shared" ca="1" si="13"/>
        <v>0.9285714285714286</v>
      </c>
      <c r="AF18" s="73">
        <f t="shared" ca="1" si="15"/>
        <v>0.33333333333333331</v>
      </c>
      <c r="AG18" s="73">
        <f t="shared" ca="1" si="14"/>
        <v>0.4</v>
      </c>
      <c r="AH18" s="73">
        <f t="shared" ca="1" si="14"/>
        <v>0</v>
      </c>
      <c r="AI18" s="73">
        <f t="shared" ca="1" si="14"/>
        <v>0.5</v>
      </c>
      <c r="AJ18">
        <f t="shared" ca="1" si="1"/>
        <v>20</v>
      </c>
      <c r="AK18">
        <f t="shared" ca="1" si="2"/>
        <v>48</v>
      </c>
      <c r="AL18">
        <f t="shared" ca="1" si="3"/>
        <v>25</v>
      </c>
      <c r="AM18">
        <f t="shared" ca="1" si="4"/>
        <v>28</v>
      </c>
      <c r="AN18">
        <f t="shared" ca="1" si="5"/>
        <v>1</v>
      </c>
      <c r="AO18">
        <f t="shared" ca="1" si="6"/>
        <v>34</v>
      </c>
      <c r="AP18">
        <f t="shared" ca="1" si="7"/>
        <v>15</v>
      </c>
      <c r="AQ18">
        <f t="shared" ca="1" si="8"/>
        <v>40</v>
      </c>
      <c r="AR18">
        <f t="shared" ca="1" si="9"/>
        <v>11</v>
      </c>
    </row>
    <row r="19" spans="1:44" x14ac:dyDescent="0.25">
      <c r="A19">
        <v>18</v>
      </c>
      <c r="B19">
        <f>MATCH(C19,Results!T$2:BQ$2,0)</f>
        <v>17</v>
      </c>
      <c r="C19" s="64" t="s">
        <v>1793</v>
      </c>
      <c r="D19" s="73">
        <f>HLOOKUP($C19,Results!$T$2:$BQ$84,82,FALSE)</f>
        <v>0.33500000000000002</v>
      </c>
      <c r="E19" s="89">
        <f t="shared" ca="1" si="10"/>
        <v>0.33500000000000002</v>
      </c>
      <c r="F19" s="74">
        <f>HLOOKUP($C19,Results!$T$2:$BQ$84,83,FALSE)</f>
        <v>43</v>
      </c>
      <c r="G19" s="88">
        <f t="shared" si="11"/>
        <v>33.5</v>
      </c>
      <c r="H19">
        <f>SUMIF(Results!$F3:$F79,Categories!H$1,Results!$AJ$3:$AJ$79)</f>
        <v>9</v>
      </c>
      <c r="I19">
        <f>SUMIF(Results!$F3:$F79,Categories!I$1,Results!$AJ$3:$AJ$79)</f>
        <v>4</v>
      </c>
      <c r="J19">
        <f>SUMIF(Results!$F3:$F79,Categories!J$1,Results!$AJ$3:$AJ$79)</f>
        <v>3.5</v>
      </c>
      <c r="K19">
        <f>SUMIF(Results!$F3:$F79,Categories!K$1,Results!$AJ$3:$AJ$79)</f>
        <v>2</v>
      </c>
      <c r="L19">
        <f>SUMIF(Results!$F3:$F79,Categories!L$1,Results!$AJ$3:$AJ$79)</f>
        <v>5</v>
      </c>
      <c r="M19">
        <f>SUMIF(Results!$F3:$F79,Categories!M$1,Results!$AJ$3:$AJ$79)</f>
        <v>6.5</v>
      </c>
      <c r="N19">
        <f>SUMIF(Results!$F3:$F79,Categories!N$1,Results!$AJ$3:$AJ$79)</f>
        <v>2</v>
      </c>
      <c r="O19">
        <f>SUMIF(Results!$F3:$F79,Categories!O$1,Results!$AJ$3:$AJ$79)</f>
        <v>0</v>
      </c>
      <c r="P19">
        <f>SUMIF(Results!$F3:$F79,Categories!P$1,Results!$AJ$3:$AJ$79)</f>
        <v>1.5</v>
      </c>
      <c r="Q19" s="88">
        <f t="shared" ca="1" si="12"/>
        <v>100</v>
      </c>
      <c r="R19" s="87">
        <f t="array" aca="1" ref="R19" ca="1">SUM(IF(ISNUMBER(OFFSET(Results!$S$2,1,Categories!$B19,77,1)),(Results!$G$3:$G$79)*(Results!$F$3:$F$79=Categories!R$1)))</f>
        <v>15</v>
      </c>
      <c r="S19" s="87">
        <f t="array" aca="1" ref="S19" ca="1">SUM(IF(ISNUMBER(OFFSET(Results!$S$2,1,Categories!$B19,77,1)),(Results!$G$3:$G$79)*(Results!$F$3:$F$79=Categories!S$1)))</f>
        <v>12</v>
      </c>
      <c r="T19" s="87">
        <f t="array" aca="1" ref="T19" ca="1">SUM(IF(ISNUMBER(OFFSET(Results!$S$2,1,Categories!$B19,77,1)),(Results!$G$3:$G$79)*(Results!$F$3:$F$79=Categories!T$1)))</f>
        <v>12</v>
      </c>
      <c r="U19" s="87">
        <f t="array" aca="1" ref="U19" ca="1">SUM(IF(ISNUMBER(OFFSET(Results!$S$2,1,Categories!$B19,77,1)),(Results!$G$3:$G$79)*(Results!$F$3:$F$79=Categories!U$1)))</f>
        <v>12</v>
      </c>
      <c r="V19" s="87">
        <f t="array" aca="1" ref="V19" ca="1">SUM(IF(ISNUMBER(OFFSET(Results!$S$2,1,Categories!$B19,77,1)),(Results!$G$3:$G$79)*(Results!$F$3:$F$79=Categories!V$1)))</f>
        <v>14</v>
      </c>
      <c r="W19" s="87">
        <f t="array" aca="1" ref="W19" ca="1">SUM(IF(ISNUMBER(OFFSET(Results!$S$2,1,Categories!$B19,77,1)),(Results!$G$3:$G$79)*(Results!$F$3:$F$79=Categories!W$1)))</f>
        <v>15</v>
      </c>
      <c r="X19" s="87">
        <f t="array" aca="1" ref="X19" ca="1">SUM(IF(ISNUMBER(OFFSET(Results!$S$2,1,Categories!$B19,77,1)),(Results!$G$3:$G$79)*(Results!$F$3:$F$79=Categories!X$1)))</f>
        <v>5</v>
      </c>
      <c r="Y19" s="87">
        <f t="array" aca="1" ref="Y19" ca="1">SUM(IF(ISNUMBER(OFFSET(Results!$S$2,1,Categories!$B19,77,1)),(Results!$G$3:$G$79)*(Results!$F$3:$F$79=Categories!Y$1)))</f>
        <v>9</v>
      </c>
      <c r="Z19" s="87">
        <f t="array" aca="1" ref="Z19" ca="1">SUM(IF(ISNUMBER(OFFSET(Results!$S$2,1,Categories!$B19,77,1)),(Results!$G$3:$G$79)*(Results!$F$3:$F$79=Categories!Z$1)))</f>
        <v>6</v>
      </c>
      <c r="AA19" s="73">
        <f t="shared" ca="1" si="13"/>
        <v>0.6</v>
      </c>
      <c r="AB19" s="73">
        <f t="shared" ca="1" si="13"/>
        <v>0.33333333333333331</v>
      </c>
      <c r="AC19" s="73">
        <f t="shared" ca="1" si="13"/>
        <v>0.29166666666666669</v>
      </c>
      <c r="AD19" s="73">
        <f t="shared" ca="1" si="13"/>
        <v>0.16666666666666666</v>
      </c>
      <c r="AE19" s="73">
        <f t="shared" ca="1" si="13"/>
        <v>0.35714285714285715</v>
      </c>
      <c r="AF19" s="73">
        <f t="shared" ca="1" si="15"/>
        <v>0.43333333333333335</v>
      </c>
      <c r="AG19" s="73">
        <f t="shared" ca="1" si="14"/>
        <v>0.4</v>
      </c>
      <c r="AH19" s="73">
        <f t="shared" ca="1" si="14"/>
        <v>0</v>
      </c>
      <c r="AI19" s="73">
        <f t="shared" ca="1" si="14"/>
        <v>0.25</v>
      </c>
      <c r="AJ19">
        <f t="shared" ca="1" si="1"/>
        <v>30</v>
      </c>
      <c r="AK19">
        <f t="shared" ca="1" si="2"/>
        <v>31</v>
      </c>
      <c r="AL19">
        <f t="shared" ca="1" si="3"/>
        <v>38</v>
      </c>
      <c r="AM19">
        <f t="shared" ca="1" si="4"/>
        <v>28</v>
      </c>
      <c r="AN19">
        <f t="shared" ca="1" si="5"/>
        <v>37</v>
      </c>
      <c r="AO19">
        <f t="shared" ca="1" si="6"/>
        <v>24</v>
      </c>
      <c r="AP19">
        <f t="shared" ca="1" si="7"/>
        <v>15</v>
      </c>
      <c r="AQ19">
        <f t="shared" ca="1" si="8"/>
        <v>40</v>
      </c>
      <c r="AR19">
        <f t="shared" ca="1" si="9"/>
        <v>36</v>
      </c>
    </row>
    <row r="20" spans="1:44" x14ac:dyDescent="0.25">
      <c r="A20">
        <v>19</v>
      </c>
      <c r="B20">
        <f>MATCH(C20,Results!T$2:BQ$2,0)</f>
        <v>18</v>
      </c>
      <c r="C20" s="64" t="s">
        <v>1795</v>
      </c>
      <c r="D20" s="73">
        <f>HLOOKUP($C20,Results!$T$2:$BQ$84,82,FALSE)</f>
        <v>0.3165829145728643</v>
      </c>
      <c r="E20" s="89">
        <f t="shared" ca="1" si="10"/>
        <v>0.3165829145728643</v>
      </c>
      <c r="F20" s="74">
        <f>HLOOKUP($C20,Results!$T$2:$BQ$84,83,FALSE)</f>
        <v>44</v>
      </c>
      <c r="G20" s="88">
        <f t="shared" si="11"/>
        <v>31.5</v>
      </c>
      <c r="H20">
        <f>SUMIF(Results!$F3:$F79,Categories!H$1,Results!$AK$3:$AK$79)</f>
        <v>8</v>
      </c>
      <c r="I20">
        <f>SUMIF(Results!$F3:$F79,Categories!I$1,Results!$AK$3:$AK$79)</f>
        <v>4</v>
      </c>
      <c r="J20">
        <f>SUMIF(Results!$F3:$F79,Categories!J$1,Results!$AK$3:$AK$79)</f>
        <v>4</v>
      </c>
      <c r="K20">
        <f>SUMIF(Results!$F3:$F79,Categories!K$1,Results!$AK$3:$AK$79)</f>
        <v>0</v>
      </c>
      <c r="L20">
        <f>SUMIF(Results!$F3:$F79,Categories!L$1,Results!$AK$3:$AK$79)</f>
        <v>2</v>
      </c>
      <c r="M20">
        <f>SUMIF(Results!$F3:$F79,Categories!M$1,Results!$AK$3:$AK$79)</f>
        <v>5</v>
      </c>
      <c r="N20">
        <f>SUMIF(Results!$F3:$F79,Categories!N$1,Results!$AK$3:$AK$79)</f>
        <v>1</v>
      </c>
      <c r="O20">
        <f>SUMIF(Results!$F3:$F79,Categories!O$1,Results!$AK$3:$AK$79)</f>
        <v>6</v>
      </c>
      <c r="P20">
        <f>SUMIF(Results!$F3:$F79,Categories!P$1,Results!$AK$3:$AK$79)</f>
        <v>1.5</v>
      </c>
      <c r="Q20" s="88">
        <f t="shared" ca="1" si="12"/>
        <v>99.5</v>
      </c>
      <c r="R20" s="87">
        <f t="array" aca="1" ref="R20" ca="1">SUM(IF(ISNUMBER(OFFSET(Results!$S$2,1,Categories!$B20,77,1)),(Results!$G$3:$G$79)*(Results!$F$3:$F$79=Categories!R$1)))</f>
        <v>14.5</v>
      </c>
      <c r="S20" s="87">
        <f t="array" aca="1" ref="S20" ca="1">SUM(IF(ISNUMBER(OFFSET(Results!$S$2,1,Categories!$B20,77,1)),(Results!$G$3:$G$79)*(Results!$F$3:$F$79=Categories!S$1)))</f>
        <v>12</v>
      </c>
      <c r="T20" s="87">
        <f t="array" aca="1" ref="T20" ca="1">SUM(IF(ISNUMBER(OFFSET(Results!$S$2,1,Categories!$B20,77,1)),(Results!$G$3:$G$79)*(Results!$F$3:$F$79=Categories!T$1)))</f>
        <v>12</v>
      </c>
      <c r="U20" s="87">
        <f t="array" aca="1" ref="U20" ca="1">SUM(IF(ISNUMBER(OFFSET(Results!$S$2,1,Categories!$B20,77,1)),(Results!$G$3:$G$79)*(Results!$F$3:$F$79=Categories!U$1)))</f>
        <v>12</v>
      </c>
      <c r="V20" s="87">
        <f t="array" aca="1" ref="V20" ca="1">SUM(IF(ISNUMBER(OFFSET(Results!$S$2,1,Categories!$B20,77,1)),(Results!$G$3:$G$79)*(Results!$F$3:$F$79=Categories!V$1)))</f>
        <v>14</v>
      </c>
      <c r="W20" s="87">
        <f t="array" aca="1" ref="W20" ca="1">SUM(IF(ISNUMBER(OFFSET(Results!$S$2,1,Categories!$B20,77,1)),(Results!$G$3:$G$79)*(Results!$F$3:$F$79=Categories!W$1)))</f>
        <v>15</v>
      </c>
      <c r="X20" s="87">
        <f t="array" aca="1" ref="X20" ca="1">SUM(IF(ISNUMBER(OFFSET(Results!$S$2,1,Categories!$B20,77,1)),(Results!$G$3:$G$79)*(Results!$F$3:$F$79=Categories!X$1)))</f>
        <v>5</v>
      </c>
      <c r="Y20" s="87">
        <f t="array" aca="1" ref="Y20" ca="1">SUM(IF(ISNUMBER(OFFSET(Results!$S$2,1,Categories!$B20,77,1)),(Results!$G$3:$G$79)*(Results!$F$3:$F$79=Categories!Y$1)))</f>
        <v>9</v>
      </c>
      <c r="Z20" s="87">
        <f t="array" aca="1" ref="Z20" ca="1">SUM(IF(ISNUMBER(OFFSET(Results!$S$2,1,Categories!$B20,77,1)),(Results!$G$3:$G$79)*(Results!$F$3:$F$79=Categories!Z$1)))</f>
        <v>6</v>
      </c>
      <c r="AA20" s="73">
        <f t="shared" ca="1" si="13"/>
        <v>0.55172413793103448</v>
      </c>
      <c r="AB20" s="73">
        <f t="shared" ca="1" si="13"/>
        <v>0.33333333333333331</v>
      </c>
      <c r="AC20" s="73">
        <f t="shared" ca="1" si="13"/>
        <v>0.33333333333333331</v>
      </c>
      <c r="AD20" s="73">
        <f t="shared" ca="1" si="13"/>
        <v>0</v>
      </c>
      <c r="AE20" s="73">
        <f t="shared" ca="1" si="13"/>
        <v>0.14285714285714285</v>
      </c>
      <c r="AF20" s="73">
        <f t="shared" ca="1" si="15"/>
        <v>0.33333333333333331</v>
      </c>
      <c r="AG20" s="73">
        <f t="shared" ca="1" si="14"/>
        <v>0.2</v>
      </c>
      <c r="AH20" s="73">
        <f t="shared" ca="1" si="14"/>
        <v>0.66666666666666663</v>
      </c>
      <c r="AI20" s="73">
        <f t="shared" ca="1" si="14"/>
        <v>0.25</v>
      </c>
      <c r="AJ20">
        <f t="shared" ca="1" si="1"/>
        <v>36</v>
      </c>
      <c r="AK20">
        <f t="shared" ca="1" si="2"/>
        <v>31</v>
      </c>
      <c r="AL20">
        <f t="shared" ca="1" si="3"/>
        <v>25</v>
      </c>
      <c r="AM20">
        <f t="shared" ca="1" si="4"/>
        <v>45</v>
      </c>
      <c r="AN20">
        <f t="shared" ca="1" si="5"/>
        <v>45</v>
      </c>
      <c r="AO20">
        <f t="shared" ca="1" si="6"/>
        <v>34</v>
      </c>
      <c r="AP20">
        <f t="shared" ca="1" si="7"/>
        <v>41</v>
      </c>
      <c r="AQ20">
        <f t="shared" ca="1" si="8"/>
        <v>1</v>
      </c>
      <c r="AR20">
        <f t="shared" ca="1" si="9"/>
        <v>36</v>
      </c>
    </row>
    <row r="21" spans="1:44" x14ac:dyDescent="0.25">
      <c r="A21">
        <v>20</v>
      </c>
      <c r="B21">
        <f>MATCH(C21,Results!T$2:BQ$2,0)</f>
        <v>16</v>
      </c>
      <c r="C21" s="64" t="s">
        <v>1791</v>
      </c>
      <c r="D21" s="73">
        <f>HLOOKUP($C21,Results!$T$2:$BQ$84,82,FALSE)</f>
        <v>0.41249999999999998</v>
      </c>
      <c r="E21" s="89">
        <f t="shared" ca="1" si="10"/>
        <v>0.41249999999999998</v>
      </c>
      <c r="F21" s="74">
        <f>HLOOKUP($C21,Results!$T$2:$BQ$84,83,FALSE)</f>
        <v>27</v>
      </c>
      <c r="G21" s="88">
        <f t="shared" si="11"/>
        <v>41.25</v>
      </c>
      <c r="H21">
        <f>SUMIF(Results!$F3:$F79,Categories!H$1,Results!$AI$3:$AI$79)</f>
        <v>5.25</v>
      </c>
      <c r="I21">
        <f>SUMIF(Results!$F3:$F79,Categories!I$1,Results!$AI$3:$AI$79)</f>
        <v>4.5</v>
      </c>
      <c r="J21">
        <f>SUMIF(Results!$F3:$F79,Categories!J$1,Results!$AI$3:$AI$79)</f>
        <v>3</v>
      </c>
      <c r="K21">
        <f>SUMIF(Results!$F3:$F79,Categories!K$1,Results!$AI$3:$AI$79)</f>
        <v>6</v>
      </c>
      <c r="L21">
        <f>SUMIF(Results!$F3:$F79,Categories!L$1,Results!$AI$3:$AI$79)</f>
        <v>7</v>
      </c>
      <c r="M21">
        <f>SUMIF(Results!$F3:$F79,Categories!M$1,Results!$AI$3:$AI$79)</f>
        <v>9.5</v>
      </c>
      <c r="N21">
        <f>SUMIF(Results!$F3:$F79,Categories!N$1,Results!$AI$3:$AI$79)</f>
        <v>0</v>
      </c>
      <c r="O21">
        <f>SUMIF(Results!$F3:$F79,Categories!O$1,Results!$AI$3:$AI$79)</f>
        <v>4</v>
      </c>
      <c r="P21">
        <f>SUMIF(Results!$F3:$F79,Categories!P$1,Results!$AI$3:$AI$79)</f>
        <v>2</v>
      </c>
      <c r="Q21" s="88">
        <f t="shared" ca="1" si="12"/>
        <v>100</v>
      </c>
      <c r="R21" s="87">
        <f t="array" aca="1" ref="R21" ca="1">SUM(IF(ISNUMBER(OFFSET(Results!$S$2,1,Categories!$B21,77,1)),(Results!$G$3:$G$79)*(Results!$F$3:$F$79=Categories!R$1)))</f>
        <v>15</v>
      </c>
      <c r="S21" s="87">
        <f t="array" aca="1" ref="S21" ca="1">SUM(IF(ISNUMBER(OFFSET(Results!$S$2,1,Categories!$B21,77,1)),(Results!$G$3:$G$79)*(Results!$F$3:$F$79=Categories!S$1)))</f>
        <v>12</v>
      </c>
      <c r="T21" s="87">
        <f t="array" aca="1" ref="T21" ca="1">SUM(IF(ISNUMBER(OFFSET(Results!$S$2,1,Categories!$B21,77,1)),(Results!$G$3:$G$79)*(Results!$F$3:$F$79=Categories!T$1)))</f>
        <v>12</v>
      </c>
      <c r="U21" s="87">
        <f t="array" aca="1" ref="U21" ca="1">SUM(IF(ISNUMBER(OFFSET(Results!$S$2,1,Categories!$B21,77,1)),(Results!$G$3:$G$79)*(Results!$F$3:$F$79=Categories!U$1)))</f>
        <v>12</v>
      </c>
      <c r="V21" s="87">
        <f t="array" aca="1" ref="V21" ca="1">SUM(IF(ISNUMBER(OFFSET(Results!$S$2,1,Categories!$B21,77,1)),(Results!$G$3:$G$79)*(Results!$F$3:$F$79=Categories!V$1)))</f>
        <v>14</v>
      </c>
      <c r="W21" s="87">
        <f t="array" aca="1" ref="W21" ca="1">SUM(IF(ISNUMBER(OFFSET(Results!$S$2,1,Categories!$B21,77,1)),(Results!$G$3:$G$79)*(Results!$F$3:$F$79=Categories!W$1)))</f>
        <v>15</v>
      </c>
      <c r="X21" s="87">
        <f t="array" aca="1" ref="X21" ca="1">SUM(IF(ISNUMBER(OFFSET(Results!$S$2,1,Categories!$B21,77,1)),(Results!$G$3:$G$79)*(Results!$F$3:$F$79=Categories!X$1)))</f>
        <v>5</v>
      </c>
      <c r="Y21" s="87">
        <f t="array" aca="1" ref="Y21" ca="1">SUM(IF(ISNUMBER(OFFSET(Results!$S$2,1,Categories!$B21,77,1)),(Results!$G$3:$G$79)*(Results!$F$3:$F$79=Categories!Y$1)))</f>
        <v>9</v>
      </c>
      <c r="Z21" s="87">
        <f t="array" aca="1" ref="Z21" ca="1">SUM(IF(ISNUMBER(OFFSET(Results!$S$2,1,Categories!$B21,77,1)),(Results!$G$3:$G$79)*(Results!$F$3:$F$79=Categories!Z$1)))</f>
        <v>6</v>
      </c>
      <c r="AA21" s="73">
        <f t="shared" ca="1" si="13"/>
        <v>0.35</v>
      </c>
      <c r="AB21" s="73">
        <f t="shared" ca="1" si="13"/>
        <v>0.375</v>
      </c>
      <c r="AC21" s="73">
        <f t="shared" ca="1" si="13"/>
        <v>0.25</v>
      </c>
      <c r="AD21" s="73">
        <f t="shared" ca="1" si="13"/>
        <v>0.5</v>
      </c>
      <c r="AE21" s="73">
        <f t="shared" ca="1" si="13"/>
        <v>0.5</v>
      </c>
      <c r="AF21" s="73">
        <f t="shared" ca="1" si="15"/>
        <v>0.6333333333333333</v>
      </c>
      <c r="AG21" s="73">
        <f t="shared" ca="1" si="14"/>
        <v>0</v>
      </c>
      <c r="AH21" s="73">
        <f t="shared" ca="1" si="14"/>
        <v>0.44444444444444442</v>
      </c>
      <c r="AI21" s="73">
        <f t="shared" ca="1" si="14"/>
        <v>0.33333333333333331</v>
      </c>
      <c r="AJ21">
        <f t="shared" ca="1" si="1"/>
        <v>49</v>
      </c>
      <c r="AK21">
        <f t="shared" ca="1" si="2"/>
        <v>28</v>
      </c>
      <c r="AL21">
        <f t="shared" ca="1" si="3"/>
        <v>39</v>
      </c>
      <c r="AM21">
        <f t="shared" ca="1" si="4"/>
        <v>7</v>
      </c>
      <c r="AN21">
        <f t="shared" ca="1" si="5"/>
        <v>20</v>
      </c>
      <c r="AO21">
        <f t="shared" ca="1" si="6"/>
        <v>10</v>
      </c>
      <c r="AP21">
        <f t="shared" ca="1" si="7"/>
        <v>48</v>
      </c>
      <c r="AQ21">
        <f t="shared" ca="1" si="8"/>
        <v>6</v>
      </c>
      <c r="AR21">
        <f t="shared" ca="1" si="9"/>
        <v>25</v>
      </c>
    </row>
    <row r="22" spans="1:44" x14ac:dyDescent="0.25">
      <c r="A22">
        <v>21</v>
      </c>
      <c r="B22">
        <f>MATCH(C22,Results!T$2:BQ$2,0)</f>
        <v>19</v>
      </c>
      <c r="C22" s="64" t="s">
        <v>1797</v>
      </c>
      <c r="D22" s="73">
        <f>HLOOKUP($C22,Results!$T$2:$BQ$84,82,FALSE)</f>
        <v>0.54500000000000004</v>
      </c>
      <c r="E22" s="89">
        <f t="shared" ca="1" si="10"/>
        <v>0.54500000000000004</v>
      </c>
      <c r="F22" s="74">
        <f>HLOOKUP($C22,Results!$T$2:$BQ$84,83,FALSE)</f>
        <v>8</v>
      </c>
      <c r="G22" s="88">
        <f t="shared" si="11"/>
        <v>54.5</v>
      </c>
      <c r="H22">
        <f>SUMIF(Results!$F3:$F79,Categories!H$1,Results!$AL$3:$AL$79)</f>
        <v>11.5</v>
      </c>
      <c r="I22">
        <f>SUMIF(Results!$F3:$F79,Categories!I$1,Results!$AL$3:$AL$79)</f>
        <v>8.5</v>
      </c>
      <c r="J22">
        <f>SUMIF(Results!$F3:$F79,Categories!J$1,Results!$AL$3:$AL$79)</f>
        <v>5.5</v>
      </c>
      <c r="K22">
        <f>SUMIF(Results!$F3:$F79,Categories!K$1,Results!$AL$3:$AL$79)</f>
        <v>3</v>
      </c>
      <c r="L22">
        <f>SUMIF(Results!$F3:$F79,Categories!L$1,Results!$AL$3:$AL$79)</f>
        <v>8</v>
      </c>
      <c r="M22">
        <f>SUMIF(Results!$F3:$F79,Categories!M$1,Results!$AL$3:$AL$79)</f>
        <v>14</v>
      </c>
      <c r="N22">
        <f>SUMIF(Results!$F3:$F79,Categories!N$1,Results!$AL$3:$AL$79)</f>
        <v>2</v>
      </c>
      <c r="O22">
        <f>SUMIF(Results!$F3:$F79,Categories!O$1,Results!$AL$3:$AL$79)</f>
        <v>0</v>
      </c>
      <c r="P22">
        <f>SUMIF(Results!$F3:$F79,Categories!P$1,Results!$AL$3:$AL$79)</f>
        <v>2</v>
      </c>
      <c r="Q22" s="88">
        <f t="shared" ca="1" si="12"/>
        <v>100</v>
      </c>
      <c r="R22" s="87">
        <f t="array" aca="1" ref="R22" ca="1">SUM(IF(ISNUMBER(OFFSET(Results!$S$2,1,Categories!$B22,77,1)),(Results!$G$3:$G$79)*(Results!$F$3:$F$79=Categories!R$1)))</f>
        <v>15</v>
      </c>
      <c r="S22" s="87">
        <f t="array" aca="1" ref="S22" ca="1">SUM(IF(ISNUMBER(OFFSET(Results!$S$2,1,Categories!$B22,77,1)),(Results!$G$3:$G$79)*(Results!$F$3:$F$79=Categories!S$1)))</f>
        <v>12</v>
      </c>
      <c r="T22" s="87">
        <f t="array" aca="1" ref="T22" ca="1">SUM(IF(ISNUMBER(OFFSET(Results!$S$2,1,Categories!$B22,77,1)),(Results!$G$3:$G$79)*(Results!$F$3:$F$79=Categories!T$1)))</f>
        <v>12</v>
      </c>
      <c r="U22" s="87">
        <f t="array" aca="1" ref="U22" ca="1">SUM(IF(ISNUMBER(OFFSET(Results!$S$2,1,Categories!$B22,77,1)),(Results!$G$3:$G$79)*(Results!$F$3:$F$79=Categories!U$1)))</f>
        <v>12</v>
      </c>
      <c r="V22" s="87">
        <f t="array" aca="1" ref="V22" ca="1">SUM(IF(ISNUMBER(OFFSET(Results!$S$2,1,Categories!$B22,77,1)),(Results!$G$3:$G$79)*(Results!$F$3:$F$79=Categories!V$1)))</f>
        <v>14</v>
      </c>
      <c r="W22" s="87">
        <f t="array" aca="1" ref="W22" ca="1">SUM(IF(ISNUMBER(OFFSET(Results!$S$2,1,Categories!$B22,77,1)),(Results!$G$3:$G$79)*(Results!$F$3:$F$79=Categories!W$1)))</f>
        <v>15</v>
      </c>
      <c r="X22" s="87">
        <f t="array" aca="1" ref="X22" ca="1">SUM(IF(ISNUMBER(OFFSET(Results!$S$2,1,Categories!$B22,77,1)),(Results!$G$3:$G$79)*(Results!$F$3:$F$79=Categories!X$1)))</f>
        <v>5</v>
      </c>
      <c r="Y22" s="87">
        <f t="array" aca="1" ref="Y22" ca="1">SUM(IF(ISNUMBER(OFFSET(Results!$S$2,1,Categories!$B22,77,1)),(Results!$G$3:$G$79)*(Results!$F$3:$F$79=Categories!Y$1)))</f>
        <v>9</v>
      </c>
      <c r="Z22" s="87">
        <f t="array" aca="1" ref="Z22" ca="1">SUM(IF(ISNUMBER(OFFSET(Results!$S$2,1,Categories!$B22,77,1)),(Results!$G$3:$G$79)*(Results!$F$3:$F$79=Categories!Z$1)))</f>
        <v>6</v>
      </c>
      <c r="AA22" s="73">
        <f t="shared" ca="1" si="13"/>
        <v>0.76666666666666672</v>
      </c>
      <c r="AB22" s="73">
        <f t="shared" ca="1" si="13"/>
        <v>0.70833333333333337</v>
      </c>
      <c r="AC22" s="73">
        <f t="shared" ca="1" si="13"/>
        <v>0.45833333333333331</v>
      </c>
      <c r="AD22" s="73">
        <f t="shared" ca="1" si="13"/>
        <v>0.25</v>
      </c>
      <c r="AE22" s="73">
        <f t="shared" ca="1" si="13"/>
        <v>0.5714285714285714</v>
      </c>
      <c r="AF22" s="73">
        <f t="shared" ca="1" si="15"/>
        <v>0.93333333333333335</v>
      </c>
      <c r="AG22" s="73">
        <f t="shared" ca="1" si="14"/>
        <v>0.4</v>
      </c>
      <c r="AH22" s="73">
        <f t="shared" ca="1" si="14"/>
        <v>0</v>
      </c>
      <c r="AI22" s="73">
        <f t="shared" ca="1" si="14"/>
        <v>0.33333333333333331</v>
      </c>
      <c r="AJ22">
        <f t="shared" ca="1" si="1"/>
        <v>6</v>
      </c>
      <c r="AK22">
        <f t="shared" ca="1" si="2"/>
        <v>3</v>
      </c>
      <c r="AL22">
        <f t="shared" ca="1" si="3"/>
        <v>19</v>
      </c>
      <c r="AM22">
        <f t="shared" ca="1" si="4"/>
        <v>21</v>
      </c>
      <c r="AN22">
        <f t="shared" ca="1" si="5"/>
        <v>13</v>
      </c>
      <c r="AO22">
        <f t="shared" ca="1" si="6"/>
        <v>1</v>
      </c>
      <c r="AP22">
        <f t="shared" ca="1" si="7"/>
        <v>15</v>
      </c>
      <c r="AQ22">
        <f t="shared" ca="1" si="8"/>
        <v>40</v>
      </c>
      <c r="AR22">
        <f t="shared" ca="1" si="9"/>
        <v>25</v>
      </c>
    </row>
    <row r="23" spans="1:44" x14ac:dyDescent="0.25">
      <c r="A23">
        <v>22</v>
      </c>
      <c r="B23">
        <f>MATCH(C23,Results!T$2:BQ$2,0)</f>
        <v>20</v>
      </c>
      <c r="C23" s="64" t="s">
        <v>1799</v>
      </c>
      <c r="D23" s="73">
        <f>HLOOKUP($C23,Results!$T$2:$BQ$84,82,FALSE)</f>
        <v>0.34422110552763818</v>
      </c>
      <c r="E23" s="89">
        <f t="shared" ca="1" si="10"/>
        <v>0.34422110552763818</v>
      </c>
      <c r="F23" s="74">
        <f>HLOOKUP($C23,Results!$T$2:$BQ$84,83,FALSE)</f>
        <v>40</v>
      </c>
      <c r="G23" s="88">
        <f t="shared" si="11"/>
        <v>34.25</v>
      </c>
      <c r="H23">
        <f>SUMIF(Results!$F3:$F79,Categories!H$1,Results!$AM$3:$AM$79)</f>
        <v>8.5</v>
      </c>
      <c r="I23">
        <f>SUMIF(Results!$F3:$F79,Categories!I$1,Results!$AM$3:$AM$79)</f>
        <v>4.75</v>
      </c>
      <c r="J23">
        <f>SUMIF(Results!$F3:$F79,Categories!J$1,Results!$AM$3:$AM$79)</f>
        <v>2</v>
      </c>
      <c r="K23">
        <f>SUMIF(Results!$F3:$F79,Categories!K$1,Results!$AM$3:$AM$79)</f>
        <v>0.5</v>
      </c>
      <c r="L23">
        <f>SUMIF(Results!$F3:$F79,Categories!L$1,Results!$AM$3:$AM$79)</f>
        <v>7</v>
      </c>
      <c r="M23">
        <f>SUMIF(Results!$F3:$F79,Categories!M$1,Results!$AM$3:$AM$79)</f>
        <v>3</v>
      </c>
      <c r="N23">
        <f>SUMIF(Results!$F3:$F79,Categories!N$1,Results!$AM$3:$AM$79)</f>
        <v>3</v>
      </c>
      <c r="O23">
        <f>SUMIF(Results!$F3:$F79,Categories!O$1,Results!$AM$3:$AM$79)</f>
        <v>3</v>
      </c>
      <c r="P23">
        <f>SUMIF(Results!$F3:$F79,Categories!P$1,Results!$AM$3:$AM$79)</f>
        <v>2.5</v>
      </c>
      <c r="Q23" s="88">
        <f t="shared" ca="1" si="12"/>
        <v>99.5</v>
      </c>
      <c r="R23" s="87">
        <f t="array" aca="1" ref="R23" ca="1">SUM(IF(ISNUMBER(OFFSET(Results!$S$2,1,Categories!$B23,77,1)),(Results!$G$3:$G$79)*(Results!$F$3:$F$79=Categories!R$1)))</f>
        <v>14.5</v>
      </c>
      <c r="S23" s="87">
        <f t="array" aca="1" ref="S23" ca="1">SUM(IF(ISNUMBER(OFFSET(Results!$S$2,1,Categories!$B23,77,1)),(Results!$G$3:$G$79)*(Results!$F$3:$F$79=Categories!S$1)))</f>
        <v>12</v>
      </c>
      <c r="T23" s="87">
        <f t="array" aca="1" ref="T23" ca="1">SUM(IF(ISNUMBER(OFFSET(Results!$S$2,1,Categories!$B23,77,1)),(Results!$G$3:$G$79)*(Results!$F$3:$F$79=Categories!T$1)))</f>
        <v>12</v>
      </c>
      <c r="U23" s="87">
        <f t="array" aca="1" ref="U23" ca="1">SUM(IF(ISNUMBER(OFFSET(Results!$S$2,1,Categories!$B23,77,1)),(Results!$G$3:$G$79)*(Results!$F$3:$F$79=Categories!U$1)))</f>
        <v>12</v>
      </c>
      <c r="V23" s="87">
        <f t="array" aca="1" ref="V23" ca="1">SUM(IF(ISNUMBER(OFFSET(Results!$S$2,1,Categories!$B23,77,1)),(Results!$G$3:$G$79)*(Results!$F$3:$F$79=Categories!V$1)))</f>
        <v>14</v>
      </c>
      <c r="W23" s="87">
        <f t="array" aca="1" ref="W23" ca="1">SUM(IF(ISNUMBER(OFFSET(Results!$S$2,1,Categories!$B23,77,1)),(Results!$G$3:$G$79)*(Results!$F$3:$F$79=Categories!W$1)))</f>
        <v>15</v>
      </c>
      <c r="X23" s="87">
        <f t="array" aca="1" ref="X23" ca="1">SUM(IF(ISNUMBER(OFFSET(Results!$S$2,1,Categories!$B23,77,1)),(Results!$G$3:$G$79)*(Results!$F$3:$F$79=Categories!X$1)))</f>
        <v>5</v>
      </c>
      <c r="Y23" s="87">
        <f t="array" aca="1" ref="Y23" ca="1">SUM(IF(ISNUMBER(OFFSET(Results!$S$2,1,Categories!$B23,77,1)),(Results!$G$3:$G$79)*(Results!$F$3:$F$79=Categories!Y$1)))</f>
        <v>9</v>
      </c>
      <c r="Z23" s="87">
        <f t="array" aca="1" ref="Z23" ca="1">SUM(IF(ISNUMBER(OFFSET(Results!$S$2,1,Categories!$B23,77,1)),(Results!$G$3:$G$79)*(Results!$F$3:$F$79=Categories!Z$1)))</f>
        <v>6</v>
      </c>
      <c r="AA23" s="73">
        <f t="shared" ca="1" si="13"/>
        <v>0.58620689655172409</v>
      </c>
      <c r="AB23" s="73">
        <f t="shared" ca="1" si="13"/>
        <v>0.39583333333333331</v>
      </c>
      <c r="AC23" s="73">
        <f t="shared" ca="1" si="13"/>
        <v>0.16666666666666666</v>
      </c>
      <c r="AD23" s="73">
        <f t="shared" ca="1" si="13"/>
        <v>4.1666666666666664E-2</v>
      </c>
      <c r="AE23" s="73">
        <f t="shared" ca="1" si="13"/>
        <v>0.5</v>
      </c>
      <c r="AF23" s="73">
        <f t="shared" ca="1" si="15"/>
        <v>0.2</v>
      </c>
      <c r="AG23" s="73">
        <f t="shared" ca="1" si="14"/>
        <v>0.6</v>
      </c>
      <c r="AH23" s="73">
        <f t="shared" ca="1" si="14"/>
        <v>0.33333333333333331</v>
      </c>
      <c r="AI23" s="73">
        <f t="shared" ca="1" si="14"/>
        <v>0.41666666666666669</v>
      </c>
      <c r="AJ23">
        <f t="shared" ca="1" si="1"/>
        <v>31</v>
      </c>
      <c r="AK23">
        <f t="shared" ca="1" si="2"/>
        <v>27</v>
      </c>
      <c r="AL23">
        <f t="shared" ca="1" si="3"/>
        <v>42</v>
      </c>
      <c r="AM23">
        <f t="shared" ca="1" si="4"/>
        <v>44</v>
      </c>
      <c r="AN23">
        <f t="shared" ca="1" si="5"/>
        <v>20</v>
      </c>
      <c r="AO23">
        <f t="shared" ca="1" si="6"/>
        <v>44</v>
      </c>
      <c r="AP23">
        <f t="shared" ca="1" si="7"/>
        <v>2</v>
      </c>
      <c r="AQ23">
        <f t="shared" ca="1" si="8"/>
        <v>17</v>
      </c>
      <c r="AR23">
        <f t="shared" ca="1" si="9"/>
        <v>17</v>
      </c>
    </row>
    <row r="24" spans="1:44" x14ac:dyDescent="0.25">
      <c r="A24">
        <v>23</v>
      </c>
      <c r="B24">
        <f>MATCH(C24,Results!T$2:BQ$2,0)</f>
        <v>22</v>
      </c>
      <c r="C24" s="64" t="s">
        <v>1803</v>
      </c>
      <c r="D24" s="73">
        <f>HLOOKUP($C24,Results!$T$2:$BQ$84,82,FALSE)</f>
        <v>0.36</v>
      </c>
      <c r="E24" s="89">
        <f t="shared" ca="1" si="10"/>
        <v>0.36</v>
      </c>
      <c r="F24" s="74">
        <f>HLOOKUP($C24,Results!$T$2:$BQ$84,83,FALSE)</f>
        <v>36</v>
      </c>
      <c r="G24" s="88">
        <f t="shared" si="11"/>
        <v>36</v>
      </c>
      <c r="H24">
        <f>SUMIF(Results!$F3:$F79,Categories!H$1,Results!$AO$3:$AO$79)</f>
        <v>5.5</v>
      </c>
      <c r="I24">
        <f>SUMIF(Results!$F3:$F79,Categories!I$1,Results!$AO$3:$AO$79)</f>
        <v>3</v>
      </c>
      <c r="J24">
        <f>SUMIF(Results!$F3:$F79,Categories!J$1,Results!$AO$3:$AO$79)</f>
        <v>8</v>
      </c>
      <c r="K24">
        <f>SUMIF(Results!$F3:$F79,Categories!K$1,Results!$AO$3:$AO$79)</f>
        <v>2</v>
      </c>
      <c r="L24">
        <f>SUMIF(Results!$F3:$F79,Categories!L$1,Results!$AO$3:$AO$79)</f>
        <v>8</v>
      </c>
      <c r="M24">
        <f>SUMIF(Results!$F3:$F79,Categories!M$1,Results!$AO$3:$AO$79)</f>
        <v>1.5</v>
      </c>
      <c r="N24">
        <f>SUMIF(Results!$F3:$F79,Categories!N$1,Results!$AO$3:$AO$79)</f>
        <v>3</v>
      </c>
      <c r="O24">
        <f>SUMIF(Results!$F3:$F79,Categories!O$1,Results!$AO$3:$AO$79)</f>
        <v>3</v>
      </c>
      <c r="P24">
        <f>SUMIF(Results!$F3:$F79,Categories!P$1,Results!$AO$3:$AO$79)</f>
        <v>2</v>
      </c>
      <c r="Q24" s="88">
        <f t="shared" ca="1" si="12"/>
        <v>100</v>
      </c>
      <c r="R24" s="87">
        <f t="array" aca="1" ref="R24" ca="1">SUM(IF(ISNUMBER(OFFSET(Results!$S$2,1,Categories!$B24,77,1)),(Results!$G$3:$G$79)*(Results!$F$3:$F$79=Categories!R$1)))</f>
        <v>15</v>
      </c>
      <c r="S24" s="87">
        <f t="array" aca="1" ref="S24" ca="1">SUM(IF(ISNUMBER(OFFSET(Results!$S$2,1,Categories!$B24,77,1)),(Results!$G$3:$G$79)*(Results!$F$3:$F$79=Categories!S$1)))</f>
        <v>12</v>
      </c>
      <c r="T24" s="87">
        <f t="array" aca="1" ref="T24" ca="1">SUM(IF(ISNUMBER(OFFSET(Results!$S$2,1,Categories!$B24,77,1)),(Results!$G$3:$G$79)*(Results!$F$3:$F$79=Categories!T$1)))</f>
        <v>12</v>
      </c>
      <c r="U24" s="87">
        <f t="array" aca="1" ref="U24" ca="1">SUM(IF(ISNUMBER(OFFSET(Results!$S$2,1,Categories!$B24,77,1)),(Results!$G$3:$G$79)*(Results!$F$3:$F$79=Categories!U$1)))</f>
        <v>12</v>
      </c>
      <c r="V24" s="87">
        <f t="array" aca="1" ref="V24" ca="1">SUM(IF(ISNUMBER(OFFSET(Results!$S$2,1,Categories!$B24,77,1)),(Results!$G$3:$G$79)*(Results!$F$3:$F$79=Categories!V$1)))</f>
        <v>14</v>
      </c>
      <c r="W24" s="87">
        <f t="array" aca="1" ref="W24" ca="1">SUM(IF(ISNUMBER(OFFSET(Results!$S$2,1,Categories!$B24,77,1)),(Results!$G$3:$G$79)*(Results!$F$3:$F$79=Categories!W$1)))</f>
        <v>15</v>
      </c>
      <c r="X24" s="87">
        <f t="array" aca="1" ref="X24" ca="1">SUM(IF(ISNUMBER(OFFSET(Results!$S$2,1,Categories!$B24,77,1)),(Results!$G$3:$G$79)*(Results!$F$3:$F$79=Categories!X$1)))</f>
        <v>5</v>
      </c>
      <c r="Y24" s="87">
        <f t="array" aca="1" ref="Y24" ca="1">SUM(IF(ISNUMBER(OFFSET(Results!$S$2,1,Categories!$B24,77,1)),(Results!$G$3:$G$79)*(Results!$F$3:$F$79=Categories!Y$1)))</f>
        <v>9</v>
      </c>
      <c r="Z24" s="87">
        <f t="array" aca="1" ref="Z24" ca="1">SUM(IF(ISNUMBER(OFFSET(Results!$S$2,1,Categories!$B24,77,1)),(Results!$G$3:$G$79)*(Results!$F$3:$F$79=Categories!Z$1)))</f>
        <v>6</v>
      </c>
      <c r="AA24" s="73">
        <f t="shared" ca="1" si="13"/>
        <v>0.36666666666666664</v>
      </c>
      <c r="AB24" s="73">
        <f t="shared" ca="1" si="13"/>
        <v>0.25</v>
      </c>
      <c r="AC24" s="73">
        <f t="shared" ca="1" si="13"/>
        <v>0.66666666666666663</v>
      </c>
      <c r="AD24" s="73">
        <f t="shared" ca="1" si="13"/>
        <v>0.16666666666666666</v>
      </c>
      <c r="AE24" s="73">
        <f t="shared" ca="1" si="13"/>
        <v>0.5714285714285714</v>
      </c>
      <c r="AF24" s="73">
        <f t="shared" ca="1" si="15"/>
        <v>0.1</v>
      </c>
      <c r="AG24" s="73">
        <f t="shared" ca="1" si="14"/>
        <v>0.6</v>
      </c>
      <c r="AH24" s="73">
        <f t="shared" ca="1" si="14"/>
        <v>0.33333333333333331</v>
      </c>
      <c r="AI24" s="73">
        <f t="shared" ca="1" si="14"/>
        <v>0.33333333333333331</v>
      </c>
      <c r="AJ24">
        <f t="shared" ca="1" si="1"/>
        <v>47</v>
      </c>
      <c r="AK24">
        <f t="shared" ca="1" si="2"/>
        <v>40</v>
      </c>
      <c r="AL24">
        <f t="shared" ca="1" si="3"/>
        <v>6</v>
      </c>
      <c r="AM24">
        <f t="shared" ca="1" si="4"/>
        <v>28</v>
      </c>
      <c r="AN24">
        <f t="shared" ca="1" si="5"/>
        <v>13</v>
      </c>
      <c r="AO24">
        <f t="shared" ca="1" si="6"/>
        <v>50</v>
      </c>
      <c r="AP24">
        <f t="shared" ca="1" si="7"/>
        <v>2</v>
      </c>
      <c r="AQ24">
        <f t="shared" ca="1" si="8"/>
        <v>17</v>
      </c>
      <c r="AR24">
        <f t="shared" ca="1" si="9"/>
        <v>25</v>
      </c>
    </row>
    <row r="25" spans="1:44" x14ac:dyDescent="0.25">
      <c r="A25">
        <v>24</v>
      </c>
      <c r="B25">
        <f>MATCH(C25,Results!T$2:BQ$2,0)</f>
        <v>21</v>
      </c>
      <c r="C25" s="64" t="s">
        <v>1801</v>
      </c>
      <c r="D25" s="73">
        <f>HLOOKUP($C25,Results!$T$2:$BQ$84,82,FALSE)</f>
        <v>0.36</v>
      </c>
      <c r="E25" s="89">
        <f t="shared" ca="1" si="10"/>
        <v>0.36</v>
      </c>
      <c r="F25" s="74">
        <f>HLOOKUP($C25,Results!$T$2:$BQ$84,83,FALSE)</f>
        <v>36</v>
      </c>
      <c r="G25" s="88">
        <f t="shared" si="11"/>
        <v>36</v>
      </c>
      <c r="H25">
        <f>SUMIF(Results!$F3:$F79,Categories!H$1,Results!$AN$3:$AN$79)</f>
        <v>9.25</v>
      </c>
      <c r="I25">
        <f>SUMIF(Results!$F3:$F79,Categories!I$1,Results!$AN$3:$AN$79)</f>
        <v>6.25</v>
      </c>
      <c r="J25">
        <f>SUMIF(Results!$F3:$F79,Categories!J$1,Results!$AN$3:$AN$79)</f>
        <v>6</v>
      </c>
      <c r="K25">
        <f>SUMIF(Results!$F3:$F79,Categories!K$1,Results!$AN$3:$AN$79)</f>
        <v>4</v>
      </c>
      <c r="L25">
        <f>SUMIF(Results!$F3:$F79,Categories!L$1,Results!$AN$3:$AN$79)</f>
        <v>1</v>
      </c>
      <c r="M25">
        <f>SUMIF(Results!$F3:$F79,Categories!M$1,Results!$AN$3:$AN$79)</f>
        <v>6.5</v>
      </c>
      <c r="N25">
        <f>SUMIF(Results!$F3:$F79,Categories!N$1,Results!$AN$3:$AN$79)</f>
        <v>1</v>
      </c>
      <c r="O25">
        <f>SUMIF(Results!$F3:$F79,Categories!O$1,Results!$AN$3:$AN$79)</f>
        <v>0</v>
      </c>
      <c r="P25">
        <f>SUMIF(Results!$F3:$F79,Categories!P$1,Results!$AN$3:$AN$79)</f>
        <v>2</v>
      </c>
      <c r="Q25" s="88">
        <f t="shared" ca="1" si="12"/>
        <v>100</v>
      </c>
      <c r="R25" s="87">
        <f t="array" aca="1" ref="R25" ca="1">SUM(IF(ISNUMBER(OFFSET(Results!$S$2,1,Categories!$B25,77,1)),(Results!$G$3:$G$79)*(Results!$F$3:$F$79=Categories!R$1)))</f>
        <v>15</v>
      </c>
      <c r="S25" s="87">
        <f t="array" aca="1" ref="S25" ca="1">SUM(IF(ISNUMBER(OFFSET(Results!$S$2,1,Categories!$B25,77,1)),(Results!$G$3:$G$79)*(Results!$F$3:$F$79=Categories!S$1)))</f>
        <v>12</v>
      </c>
      <c r="T25" s="87">
        <f t="array" aca="1" ref="T25" ca="1">SUM(IF(ISNUMBER(OFFSET(Results!$S$2,1,Categories!$B25,77,1)),(Results!$G$3:$G$79)*(Results!$F$3:$F$79=Categories!T$1)))</f>
        <v>12</v>
      </c>
      <c r="U25" s="87">
        <f t="array" aca="1" ref="U25" ca="1">SUM(IF(ISNUMBER(OFFSET(Results!$S$2,1,Categories!$B25,77,1)),(Results!$G$3:$G$79)*(Results!$F$3:$F$79=Categories!U$1)))</f>
        <v>12</v>
      </c>
      <c r="V25" s="87">
        <f t="array" aca="1" ref="V25" ca="1">SUM(IF(ISNUMBER(OFFSET(Results!$S$2,1,Categories!$B25,77,1)),(Results!$G$3:$G$79)*(Results!$F$3:$F$79=Categories!V$1)))</f>
        <v>14</v>
      </c>
      <c r="W25" s="87">
        <f t="array" aca="1" ref="W25" ca="1">SUM(IF(ISNUMBER(OFFSET(Results!$S$2,1,Categories!$B25,77,1)),(Results!$G$3:$G$79)*(Results!$F$3:$F$79=Categories!W$1)))</f>
        <v>15</v>
      </c>
      <c r="X25" s="87">
        <f t="array" aca="1" ref="X25" ca="1">SUM(IF(ISNUMBER(OFFSET(Results!$S$2,1,Categories!$B25,77,1)),(Results!$G$3:$G$79)*(Results!$F$3:$F$79=Categories!X$1)))</f>
        <v>5</v>
      </c>
      <c r="Y25" s="87">
        <f t="array" aca="1" ref="Y25" ca="1">SUM(IF(ISNUMBER(OFFSET(Results!$S$2,1,Categories!$B25,77,1)),(Results!$G$3:$G$79)*(Results!$F$3:$F$79=Categories!Y$1)))</f>
        <v>9</v>
      </c>
      <c r="Z25" s="87">
        <f t="array" aca="1" ref="Z25" ca="1">SUM(IF(ISNUMBER(OFFSET(Results!$S$2,1,Categories!$B25,77,1)),(Results!$G$3:$G$79)*(Results!$F$3:$F$79=Categories!Z$1)))</f>
        <v>6</v>
      </c>
      <c r="AA25" s="73">
        <f t="shared" ca="1" si="13"/>
        <v>0.6166666666666667</v>
      </c>
      <c r="AB25" s="73">
        <f t="shared" ca="1" si="13"/>
        <v>0.52083333333333337</v>
      </c>
      <c r="AC25" s="73">
        <f t="shared" ca="1" si="13"/>
        <v>0.5</v>
      </c>
      <c r="AD25" s="73">
        <f t="shared" ca="1" si="13"/>
        <v>0.33333333333333331</v>
      </c>
      <c r="AE25" s="73">
        <f t="shared" ca="1" si="13"/>
        <v>7.1428571428571425E-2</v>
      </c>
      <c r="AF25" s="73">
        <f t="shared" ca="1" si="15"/>
        <v>0.43333333333333335</v>
      </c>
      <c r="AG25" s="73">
        <f t="shared" ca="1" si="14"/>
        <v>0.2</v>
      </c>
      <c r="AH25" s="73">
        <f t="shared" ca="1" si="14"/>
        <v>0</v>
      </c>
      <c r="AI25" s="73">
        <f t="shared" ca="1" si="14"/>
        <v>0.33333333333333331</v>
      </c>
      <c r="AJ25">
        <f t="shared" ca="1" si="1"/>
        <v>27</v>
      </c>
      <c r="AK25">
        <f t="shared" ca="1" si="2"/>
        <v>16</v>
      </c>
      <c r="AL25">
        <f t="shared" ca="1" si="3"/>
        <v>17</v>
      </c>
      <c r="AM25">
        <f t="shared" ca="1" si="4"/>
        <v>14</v>
      </c>
      <c r="AN25">
        <f t="shared" ca="1" si="5"/>
        <v>49</v>
      </c>
      <c r="AO25">
        <f t="shared" ca="1" si="6"/>
        <v>24</v>
      </c>
      <c r="AP25">
        <f t="shared" ca="1" si="7"/>
        <v>41</v>
      </c>
      <c r="AQ25">
        <f t="shared" ca="1" si="8"/>
        <v>40</v>
      </c>
      <c r="AR25">
        <f t="shared" ca="1" si="9"/>
        <v>25</v>
      </c>
    </row>
    <row r="26" spans="1:44" x14ac:dyDescent="0.25">
      <c r="A26">
        <v>25</v>
      </c>
      <c r="B26">
        <f>MATCH(C26,Results!T$2:BQ$2,0)</f>
        <v>15</v>
      </c>
      <c r="C26" s="64" t="s">
        <v>1789</v>
      </c>
      <c r="D26" s="73">
        <f>HLOOKUP($C26,Results!$T$2:$BQ$84,82,FALSE)</f>
        <v>0.42964824120603012</v>
      </c>
      <c r="E26" s="89">
        <f t="shared" ca="1" si="10"/>
        <v>0.42964824120603012</v>
      </c>
      <c r="F26" s="74">
        <f>HLOOKUP($C26,Results!$T$2:$BQ$84,83,FALSE)</f>
        <v>22</v>
      </c>
      <c r="G26" s="88">
        <f t="shared" si="11"/>
        <v>42.75</v>
      </c>
      <c r="H26">
        <f>SUMIF(Results!$F3:$F79,Categories!H$1,Results!$AH$3:$AH$79)</f>
        <v>8.25</v>
      </c>
      <c r="I26">
        <f>SUMIF(Results!$F3:$F79,Categories!I$1,Results!$AH$3:$AH$79)</f>
        <v>5</v>
      </c>
      <c r="J26">
        <f>SUMIF(Results!$F3:$F79,Categories!J$1,Results!$AH$3:$AH$79)</f>
        <v>4</v>
      </c>
      <c r="K26">
        <f>SUMIF(Results!$F3:$F79,Categories!K$1,Results!$AH$3:$AH$79)</f>
        <v>1</v>
      </c>
      <c r="L26">
        <f>SUMIF(Results!$F3:$F79,Categories!L$1,Results!$AH$3:$AH$79)</f>
        <v>9</v>
      </c>
      <c r="M26">
        <f>SUMIF(Results!$F3:$F79,Categories!M$1,Results!$AH$3:$AH$79)</f>
        <v>2.5</v>
      </c>
      <c r="N26">
        <f>SUMIF(Results!$F3:$F79,Categories!N$1,Results!$AH$3:$AH$79)</f>
        <v>3</v>
      </c>
      <c r="O26">
        <f>SUMIF(Results!$F3:$F79,Categories!O$1,Results!$AH$3:$AH$79)</f>
        <v>6</v>
      </c>
      <c r="P26">
        <f>SUMIF(Results!$F3:$F79,Categories!P$1,Results!$AH$3:$AH$79)</f>
        <v>4</v>
      </c>
      <c r="Q26" s="88">
        <f t="shared" ca="1" si="12"/>
        <v>99.5</v>
      </c>
      <c r="R26" s="87">
        <f t="array" aca="1" ref="R26" ca="1">SUM(IF(ISNUMBER(OFFSET(Results!$S$2,1,Categories!$B26,77,1)),(Results!$G$3:$G$79)*(Results!$F$3:$F$79=Categories!R$1)))</f>
        <v>14.5</v>
      </c>
      <c r="S26" s="87">
        <f t="array" aca="1" ref="S26" ca="1">SUM(IF(ISNUMBER(OFFSET(Results!$S$2,1,Categories!$B26,77,1)),(Results!$G$3:$G$79)*(Results!$F$3:$F$79=Categories!S$1)))</f>
        <v>12</v>
      </c>
      <c r="T26" s="87">
        <f t="array" aca="1" ref="T26" ca="1">SUM(IF(ISNUMBER(OFFSET(Results!$S$2,1,Categories!$B26,77,1)),(Results!$G$3:$G$79)*(Results!$F$3:$F$79=Categories!T$1)))</f>
        <v>12</v>
      </c>
      <c r="U26" s="87">
        <f t="array" aca="1" ref="U26" ca="1">SUM(IF(ISNUMBER(OFFSET(Results!$S$2,1,Categories!$B26,77,1)),(Results!$G$3:$G$79)*(Results!$F$3:$F$79=Categories!U$1)))</f>
        <v>12</v>
      </c>
      <c r="V26" s="87">
        <f t="array" aca="1" ref="V26" ca="1">SUM(IF(ISNUMBER(OFFSET(Results!$S$2,1,Categories!$B26,77,1)),(Results!$G$3:$G$79)*(Results!$F$3:$F$79=Categories!V$1)))</f>
        <v>14</v>
      </c>
      <c r="W26" s="87">
        <f t="array" aca="1" ref="W26" ca="1">SUM(IF(ISNUMBER(OFFSET(Results!$S$2,1,Categories!$B26,77,1)),(Results!$G$3:$G$79)*(Results!$F$3:$F$79=Categories!W$1)))</f>
        <v>15</v>
      </c>
      <c r="X26" s="87">
        <f t="array" aca="1" ref="X26" ca="1">SUM(IF(ISNUMBER(OFFSET(Results!$S$2,1,Categories!$B26,77,1)),(Results!$G$3:$G$79)*(Results!$F$3:$F$79=Categories!X$1)))</f>
        <v>5</v>
      </c>
      <c r="Y26" s="87">
        <f t="array" aca="1" ref="Y26" ca="1">SUM(IF(ISNUMBER(OFFSET(Results!$S$2,1,Categories!$B26,77,1)),(Results!$G$3:$G$79)*(Results!$F$3:$F$79=Categories!Y$1)))</f>
        <v>9</v>
      </c>
      <c r="Z26" s="87">
        <f t="array" aca="1" ref="Z26" ca="1">SUM(IF(ISNUMBER(OFFSET(Results!$S$2,1,Categories!$B26,77,1)),(Results!$G$3:$G$79)*(Results!$F$3:$F$79=Categories!Z$1)))</f>
        <v>6</v>
      </c>
      <c r="AA26" s="73">
        <f t="shared" ca="1" si="13"/>
        <v>0.56896551724137934</v>
      </c>
      <c r="AB26" s="73">
        <f t="shared" ca="1" si="13"/>
        <v>0.41666666666666669</v>
      </c>
      <c r="AC26" s="73">
        <f t="shared" ca="1" si="13"/>
        <v>0.33333333333333331</v>
      </c>
      <c r="AD26" s="73">
        <f t="shared" ca="1" si="13"/>
        <v>8.3333333333333329E-2</v>
      </c>
      <c r="AE26" s="73">
        <f t="shared" ca="1" si="13"/>
        <v>0.6428571428571429</v>
      </c>
      <c r="AF26" s="73">
        <f t="shared" ca="1" si="15"/>
        <v>0.16666666666666666</v>
      </c>
      <c r="AG26" s="73">
        <f t="shared" ca="1" si="14"/>
        <v>0.6</v>
      </c>
      <c r="AH26" s="73">
        <f t="shared" ca="1" si="14"/>
        <v>0.66666666666666663</v>
      </c>
      <c r="AI26" s="73">
        <f t="shared" ca="1" si="14"/>
        <v>0.66666666666666663</v>
      </c>
      <c r="AJ26">
        <f t="shared" ca="1" si="1"/>
        <v>32</v>
      </c>
      <c r="AK26">
        <f t="shared" ca="1" si="2"/>
        <v>24</v>
      </c>
      <c r="AL26">
        <f t="shared" ca="1" si="3"/>
        <v>25</v>
      </c>
      <c r="AM26">
        <f t="shared" ca="1" si="4"/>
        <v>41</v>
      </c>
      <c r="AN26">
        <f t="shared" ca="1" si="5"/>
        <v>9</v>
      </c>
      <c r="AO26">
        <f t="shared" ca="1" si="6"/>
        <v>48</v>
      </c>
      <c r="AP26">
        <f t="shared" ca="1" si="7"/>
        <v>2</v>
      </c>
      <c r="AQ26">
        <f t="shared" ca="1" si="8"/>
        <v>1</v>
      </c>
      <c r="AR26">
        <f t="shared" ca="1" si="9"/>
        <v>3</v>
      </c>
    </row>
    <row r="27" spans="1:44" x14ac:dyDescent="0.25">
      <c r="A27">
        <v>26</v>
      </c>
      <c r="B27">
        <f>MATCH(C27,Results!T$2:BQ$2,0)</f>
        <v>24</v>
      </c>
      <c r="C27" s="64" t="s">
        <v>1807</v>
      </c>
      <c r="D27" s="73">
        <f>HLOOKUP($C27,Results!$T$2:$BQ$84,82,FALSE)</f>
        <v>0.59</v>
      </c>
      <c r="E27" s="89">
        <f t="shared" ca="1" si="10"/>
        <v>0.59</v>
      </c>
      <c r="F27" s="74">
        <f>HLOOKUP($C27,Results!$T$2:$BQ$84,83,FALSE)</f>
        <v>4</v>
      </c>
      <c r="G27" s="88">
        <f t="shared" si="11"/>
        <v>59</v>
      </c>
      <c r="H27">
        <f>SUMIF(Results!$F3:$F79,Categories!H$1,Results!$AQ$3:$AQ$79)</f>
        <v>12</v>
      </c>
      <c r="I27">
        <f>SUMIF(Results!$F3:$F79,Categories!I$1,Results!$AQ$3:$AQ$79)</f>
        <v>8.5</v>
      </c>
      <c r="J27">
        <f>SUMIF(Results!$F3:$F79,Categories!J$1,Results!$AQ$3:$AQ$79)</f>
        <v>5.5</v>
      </c>
      <c r="K27">
        <f>SUMIF(Results!$F3:$F79,Categories!K$1,Results!$AQ$3:$AQ$79)</f>
        <v>3</v>
      </c>
      <c r="L27">
        <f>SUMIF(Results!$F3:$F79,Categories!L$1,Results!$AQ$3:$AQ$79)</f>
        <v>11.5</v>
      </c>
      <c r="M27">
        <f>SUMIF(Results!$F3:$F79,Categories!M$1,Results!$AQ$3:$AQ$79)</f>
        <v>9</v>
      </c>
      <c r="N27">
        <f>SUMIF(Results!$F3:$F79,Categories!N$1,Results!$AQ$3:$AQ$79)</f>
        <v>3</v>
      </c>
      <c r="O27">
        <f>SUMIF(Results!$F3:$F79,Categories!O$1,Results!$AQ$3:$AQ$79)</f>
        <v>2.5</v>
      </c>
      <c r="P27">
        <f>SUMIF(Results!$F3:$F79,Categories!P$1,Results!$AQ$3:$AQ$79)</f>
        <v>4</v>
      </c>
      <c r="Q27" s="88">
        <f t="shared" ca="1" si="12"/>
        <v>100</v>
      </c>
      <c r="R27" s="87">
        <f t="array" aca="1" ref="R27" ca="1">SUM(IF(ISNUMBER(OFFSET(Results!$S$2,1,Categories!$B27,77,1)),(Results!$G$3:$G$79)*(Results!$F$3:$F$79=Categories!R$1)))</f>
        <v>15</v>
      </c>
      <c r="S27" s="87">
        <f t="array" aca="1" ref="S27" ca="1">SUM(IF(ISNUMBER(OFFSET(Results!$S$2,1,Categories!$B27,77,1)),(Results!$G$3:$G$79)*(Results!$F$3:$F$79=Categories!S$1)))</f>
        <v>12</v>
      </c>
      <c r="T27" s="87">
        <f t="array" aca="1" ref="T27" ca="1">SUM(IF(ISNUMBER(OFFSET(Results!$S$2,1,Categories!$B27,77,1)),(Results!$G$3:$G$79)*(Results!$F$3:$F$79=Categories!T$1)))</f>
        <v>12</v>
      </c>
      <c r="U27" s="87">
        <f t="array" aca="1" ref="U27" ca="1">SUM(IF(ISNUMBER(OFFSET(Results!$S$2,1,Categories!$B27,77,1)),(Results!$G$3:$G$79)*(Results!$F$3:$F$79=Categories!U$1)))</f>
        <v>12</v>
      </c>
      <c r="V27" s="87">
        <f t="array" aca="1" ref="V27" ca="1">SUM(IF(ISNUMBER(OFFSET(Results!$S$2,1,Categories!$B27,77,1)),(Results!$G$3:$G$79)*(Results!$F$3:$F$79=Categories!V$1)))</f>
        <v>14</v>
      </c>
      <c r="W27" s="87">
        <f t="array" aca="1" ref="W27" ca="1">SUM(IF(ISNUMBER(OFFSET(Results!$S$2,1,Categories!$B27,77,1)),(Results!$G$3:$G$79)*(Results!$F$3:$F$79=Categories!W$1)))</f>
        <v>15</v>
      </c>
      <c r="X27" s="87">
        <f t="array" aca="1" ref="X27" ca="1">SUM(IF(ISNUMBER(OFFSET(Results!$S$2,1,Categories!$B27,77,1)),(Results!$G$3:$G$79)*(Results!$F$3:$F$79=Categories!X$1)))</f>
        <v>5</v>
      </c>
      <c r="Y27" s="87">
        <f t="array" aca="1" ref="Y27" ca="1">SUM(IF(ISNUMBER(OFFSET(Results!$S$2,1,Categories!$B27,77,1)),(Results!$G$3:$G$79)*(Results!$F$3:$F$79=Categories!Y$1)))</f>
        <v>9</v>
      </c>
      <c r="Z27" s="87">
        <f t="array" aca="1" ref="Z27" ca="1">SUM(IF(ISNUMBER(OFFSET(Results!$S$2,1,Categories!$B27,77,1)),(Results!$G$3:$G$79)*(Results!$F$3:$F$79=Categories!Z$1)))</f>
        <v>6</v>
      </c>
      <c r="AA27" s="73">
        <f t="shared" ca="1" si="13"/>
        <v>0.8</v>
      </c>
      <c r="AB27" s="73">
        <f t="shared" ca="1" si="13"/>
        <v>0.70833333333333337</v>
      </c>
      <c r="AC27" s="73">
        <f t="shared" ca="1" si="13"/>
        <v>0.45833333333333331</v>
      </c>
      <c r="AD27" s="73">
        <f t="shared" ca="1" si="13"/>
        <v>0.25</v>
      </c>
      <c r="AE27" s="73">
        <f t="shared" ca="1" si="13"/>
        <v>0.8214285714285714</v>
      </c>
      <c r="AF27" s="73">
        <f t="shared" ca="1" si="15"/>
        <v>0.6</v>
      </c>
      <c r="AG27" s="73">
        <f t="shared" ca="1" si="14"/>
        <v>0.6</v>
      </c>
      <c r="AH27" s="73">
        <f t="shared" ca="1" si="14"/>
        <v>0.27777777777777779</v>
      </c>
      <c r="AI27" s="73">
        <f t="shared" ca="1" si="14"/>
        <v>0.66666666666666663</v>
      </c>
      <c r="AJ27">
        <f t="shared" ca="1" si="1"/>
        <v>3</v>
      </c>
      <c r="AK27">
        <f t="shared" ca="1" si="2"/>
        <v>3</v>
      </c>
      <c r="AL27">
        <f t="shared" ca="1" si="3"/>
        <v>19</v>
      </c>
      <c r="AM27">
        <f t="shared" ca="1" si="4"/>
        <v>21</v>
      </c>
      <c r="AN27">
        <f t="shared" ca="1" si="5"/>
        <v>4</v>
      </c>
      <c r="AO27">
        <f t="shared" ca="1" si="6"/>
        <v>13</v>
      </c>
      <c r="AP27">
        <f t="shared" ca="1" si="7"/>
        <v>2</v>
      </c>
      <c r="AQ27">
        <f t="shared" ca="1" si="8"/>
        <v>23</v>
      </c>
      <c r="AR27">
        <f t="shared" ca="1" si="9"/>
        <v>3</v>
      </c>
    </row>
    <row r="28" spans="1:44" x14ac:dyDescent="0.25">
      <c r="A28">
        <v>27</v>
      </c>
      <c r="B28">
        <f>MATCH(C28,Results!T$2:BQ$2,0)</f>
        <v>25</v>
      </c>
      <c r="C28" s="64" t="s">
        <v>1809</v>
      </c>
      <c r="D28" s="73">
        <f>HLOOKUP($C28,Results!$T$2:$BQ$84,82,FALSE)</f>
        <v>0.59390862944162437</v>
      </c>
      <c r="E28" s="89">
        <f t="shared" ca="1" si="10"/>
        <v>0.59390862944162437</v>
      </c>
      <c r="F28" s="74">
        <f>HLOOKUP($C28,Results!$T$2:$BQ$84,83,FALSE)</f>
        <v>3</v>
      </c>
      <c r="G28" s="88">
        <f t="shared" si="11"/>
        <v>58.5</v>
      </c>
      <c r="H28">
        <f>SUMIF(Results!$F3:$F79,Categories!H$1,Results!$AR$3:$AR$79)</f>
        <v>10.75</v>
      </c>
      <c r="I28">
        <f>SUMIF(Results!$F3:$F79,Categories!I$1,Results!$AR$3:$AR$79)</f>
        <v>8.25</v>
      </c>
      <c r="J28">
        <f>SUMIF(Results!$F3:$F79,Categories!J$1,Results!$AR$3:$AR$79)</f>
        <v>7</v>
      </c>
      <c r="K28">
        <f>SUMIF(Results!$F3:$F79,Categories!K$1,Results!$AR$3:$AR$79)</f>
        <v>6.5</v>
      </c>
      <c r="L28">
        <f>SUMIF(Results!$F3:$F79,Categories!L$1,Results!$AR$3:$AR$79)</f>
        <v>7</v>
      </c>
      <c r="M28">
        <f>SUMIF(Results!$F3:$F79,Categories!M$1,Results!$AR$3:$AR$79)</f>
        <v>9.5</v>
      </c>
      <c r="N28">
        <f>SUMIF(Results!$F3:$F79,Categories!N$1,Results!$AR$3:$AR$79)</f>
        <v>1</v>
      </c>
      <c r="O28">
        <f>SUMIF(Results!$F3:$F79,Categories!O$1,Results!$AR$3:$AR$79)</f>
        <v>4</v>
      </c>
      <c r="P28">
        <f>SUMIF(Results!$F3:$F79,Categories!P$1,Results!$AR$3:$AR$79)</f>
        <v>4.5</v>
      </c>
      <c r="Q28" s="88">
        <f t="shared" ca="1" si="12"/>
        <v>98.5</v>
      </c>
      <c r="R28" s="87">
        <f t="array" aca="1" ref="R28" ca="1">SUM(IF(ISNUMBER(OFFSET(Results!$S$2,1,Categories!$B28,77,1)),(Results!$G$3:$G$79)*(Results!$F$3:$F$79=Categories!R$1)))</f>
        <v>14.5</v>
      </c>
      <c r="S28" s="87">
        <f t="array" aca="1" ref="S28" ca="1">SUM(IF(ISNUMBER(OFFSET(Results!$S$2,1,Categories!$B28,77,1)),(Results!$G$3:$G$79)*(Results!$F$3:$F$79=Categories!S$1)))</f>
        <v>12</v>
      </c>
      <c r="T28" s="87">
        <f t="array" aca="1" ref="T28" ca="1">SUM(IF(ISNUMBER(OFFSET(Results!$S$2,1,Categories!$B28,77,1)),(Results!$G$3:$G$79)*(Results!$F$3:$F$79=Categories!T$1)))</f>
        <v>12</v>
      </c>
      <c r="U28" s="87">
        <f t="array" aca="1" ref="U28" ca="1">SUM(IF(ISNUMBER(OFFSET(Results!$S$2,1,Categories!$B28,77,1)),(Results!$G$3:$G$79)*(Results!$F$3:$F$79=Categories!U$1)))</f>
        <v>12</v>
      </c>
      <c r="V28" s="87">
        <f t="array" aca="1" ref="V28" ca="1">SUM(IF(ISNUMBER(OFFSET(Results!$S$2,1,Categories!$B28,77,1)),(Results!$G$3:$G$79)*(Results!$F$3:$F$79=Categories!V$1)))</f>
        <v>14</v>
      </c>
      <c r="W28" s="87">
        <f t="array" aca="1" ref="W28" ca="1">SUM(IF(ISNUMBER(OFFSET(Results!$S$2,1,Categories!$B28,77,1)),(Results!$G$3:$G$79)*(Results!$F$3:$F$79=Categories!W$1)))</f>
        <v>15</v>
      </c>
      <c r="X28" s="87">
        <f t="array" aca="1" ref="X28" ca="1">SUM(IF(ISNUMBER(OFFSET(Results!$S$2,1,Categories!$B28,77,1)),(Results!$G$3:$G$79)*(Results!$F$3:$F$79=Categories!X$1)))</f>
        <v>4</v>
      </c>
      <c r="Y28" s="87">
        <f t="array" aca="1" ref="Y28" ca="1">SUM(IF(ISNUMBER(OFFSET(Results!$S$2,1,Categories!$B28,77,1)),(Results!$G$3:$G$79)*(Results!$F$3:$F$79=Categories!Y$1)))</f>
        <v>9</v>
      </c>
      <c r="Z28" s="87">
        <f t="array" aca="1" ref="Z28" ca="1">SUM(IF(ISNUMBER(OFFSET(Results!$S$2,1,Categories!$B28,77,1)),(Results!$G$3:$G$79)*(Results!$F$3:$F$79=Categories!Z$1)))</f>
        <v>6</v>
      </c>
      <c r="AA28" s="73">
        <f t="shared" ca="1" si="13"/>
        <v>0.74137931034482762</v>
      </c>
      <c r="AB28" s="73">
        <f t="shared" ca="1" si="13"/>
        <v>0.6875</v>
      </c>
      <c r="AC28" s="73">
        <f t="shared" ca="1" si="13"/>
        <v>0.58333333333333337</v>
      </c>
      <c r="AD28" s="73">
        <f t="shared" ca="1" si="13"/>
        <v>0.54166666666666663</v>
      </c>
      <c r="AE28" s="73">
        <f t="shared" ca="1" si="13"/>
        <v>0.5</v>
      </c>
      <c r="AF28" s="73">
        <f t="shared" ca="1" si="15"/>
        <v>0.6333333333333333</v>
      </c>
      <c r="AG28" s="73">
        <f t="shared" ca="1" si="14"/>
        <v>0.25</v>
      </c>
      <c r="AH28" s="73">
        <f t="shared" ca="1" si="14"/>
        <v>0.44444444444444442</v>
      </c>
      <c r="AI28" s="73">
        <f t="shared" ca="1" si="14"/>
        <v>0.75</v>
      </c>
      <c r="AJ28">
        <f t="shared" ca="1" si="1"/>
        <v>9</v>
      </c>
      <c r="AK28">
        <f t="shared" ca="1" si="2"/>
        <v>5</v>
      </c>
      <c r="AL28">
        <f t="shared" ca="1" si="3"/>
        <v>11</v>
      </c>
      <c r="AM28">
        <f t="shared" ca="1" si="4"/>
        <v>6</v>
      </c>
      <c r="AN28">
        <f t="shared" ca="1" si="5"/>
        <v>20</v>
      </c>
      <c r="AO28">
        <f t="shared" ca="1" si="6"/>
        <v>10</v>
      </c>
      <c r="AP28">
        <f t="shared" ca="1" si="7"/>
        <v>40</v>
      </c>
      <c r="AQ28">
        <f t="shared" ca="1" si="8"/>
        <v>6</v>
      </c>
      <c r="AR28">
        <f t="shared" ca="1" si="9"/>
        <v>2</v>
      </c>
    </row>
    <row r="29" spans="1:44" x14ac:dyDescent="0.25">
      <c r="A29">
        <v>28</v>
      </c>
      <c r="B29">
        <f>MATCH(C29,Results!T$2:BQ$2,0)</f>
        <v>23</v>
      </c>
      <c r="C29" s="64" t="s">
        <v>1805</v>
      </c>
      <c r="D29" s="73">
        <f>HLOOKUP($C29,Results!$T$2:$BQ$84,82,FALSE)</f>
        <v>0.30249999999999999</v>
      </c>
      <c r="E29" s="89">
        <f t="shared" ca="1" si="10"/>
        <v>0.30249999999999999</v>
      </c>
      <c r="F29" s="74">
        <f>HLOOKUP($C29,Results!$T$2:$BQ$84,83,FALSE)</f>
        <v>47</v>
      </c>
      <c r="G29" s="88">
        <f t="shared" si="11"/>
        <v>30.25</v>
      </c>
      <c r="H29">
        <f>SUMIF(Results!$F3:$F79,Categories!H$1,Results!$AP$3:$AP$79)</f>
        <v>6.25</v>
      </c>
      <c r="I29">
        <f>SUMIF(Results!$F3:$F79,Categories!I$1,Results!$AP$3:$AP$79)</f>
        <v>3.5</v>
      </c>
      <c r="J29">
        <f>SUMIF(Results!$F3:$F79,Categories!J$1,Results!$AP$3:$AP$79)</f>
        <v>4</v>
      </c>
      <c r="K29">
        <f>SUMIF(Results!$F3:$F79,Categories!K$1,Results!$AP$3:$AP$79)</f>
        <v>2</v>
      </c>
      <c r="L29">
        <f>SUMIF(Results!$F3:$F79,Categories!L$1,Results!$AP$3:$AP$79)</f>
        <v>6</v>
      </c>
      <c r="M29">
        <f>SUMIF(Results!$F3:$F79,Categories!M$1,Results!$AP$3:$AP$79)</f>
        <v>4.5</v>
      </c>
      <c r="N29">
        <f>SUMIF(Results!$F3:$F79,Categories!N$1,Results!$AP$3:$AP$79)</f>
        <v>1.5</v>
      </c>
      <c r="O29">
        <f>SUMIF(Results!$F3:$F79,Categories!O$1,Results!$AP$3:$AP$79)</f>
        <v>2</v>
      </c>
      <c r="P29">
        <f>SUMIF(Results!$F3:$F79,Categories!P$1,Results!$AP$3:$AP$79)</f>
        <v>0.5</v>
      </c>
      <c r="Q29" s="88">
        <f t="shared" ca="1" si="12"/>
        <v>100</v>
      </c>
      <c r="R29" s="87">
        <f t="array" aca="1" ref="R29" ca="1">SUM(IF(ISNUMBER(OFFSET(Results!$S$2,1,Categories!$B29,77,1)),(Results!$G$3:$G$79)*(Results!$F$3:$F$79=Categories!R$1)))</f>
        <v>15</v>
      </c>
      <c r="S29" s="87">
        <f t="array" aca="1" ref="S29" ca="1">SUM(IF(ISNUMBER(OFFSET(Results!$S$2,1,Categories!$B29,77,1)),(Results!$G$3:$G$79)*(Results!$F$3:$F$79=Categories!S$1)))</f>
        <v>12</v>
      </c>
      <c r="T29" s="87">
        <f t="array" aca="1" ref="T29" ca="1">SUM(IF(ISNUMBER(OFFSET(Results!$S$2,1,Categories!$B29,77,1)),(Results!$G$3:$G$79)*(Results!$F$3:$F$79=Categories!T$1)))</f>
        <v>12</v>
      </c>
      <c r="U29" s="87">
        <f t="array" aca="1" ref="U29" ca="1">SUM(IF(ISNUMBER(OFFSET(Results!$S$2,1,Categories!$B29,77,1)),(Results!$G$3:$G$79)*(Results!$F$3:$F$79=Categories!U$1)))</f>
        <v>12</v>
      </c>
      <c r="V29" s="87">
        <f t="array" aca="1" ref="V29" ca="1">SUM(IF(ISNUMBER(OFFSET(Results!$S$2,1,Categories!$B29,77,1)),(Results!$G$3:$G$79)*(Results!$F$3:$F$79=Categories!V$1)))</f>
        <v>14</v>
      </c>
      <c r="W29" s="87">
        <f t="array" aca="1" ref="W29" ca="1">SUM(IF(ISNUMBER(OFFSET(Results!$S$2,1,Categories!$B29,77,1)),(Results!$G$3:$G$79)*(Results!$F$3:$F$79=Categories!W$1)))</f>
        <v>15</v>
      </c>
      <c r="X29" s="87">
        <f t="array" aca="1" ref="X29" ca="1">SUM(IF(ISNUMBER(OFFSET(Results!$S$2,1,Categories!$B29,77,1)),(Results!$G$3:$G$79)*(Results!$F$3:$F$79=Categories!X$1)))</f>
        <v>5</v>
      </c>
      <c r="Y29" s="87">
        <f t="array" aca="1" ref="Y29" ca="1">SUM(IF(ISNUMBER(OFFSET(Results!$S$2,1,Categories!$B29,77,1)),(Results!$G$3:$G$79)*(Results!$F$3:$F$79=Categories!Y$1)))</f>
        <v>9</v>
      </c>
      <c r="Z29" s="87">
        <f t="array" aca="1" ref="Z29" ca="1">SUM(IF(ISNUMBER(OFFSET(Results!$S$2,1,Categories!$B29,77,1)),(Results!$G$3:$G$79)*(Results!$F$3:$F$79=Categories!Z$1)))</f>
        <v>6</v>
      </c>
      <c r="AA29" s="73">
        <f t="shared" ca="1" si="13"/>
        <v>0.41666666666666669</v>
      </c>
      <c r="AB29" s="73">
        <f t="shared" ca="1" si="13"/>
        <v>0.29166666666666669</v>
      </c>
      <c r="AC29" s="73">
        <f t="shared" ca="1" si="13"/>
        <v>0.33333333333333331</v>
      </c>
      <c r="AD29" s="73">
        <f t="shared" ca="1" si="13"/>
        <v>0.16666666666666666</v>
      </c>
      <c r="AE29" s="73">
        <f t="shared" ca="1" si="13"/>
        <v>0.42857142857142855</v>
      </c>
      <c r="AF29" s="73">
        <f t="shared" ca="1" si="15"/>
        <v>0.3</v>
      </c>
      <c r="AG29" s="73">
        <f t="shared" ca="1" si="14"/>
        <v>0.3</v>
      </c>
      <c r="AH29" s="73">
        <f t="shared" ca="1" si="14"/>
        <v>0.22222222222222221</v>
      </c>
      <c r="AI29" s="73">
        <f t="shared" ca="1" si="14"/>
        <v>8.3333333333333329E-2</v>
      </c>
      <c r="AJ29">
        <f t="shared" ca="1" si="1"/>
        <v>45</v>
      </c>
      <c r="AK29">
        <f t="shared" ca="1" si="2"/>
        <v>34</v>
      </c>
      <c r="AL29">
        <f t="shared" ca="1" si="3"/>
        <v>25</v>
      </c>
      <c r="AM29">
        <f t="shared" ca="1" si="4"/>
        <v>28</v>
      </c>
      <c r="AN29">
        <f t="shared" ca="1" si="5"/>
        <v>30</v>
      </c>
      <c r="AO29">
        <f t="shared" ca="1" si="6"/>
        <v>37</v>
      </c>
      <c r="AP29">
        <f t="shared" ca="1" si="7"/>
        <v>37</v>
      </c>
      <c r="AQ29">
        <f t="shared" ca="1" si="8"/>
        <v>26</v>
      </c>
      <c r="AR29">
        <f t="shared" ca="1" si="9"/>
        <v>48</v>
      </c>
    </row>
    <row r="30" spans="1:44" x14ac:dyDescent="0.25">
      <c r="A30">
        <v>29</v>
      </c>
      <c r="B30">
        <f>MATCH(C30,Results!T$2:BQ$2,0)</f>
        <v>26</v>
      </c>
      <c r="C30" s="64" t="s">
        <v>1811</v>
      </c>
      <c r="D30" s="73">
        <f>HLOOKUP($C30,Results!$T$2:$BQ$84,82,FALSE)</f>
        <v>0.47738693467336685</v>
      </c>
      <c r="E30" s="89">
        <f t="shared" ca="1" si="10"/>
        <v>0.47738693467336685</v>
      </c>
      <c r="F30" s="74">
        <f>HLOOKUP($C30,Results!$T$2:$BQ$84,83,FALSE)</f>
        <v>17</v>
      </c>
      <c r="G30" s="88">
        <f t="shared" si="11"/>
        <v>47.5</v>
      </c>
      <c r="H30">
        <f>SUMIF(Results!$F3:$F79,Categories!H$1,Results!$AS$3:$AS$79)</f>
        <v>11.5</v>
      </c>
      <c r="I30">
        <f>SUMIF(Results!$F3:$F79,Categories!I$1,Results!$AS$3:$AS$79)</f>
        <v>8</v>
      </c>
      <c r="J30">
        <f>SUMIF(Results!$F3:$F79,Categories!J$1,Results!$AS$3:$AS$79)</f>
        <v>0</v>
      </c>
      <c r="K30">
        <f>SUMIF(Results!$F3:$F79,Categories!K$1,Results!$AS$3:$AS$79)</f>
        <v>2</v>
      </c>
      <c r="L30">
        <f>SUMIF(Results!$F3:$F79,Categories!L$1,Results!$AS$3:$AS$79)</f>
        <v>9</v>
      </c>
      <c r="M30">
        <f>SUMIF(Results!$F3:$F79,Categories!M$1,Results!$AS$3:$AS$79)</f>
        <v>8.5</v>
      </c>
      <c r="N30">
        <f>SUMIF(Results!$F3:$F79,Categories!N$1,Results!$AS$3:$AS$79)</f>
        <v>3</v>
      </c>
      <c r="O30">
        <f>SUMIF(Results!$F3:$F79,Categories!O$1,Results!$AS$3:$AS$79)</f>
        <v>3</v>
      </c>
      <c r="P30">
        <f>SUMIF(Results!$F3:$F79,Categories!P$1,Results!$AS$3:$AS$79)</f>
        <v>2.5</v>
      </c>
      <c r="Q30" s="88">
        <f t="shared" ca="1" si="12"/>
        <v>99.5</v>
      </c>
      <c r="R30" s="87">
        <f t="array" aca="1" ref="R30" ca="1">SUM(IF(ISNUMBER(OFFSET(Results!$S$2,1,Categories!$B30,77,1)),(Results!$G$3:$G$79)*(Results!$F$3:$F$79=Categories!R$1)))</f>
        <v>14.5</v>
      </c>
      <c r="S30" s="87">
        <f t="array" aca="1" ref="S30" ca="1">SUM(IF(ISNUMBER(OFFSET(Results!$S$2,1,Categories!$B30,77,1)),(Results!$G$3:$G$79)*(Results!$F$3:$F$79=Categories!S$1)))</f>
        <v>12</v>
      </c>
      <c r="T30" s="87">
        <f t="array" aca="1" ref="T30" ca="1">SUM(IF(ISNUMBER(OFFSET(Results!$S$2,1,Categories!$B30,77,1)),(Results!$G$3:$G$79)*(Results!$F$3:$F$79=Categories!T$1)))</f>
        <v>12</v>
      </c>
      <c r="U30" s="87">
        <f t="array" aca="1" ref="U30" ca="1">SUM(IF(ISNUMBER(OFFSET(Results!$S$2,1,Categories!$B30,77,1)),(Results!$G$3:$G$79)*(Results!$F$3:$F$79=Categories!U$1)))</f>
        <v>12</v>
      </c>
      <c r="V30" s="87">
        <f t="array" aca="1" ref="V30" ca="1">SUM(IF(ISNUMBER(OFFSET(Results!$S$2,1,Categories!$B30,77,1)),(Results!$G$3:$G$79)*(Results!$F$3:$F$79=Categories!V$1)))</f>
        <v>14</v>
      </c>
      <c r="W30" s="87">
        <f t="array" aca="1" ref="W30" ca="1">SUM(IF(ISNUMBER(OFFSET(Results!$S$2,1,Categories!$B30,77,1)),(Results!$G$3:$G$79)*(Results!$F$3:$F$79=Categories!W$1)))</f>
        <v>15</v>
      </c>
      <c r="X30" s="87">
        <f t="array" aca="1" ref="X30" ca="1">SUM(IF(ISNUMBER(OFFSET(Results!$S$2,1,Categories!$B30,77,1)),(Results!$G$3:$G$79)*(Results!$F$3:$F$79=Categories!X$1)))</f>
        <v>5</v>
      </c>
      <c r="Y30" s="87">
        <f t="array" aca="1" ref="Y30" ca="1">SUM(IF(ISNUMBER(OFFSET(Results!$S$2,1,Categories!$B30,77,1)),(Results!$G$3:$G$79)*(Results!$F$3:$F$79=Categories!Y$1)))</f>
        <v>9</v>
      </c>
      <c r="Z30" s="87">
        <f t="array" aca="1" ref="Z30" ca="1">SUM(IF(ISNUMBER(OFFSET(Results!$S$2,1,Categories!$B30,77,1)),(Results!$G$3:$G$79)*(Results!$F$3:$F$79=Categories!Z$1)))</f>
        <v>6</v>
      </c>
      <c r="AA30" s="73">
        <f t="shared" ca="1" si="13"/>
        <v>0.7931034482758621</v>
      </c>
      <c r="AB30" s="73">
        <f t="shared" ca="1" si="13"/>
        <v>0.66666666666666663</v>
      </c>
      <c r="AC30" s="73">
        <f t="shared" ca="1" si="13"/>
        <v>0</v>
      </c>
      <c r="AD30" s="73">
        <f t="shared" ca="1" si="13"/>
        <v>0.16666666666666666</v>
      </c>
      <c r="AE30" s="73">
        <f t="shared" ca="1" si="13"/>
        <v>0.6428571428571429</v>
      </c>
      <c r="AF30" s="73">
        <f t="shared" ca="1" si="15"/>
        <v>0.56666666666666665</v>
      </c>
      <c r="AG30" s="73">
        <f t="shared" ca="1" si="14"/>
        <v>0.6</v>
      </c>
      <c r="AH30" s="73">
        <f t="shared" ca="1" si="14"/>
        <v>0.33333333333333331</v>
      </c>
      <c r="AI30" s="73">
        <f t="shared" ca="1" si="14"/>
        <v>0.41666666666666669</v>
      </c>
      <c r="AJ30">
        <f t="shared" ca="1" si="1"/>
        <v>5</v>
      </c>
      <c r="AK30">
        <f t="shared" ca="1" si="2"/>
        <v>7</v>
      </c>
      <c r="AL30">
        <f t="shared" ca="1" si="3"/>
        <v>50</v>
      </c>
      <c r="AM30">
        <f t="shared" ca="1" si="4"/>
        <v>28</v>
      </c>
      <c r="AN30">
        <f t="shared" ca="1" si="5"/>
        <v>9</v>
      </c>
      <c r="AO30">
        <f t="shared" ca="1" si="6"/>
        <v>15</v>
      </c>
      <c r="AP30">
        <f t="shared" ca="1" si="7"/>
        <v>2</v>
      </c>
      <c r="AQ30">
        <f t="shared" ca="1" si="8"/>
        <v>17</v>
      </c>
      <c r="AR30">
        <f t="shared" ca="1" si="9"/>
        <v>17</v>
      </c>
    </row>
    <row r="31" spans="1:44" x14ac:dyDescent="0.25">
      <c r="A31">
        <v>30</v>
      </c>
      <c r="B31">
        <f>MATCH(C31,Results!T$2:BQ$2,0)</f>
        <v>27</v>
      </c>
      <c r="C31" s="64" t="s">
        <v>1813</v>
      </c>
      <c r="D31" s="73">
        <f>HLOOKUP($C31,Results!$T$2:$BQ$84,82,FALSE)</f>
        <v>0.33919597989949751</v>
      </c>
      <c r="E31" s="89">
        <f t="shared" ca="1" si="10"/>
        <v>0.33919597989949751</v>
      </c>
      <c r="F31" s="74">
        <f>HLOOKUP($C31,Results!$T$2:$BQ$84,83,FALSE)</f>
        <v>42</v>
      </c>
      <c r="G31" s="88">
        <f t="shared" si="11"/>
        <v>33.75</v>
      </c>
      <c r="H31">
        <f>SUMIF(Results!$F3:$F79,Categories!H$1,Results!$AT$3:$AT$79)</f>
        <v>7.75</v>
      </c>
      <c r="I31">
        <f>SUMIF(Results!$F3:$F79,Categories!I$1,Results!$AT$3:$AT$79)</f>
        <v>5</v>
      </c>
      <c r="J31">
        <f>SUMIF(Results!$F3:$F79,Categories!J$1,Results!$AT$3:$AT$79)</f>
        <v>1.5</v>
      </c>
      <c r="K31">
        <f>SUMIF(Results!$F3:$F79,Categories!K$1,Results!$AT$3:$AT$79)</f>
        <v>0</v>
      </c>
      <c r="L31">
        <f>SUMIF(Results!$F3:$F79,Categories!L$1,Results!$AT$3:$AT$79)</f>
        <v>6</v>
      </c>
      <c r="M31">
        <f>SUMIF(Results!$F3:$F79,Categories!M$1,Results!$AT$3:$AT$79)</f>
        <v>5.5</v>
      </c>
      <c r="N31">
        <f>SUMIF(Results!$F3:$F79,Categories!N$1,Results!$AT$3:$AT$79)</f>
        <v>2</v>
      </c>
      <c r="O31">
        <f>SUMIF(Results!$F3:$F79,Categories!O$1,Results!$AT$3:$AT$79)</f>
        <v>4</v>
      </c>
      <c r="P31">
        <f>SUMIF(Results!$F3:$F79,Categories!P$1,Results!$AT$3:$AT$79)</f>
        <v>2</v>
      </c>
      <c r="Q31" s="88">
        <f t="shared" ca="1" si="12"/>
        <v>99.5</v>
      </c>
      <c r="R31" s="87">
        <f t="array" aca="1" ref="R31" ca="1">SUM(IF(ISNUMBER(OFFSET(Results!$S$2,1,Categories!$B31,77,1)),(Results!$G$3:$G$79)*(Results!$F$3:$F$79=Categories!R$1)))</f>
        <v>14.5</v>
      </c>
      <c r="S31" s="87">
        <f t="array" aca="1" ref="S31" ca="1">SUM(IF(ISNUMBER(OFFSET(Results!$S$2,1,Categories!$B31,77,1)),(Results!$G$3:$G$79)*(Results!$F$3:$F$79=Categories!S$1)))</f>
        <v>12</v>
      </c>
      <c r="T31" s="87">
        <f t="array" aca="1" ref="T31" ca="1">SUM(IF(ISNUMBER(OFFSET(Results!$S$2,1,Categories!$B31,77,1)),(Results!$G$3:$G$79)*(Results!$F$3:$F$79=Categories!T$1)))</f>
        <v>12</v>
      </c>
      <c r="U31" s="87">
        <f t="array" aca="1" ref="U31" ca="1">SUM(IF(ISNUMBER(OFFSET(Results!$S$2,1,Categories!$B31,77,1)),(Results!$G$3:$G$79)*(Results!$F$3:$F$79=Categories!U$1)))</f>
        <v>12</v>
      </c>
      <c r="V31" s="87">
        <f t="array" aca="1" ref="V31" ca="1">SUM(IF(ISNUMBER(OFFSET(Results!$S$2,1,Categories!$B31,77,1)),(Results!$G$3:$G$79)*(Results!$F$3:$F$79=Categories!V$1)))</f>
        <v>14</v>
      </c>
      <c r="W31" s="87">
        <f t="array" aca="1" ref="W31" ca="1">SUM(IF(ISNUMBER(OFFSET(Results!$S$2,1,Categories!$B31,77,1)),(Results!$G$3:$G$79)*(Results!$F$3:$F$79=Categories!W$1)))</f>
        <v>15</v>
      </c>
      <c r="X31" s="87">
        <f t="array" aca="1" ref="X31" ca="1">SUM(IF(ISNUMBER(OFFSET(Results!$S$2,1,Categories!$B31,77,1)),(Results!$G$3:$G$79)*(Results!$F$3:$F$79=Categories!X$1)))</f>
        <v>5</v>
      </c>
      <c r="Y31" s="87">
        <f t="array" aca="1" ref="Y31" ca="1">SUM(IF(ISNUMBER(OFFSET(Results!$S$2,1,Categories!$B31,77,1)),(Results!$G$3:$G$79)*(Results!$F$3:$F$79=Categories!Y$1)))</f>
        <v>9</v>
      </c>
      <c r="Z31" s="87">
        <f t="array" aca="1" ref="Z31" ca="1">SUM(IF(ISNUMBER(OFFSET(Results!$S$2,1,Categories!$B31,77,1)),(Results!$G$3:$G$79)*(Results!$F$3:$F$79=Categories!Z$1)))</f>
        <v>6</v>
      </c>
      <c r="AA31" s="73">
        <f t="shared" ca="1" si="13"/>
        <v>0.53448275862068961</v>
      </c>
      <c r="AB31" s="73">
        <f t="shared" ca="1" si="13"/>
        <v>0.41666666666666669</v>
      </c>
      <c r="AC31" s="73">
        <f t="shared" ca="1" si="13"/>
        <v>0.125</v>
      </c>
      <c r="AD31" s="73">
        <f t="shared" ca="1" si="13"/>
        <v>0</v>
      </c>
      <c r="AE31" s="73">
        <f t="shared" ca="1" si="13"/>
        <v>0.42857142857142855</v>
      </c>
      <c r="AF31" s="73">
        <f t="shared" ca="1" si="15"/>
        <v>0.36666666666666664</v>
      </c>
      <c r="AG31" s="73">
        <f t="shared" ca="1" si="14"/>
        <v>0.4</v>
      </c>
      <c r="AH31" s="73">
        <f t="shared" ca="1" si="14"/>
        <v>0.44444444444444442</v>
      </c>
      <c r="AI31" s="73">
        <f t="shared" ca="1" si="14"/>
        <v>0.33333333333333331</v>
      </c>
      <c r="AJ31">
        <f t="shared" ca="1" si="1"/>
        <v>39</v>
      </c>
      <c r="AK31">
        <f t="shared" ca="1" si="2"/>
        <v>24</v>
      </c>
      <c r="AL31">
        <f t="shared" ca="1" si="3"/>
        <v>49</v>
      </c>
      <c r="AM31">
        <f t="shared" ca="1" si="4"/>
        <v>45</v>
      </c>
      <c r="AN31">
        <f t="shared" ca="1" si="5"/>
        <v>30</v>
      </c>
      <c r="AO31">
        <f t="shared" ca="1" si="6"/>
        <v>31</v>
      </c>
      <c r="AP31">
        <f t="shared" ca="1" si="7"/>
        <v>15</v>
      </c>
      <c r="AQ31">
        <f t="shared" ca="1" si="8"/>
        <v>6</v>
      </c>
      <c r="AR31">
        <f t="shared" ca="1" si="9"/>
        <v>25</v>
      </c>
    </row>
    <row r="32" spans="1:44" x14ac:dyDescent="0.25">
      <c r="A32">
        <v>31</v>
      </c>
      <c r="B32">
        <f>MATCH(C32,Results!T$2:BQ$2,0)</f>
        <v>29</v>
      </c>
      <c r="C32" s="64" t="s">
        <v>1817</v>
      </c>
      <c r="D32" s="73">
        <f>HLOOKUP($C32,Results!$T$2:$BQ$84,82,FALSE)</f>
        <v>0.39</v>
      </c>
      <c r="E32" s="89">
        <f t="shared" ca="1" si="10"/>
        <v>0.39</v>
      </c>
      <c r="F32" s="74">
        <f>HLOOKUP($C32,Results!$T$2:$BQ$84,83,FALSE)</f>
        <v>29</v>
      </c>
      <c r="G32" s="88">
        <f t="shared" si="11"/>
        <v>39</v>
      </c>
      <c r="H32">
        <f>SUMIF(Results!$F3:$F79,Categories!H$1,Results!$AV$3:$AV$79)</f>
        <v>7</v>
      </c>
      <c r="I32">
        <f>SUMIF(Results!$F3:$F79,Categories!I$1,Results!$AV$3:$AV$79)</f>
        <v>3</v>
      </c>
      <c r="J32">
        <f>SUMIF(Results!$F3:$F79,Categories!J$1,Results!$AV$3:$AV$79)</f>
        <v>12</v>
      </c>
      <c r="K32">
        <f>SUMIF(Results!$F3:$F79,Categories!K$1,Results!$AV$3:$AV$79)</f>
        <v>0</v>
      </c>
      <c r="L32">
        <f>SUMIF(Results!$F3:$F79,Categories!L$1,Results!$AV$3:$AV$79)</f>
        <v>6</v>
      </c>
      <c r="M32">
        <f>SUMIF(Results!$F3:$F79,Categories!M$1,Results!$AV$3:$AV$79)</f>
        <v>7.5</v>
      </c>
      <c r="N32">
        <f>SUMIF(Results!$F3:$F79,Categories!N$1,Results!$AV$3:$AV$79)</f>
        <v>0</v>
      </c>
      <c r="O32">
        <f>SUMIF(Results!$F3:$F79,Categories!O$1,Results!$AV$3:$AV$79)</f>
        <v>2</v>
      </c>
      <c r="P32">
        <f>SUMIF(Results!$F3:$F79,Categories!P$1,Results!$AV$3:$AV$79)</f>
        <v>1.5</v>
      </c>
      <c r="Q32" s="88">
        <f t="shared" ca="1" si="12"/>
        <v>100</v>
      </c>
      <c r="R32" s="87">
        <f t="array" aca="1" ref="R32" ca="1">SUM(IF(ISNUMBER(OFFSET(Results!$S$2,1,Categories!$B32,77,1)),(Results!$G$3:$G$79)*(Results!$F$3:$F$79=Categories!R$1)))</f>
        <v>15</v>
      </c>
      <c r="S32" s="87">
        <f t="array" aca="1" ref="S32" ca="1">SUM(IF(ISNUMBER(OFFSET(Results!$S$2,1,Categories!$B32,77,1)),(Results!$G$3:$G$79)*(Results!$F$3:$F$79=Categories!S$1)))</f>
        <v>12</v>
      </c>
      <c r="T32" s="87">
        <f t="array" aca="1" ref="T32" ca="1">SUM(IF(ISNUMBER(OFFSET(Results!$S$2,1,Categories!$B32,77,1)),(Results!$G$3:$G$79)*(Results!$F$3:$F$79=Categories!T$1)))</f>
        <v>12</v>
      </c>
      <c r="U32" s="87">
        <f t="array" aca="1" ref="U32" ca="1">SUM(IF(ISNUMBER(OFFSET(Results!$S$2,1,Categories!$B32,77,1)),(Results!$G$3:$G$79)*(Results!$F$3:$F$79=Categories!U$1)))</f>
        <v>12</v>
      </c>
      <c r="V32" s="87">
        <f t="array" aca="1" ref="V32" ca="1">SUM(IF(ISNUMBER(OFFSET(Results!$S$2,1,Categories!$B32,77,1)),(Results!$G$3:$G$79)*(Results!$F$3:$F$79=Categories!V$1)))</f>
        <v>14</v>
      </c>
      <c r="W32" s="87">
        <f t="array" aca="1" ref="W32" ca="1">SUM(IF(ISNUMBER(OFFSET(Results!$S$2,1,Categories!$B32,77,1)),(Results!$G$3:$G$79)*(Results!$F$3:$F$79=Categories!W$1)))</f>
        <v>15</v>
      </c>
      <c r="X32" s="87">
        <f t="array" aca="1" ref="X32" ca="1">SUM(IF(ISNUMBER(OFFSET(Results!$S$2,1,Categories!$B32,77,1)),(Results!$G$3:$G$79)*(Results!$F$3:$F$79=Categories!X$1)))</f>
        <v>5</v>
      </c>
      <c r="Y32" s="87">
        <f t="array" aca="1" ref="Y32" ca="1">SUM(IF(ISNUMBER(OFFSET(Results!$S$2,1,Categories!$B32,77,1)),(Results!$G$3:$G$79)*(Results!$F$3:$F$79=Categories!Y$1)))</f>
        <v>9</v>
      </c>
      <c r="Z32" s="87">
        <f t="array" aca="1" ref="Z32" ca="1">SUM(IF(ISNUMBER(OFFSET(Results!$S$2,1,Categories!$B32,77,1)),(Results!$G$3:$G$79)*(Results!$F$3:$F$79=Categories!Z$1)))</f>
        <v>6</v>
      </c>
      <c r="AA32" s="73">
        <f t="shared" ca="1" si="13"/>
        <v>0.46666666666666667</v>
      </c>
      <c r="AB32" s="73">
        <f t="shared" ca="1" si="13"/>
        <v>0.25</v>
      </c>
      <c r="AC32" s="73">
        <f t="shared" ca="1" si="13"/>
        <v>1</v>
      </c>
      <c r="AD32" s="73">
        <f t="shared" ca="1" si="13"/>
        <v>0</v>
      </c>
      <c r="AE32" s="73">
        <f t="shared" ca="1" si="13"/>
        <v>0.42857142857142855</v>
      </c>
      <c r="AF32" s="73">
        <f t="shared" ca="1" si="15"/>
        <v>0.5</v>
      </c>
      <c r="AG32" s="73">
        <f t="shared" ca="1" si="14"/>
        <v>0</v>
      </c>
      <c r="AH32" s="73">
        <f t="shared" ca="1" si="14"/>
        <v>0.22222222222222221</v>
      </c>
      <c r="AI32" s="73">
        <f t="shared" ca="1" si="14"/>
        <v>0.25</v>
      </c>
      <c r="AJ32">
        <f t="shared" ca="1" si="1"/>
        <v>44</v>
      </c>
      <c r="AK32">
        <f t="shared" ca="1" si="2"/>
        <v>40</v>
      </c>
      <c r="AL32">
        <f t="shared" ca="1" si="3"/>
        <v>1</v>
      </c>
      <c r="AM32">
        <f t="shared" ca="1" si="4"/>
        <v>45</v>
      </c>
      <c r="AN32">
        <f t="shared" ca="1" si="5"/>
        <v>30</v>
      </c>
      <c r="AO32">
        <f t="shared" ca="1" si="6"/>
        <v>20</v>
      </c>
      <c r="AP32">
        <f t="shared" ca="1" si="7"/>
        <v>48</v>
      </c>
      <c r="AQ32">
        <f t="shared" ca="1" si="8"/>
        <v>26</v>
      </c>
      <c r="AR32">
        <f t="shared" ca="1" si="9"/>
        <v>36</v>
      </c>
    </row>
    <row r="33" spans="1:44" x14ac:dyDescent="0.25">
      <c r="A33">
        <v>32</v>
      </c>
      <c r="B33">
        <f>MATCH(C33,Results!T$2:BQ$2,0)</f>
        <v>28</v>
      </c>
      <c r="C33" s="64" t="s">
        <v>1815</v>
      </c>
      <c r="D33" s="73">
        <f>HLOOKUP($C33,Results!$T$2:$BQ$84,82,FALSE)</f>
        <v>0.51</v>
      </c>
      <c r="E33" s="89">
        <f t="shared" ca="1" si="10"/>
        <v>0.51</v>
      </c>
      <c r="F33" s="74">
        <f>HLOOKUP($C33,Results!$T$2:$BQ$84,83,FALSE)</f>
        <v>13</v>
      </c>
      <c r="G33" s="88">
        <f t="shared" si="11"/>
        <v>51</v>
      </c>
      <c r="H33">
        <f>SUMIF(Results!$F3:$F79,Categories!H$1,Results!$AU$3:$AU$79)</f>
        <v>10.5</v>
      </c>
      <c r="I33">
        <f>SUMIF(Results!$F3:$F79,Categories!I$1,Results!$AU$3:$AU$79)</f>
        <v>8</v>
      </c>
      <c r="J33">
        <f>SUMIF(Results!$F3:$F79,Categories!J$1,Results!$AU$3:$AU$79)</f>
        <v>10</v>
      </c>
      <c r="K33">
        <f>SUMIF(Results!$F3:$F79,Categories!K$1,Results!$AU$3:$AU$79)</f>
        <v>3.5</v>
      </c>
      <c r="L33">
        <f>SUMIF(Results!$F3:$F79,Categories!L$1,Results!$AU$3:$AU$79)</f>
        <v>7</v>
      </c>
      <c r="M33">
        <f>SUMIF(Results!$F3:$F79,Categories!M$1,Results!$AU$3:$AU$79)</f>
        <v>6</v>
      </c>
      <c r="N33">
        <f>SUMIF(Results!$F3:$F79,Categories!N$1,Results!$AU$3:$AU$79)</f>
        <v>2</v>
      </c>
      <c r="O33">
        <f>SUMIF(Results!$F3:$F79,Categories!O$1,Results!$AU$3:$AU$79)</f>
        <v>1</v>
      </c>
      <c r="P33">
        <f>SUMIF(Results!$F3:$F79,Categories!P$1,Results!$AU$3:$AU$79)</f>
        <v>3</v>
      </c>
      <c r="Q33" s="88">
        <f t="shared" ca="1" si="12"/>
        <v>100</v>
      </c>
      <c r="R33" s="87">
        <f t="array" aca="1" ref="R33" ca="1">SUM(IF(ISNUMBER(OFFSET(Results!$S$2,1,Categories!$B33,77,1)),(Results!$G$3:$G$79)*(Results!$F$3:$F$79=Categories!R$1)))</f>
        <v>15</v>
      </c>
      <c r="S33" s="87">
        <f t="array" aca="1" ref="S33" ca="1">SUM(IF(ISNUMBER(OFFSET(Results!$S$2,1,Categories!$B33,77,1)),(Results!$G$3:$G$79)*(Results!$F$3:$F$79=Categories!S$1)))</f>
        <v>12</v>
      </c>
      <c r="T33" s="87">
        <f t="array" aca="1" ref="T33" ca="1">SUM(IF(ISNUMBER(OFFSET(Results!$S$2,1,Categories!$B33,77,1)),(Results!$G$3:$G$79)*(Results!$F$3:$F$79=Categories!T$1)))</f>
        <v>12</v>
      </c>
      <c r="U33" s="87">
        <f t="array" aca="1" ref="U33" ca="1">SUM(IF(ISNUMBER(OFFSET(Results!$S$2,1,Categories!$B33,77,1)),(Results!$G$3:$G$79)*(Results!$F$3:$F$79=Categories!U$1)))</f>
        <v>12</v>
      </c>
      <c r="V33" s="87">
        <f t="array" aca="1" ref="V33" ca="1">SUM(IF(ISNUMBER(OFFSET(Results!$S$2,1,Categories!$B33,77,1)),(Results!$G$3:$G$79)*(Results!$F$3:$F$79=Categories!V$1)))</f>
        <v>14</v>
      </c>
      <c r="W33" s="87">
        <f t="array" aca="1" ref="W33" ca="1">SUM(IF(ISNUMBER(OFFSET(Results!$S$2,1,Categories!$B33,77,1)),(Results!$G$3:$G$79)*(Results!$F$3:$F$79=Categories!W$1)))</f>
        <v>15</v>
      </c>
      <c r="X33" s="87">
        <f t="array" aca="1" ref="X33" ca="1">SUM(IF(ISNUMBER(OFFSET(Results!$S$2,1,Categories!$B33,77,1)),(Results!$G$3:$G$79)*(Results!$F$3:$F$79=Categories!X$1)))</f>
        <v>5</v>
      </c>
      <c r="Y33" s="87">
        <f t="array" aca="1" ref="Y33" ca="1">SUM(IF(ISNUMBER(OFFSET(Results!$S$2,1,Categories!$B33,77,1)),(Results!$G$3:$G$79)*(Results!$F$3:$F$79=Categories!Y$1)))</f>
        <v>9</v>
      </c>
      <c r="Z33" s="87">
        <f t="array" aca="1" ref="Z33" ca="1">SUM(IF(ISNUMBER(OFFSET(Results!$S$2,1,Categories!$B33,77,1)),(Results!$G$3:$G$79)*(Results!$F$3:$F$79=Categories!Z$1)))</f>
        <v>6</v>
      </c>
      <c r="AA33" s="73">
        <f t="shared" ca="1" si="13"/>
        <v>0.7</v>
      </c>
      <c r="AB33" s="73">
        <f t="shared" ca="1" si="13"/>
        <v>0.66666666666666663</v>
      </c>
      <c r="AC33" s="73">
        <f t="shared" ca="1" si="13"/>
        <v>0.83333333333333337</v>
      </c>
      <c r="AD33" s="73">
        <f t="shared" ca="1" si="13"/>
        <v>0.29166666666666669</v>
      </c>
      <c r="AE33" s="73">
        <f t="shared" ca="1" si="13"/>
        <v>0.5</v>
      </c>
      <c r="AF33" s="73">
        <f t="shared" ca="1" si="15"/>
        <v>0.4</v>
      </c>
      <c r="AG33" s="73">
        <f t="shared" ca="1" si="14"/>
        <v>0.4</v>
      </c>
      <c r="AH33" s="73">
        <f t="shared" ca="1" si="14"/>
        <v>0.1111111111111111</v>
      </c>
      <c r="AI33" s="73">
        <f t="shared" ca="1" si="14"/>
        <v>0.5</v>
      </c>
      <c r="AJ33">
        <f t="shared" ca="1" si="1"/>
        <v>14</v>
      </c>
      <c r="AK33">
        <f t="shared" ca="1" si="2"/>
        <v>7</v>
      </c>
      <c r="AL33">
        <f t="shared" ca="1" si="3"/>
        <v>2</v>
      </c>
      <c r="AM33">
        <f t="shared" ca="1" si="4"/>
        <v>19</v>
      </c>
      <c r="AN33">
        <f t="shared" ca="1" si="5"/>
        <v>20</v>
      </c>
      <c r="AO33">
        <f t="shared" ca="1" si="6"/>
        <v>27</v>
      </c>
      <c r="AP33">
        <f t="shared" ca="1" si="7"/>
        <v>15</v>
      </c>
      <c r="AQ33">
        <f t="shared" ca="1" si="8"/>
        <v>37</v>
      </c>
      <c r="AR33">
        <f t="shared" ca="1" si="9"/>
        <v>11</v>
      </c>
    </row>
    <row r="34" spans="1:44" x14ac:dyDescent="0.25">
      <c r="A34">
        <v>33</v>
      </c>
      <c r="B34">
        <f>MATCH(C34,Results!T$2:BQ$2,0)</f>
        <v>31</v>
      </c>
      <c r="C34" s="64" t="s">
        <v>1821</v>
      </c>
      <c r="D34" s="73">
        <f>HLOOKUP($C34,Results!$T$2:$BQ$84,82,FALSE)</f>
        <v>0.31</v>
      </c>
      <c r="E34" s="89">
        <f t="shared" ca="1" si="10"/>
        <v>0.31</v>
      </c>
      <c r="F34" s="74">
        <f>HLOOKUP($C34,Results!$T$2:$BQ$84,83,FALSE)</f>
        <v>45</v>
      </c>
      <c r="G34" s="88">
        <f t="shared" si="11"/>
        <v>31</v>
      </c>
      <c r="H34">
        <f>SUMIF(Results!$F3:$F79,Categories!H$1,Results!$AX$3:$AX$79)</f>
        <v>5</v>
      </c>
      <c r="I34">
        <f>SUMIF(Results!$F3:$F79,Categories!I$1,Results!$AX$3:$AX$79)</f>
        <v>3</v>
      </c>
      <c r="J34">
        <f>SUMIF(Results!$F3:$F79,Categories!J$1,Results!$AX$3:$AX$79)</f>
        <v>8</v>
      </c>
      <c r="K34">
        <f>SUMIF(Results!$F3:$F79,Categories!K$1,Results!$AX$3:$AX$79)</f>
        <v>5</v>
      </c>
      <c r="L34">
        <f>SUMIF(Results!$F3:$F79,Categories!L$1,Results!$AX$3:$AX$79)</f>
        <v>2</v>
      </c>
      <c r="M34">
        <f>SUMIF(Results!$F3:$F79,Categories!M$1,Results!$AX$3:$AX$79)</f>
        <v>3</v>
      </c>
      <c r="N34">
        <f>SUMIF(Results!$F3:$F79,Categories!N$1,Results!$AX$3:$AX$79)</f>
        <v>2</v>
      </c>
      <c r="O34">
        <f>SUMIF(Results!$F3:$F79,Categories!O$1,Results!$AX$3:$AX$79)</f>
        <v>2</v>
      </c>
      <c r="P34">
        <f>SUMIF(Results!$F3:$F79,Categories!P$1,Results!$AX$3:$AX$79)</f>
        <v>1</v>
      </c>
      <c r="Q34" s="88">
        <f t="shared" ca="1" si="12"/>
        <v>100</v>
      </c>
      <c r="R34" s="87">
        <f t="array" aca="1" ref="R34" ca="1">SUM(IF(ISNUMBER(OFFSET(Results!$S$2,1,Categories!$B34,77,1)),(Results!$G$3:$G$79)*(Results!$F$3:$F$79=Categories!R$1)))</f>
        <v>15</v>
      </c>
      <c r="S34" s="87">
        <f t="array" aca="1" ref="S34" ca="1">SUM(IF(ISNUMBER(OFFSET(Results!$S$2,1,Categories!$B34,77,1)),(Results!$G$3:$G$79)*(Results!$F$3:$F$79=Categories!S$1)))</f>
        <v>12</v>
      </c>
      <c r="T34" s="87">
        <f t="array" aca="1" ref="T34" ca="1">SUM(IF(ISNUMBER(OFFSET(Results!$S$2,1,Categories!$B34,77,1)),(Results!$G$3:$G$79)*(Results!$F$3:$F$79=Categories!T$1)))</f>
        <v>12</v>
      </c>
      <c r="U34" s="87">
        <f t="array" aca="1" ref="U34" ca="1">SUM(IF(ISNUMBER(OFFSET(Results!$S$2,1,Categories!$B34,77,1)),(Results!$G$3:$G$79)*(Results!$F$3:$F$79=Categories!U$1)))</f>
        <v>12</v>
      </c>
      <c r="V34" s="87">
        <f t="array" aca="1" ref="V34" ca="1">SUM(IF(ISNUMBER(OFFSET(Results!$S$2,1,Categories!$B34,77,1)),(Results!$G$3:$G$79)*(Results!$F$3:$F$79=Categories!V$1)))</f>
        <v>14</v>
      </c>
      <c r="W34" s="87">
        <f t="array" aca="1" ref="W34" ca="1">SUM(IF(ISNUMBER(OFFSET(Results!$S$2,1,Categories!$B34,77,1)),(Results!$G$3:$G$79)*(Results!$F$3:$F$79=Categories!W$1)))</f>
        <v>15</v>
      </c>
      <c r="X34" s="87">
        <f t="array" aca="1" ref="X34" ca="1">SUM(IF(ISNUMBER(OFFSET(Results!$S$2,1,Categories!$B34,77,1)),(Results!$G$3:$G$79)*(Results!$F$3:$F$79=Categories!X$1)))</f>
        <v>5</v>
      </c>
      <c r="Y34" s="87">
        <f t="array" aca="1" ref="Y34" ca="1">SUM(IF(ISNUMBER(OFFSET(Results!$S$2,1,Categories!$B34,77,1)),(Results!$G$3:$G$79)*(Results!$F$3:$F$79=Categories!Y$1)))</f>
        <v>9</v>
      </c>
      <c r="Z34" s="87">
        <f t="array" aca="1" ref="Z34" ca="1">SUM(IF(ISNUMBER(OFFSET(Results!$S$2,1,Categories!$B34,77,1)),(Results!$G$3:$G$79)*(Results!$F$3:$F$79=Categories!Z$1)))</f>
        <v>6</v>
      </c>
      <c r="AA34" s="73">
        <f t="shared" ca="1" si="13"/>
        <v>0.33333333333333331</v>
      </c>
      <c r="AB34" s="73">
        <f t="shared" ca="1" si="13"/>
        <v>0.25</v>
      </c>
      <c r="AC34" s="73">
        <f t="shared" ca="1" si="13"/>
        <v>0.66666666666666663</v>
      </c>
      <c r="AD34" s="73">
        <f t="shared" ca="1" si="13"/>
        <v>0.41666666666666669</v>
      </c>
      <c r="AE34" s="73">
        <f t="shared" ca="1" si="13"/>
        <v>0.14285714285714285</v>
      </c>
      <c r="AF34" s="73">
        <f t="shared" ca="1" si="15"/>
        <v>0.2</v>
      </c>
      <c r="AG34" s="73">
        <f t="shared" ca="1" si="14"/>
        <v>0.4</v>
      </c>
      <c r="AH34" s="73">
        <f t="shared" ca="1" si="14"/>
        <v>0.22222222222222221</v>
      </c>
      <c r="AI34" s="73">
        <f t="shared" ca="1" si="14"/>
        <v>0.16666666666666666</v>
      </c>
      <c r="AJ34">
        <f t="shared" ref="AJ34:AJ51" ca="1" si="16">RANK(AA34,AA$2:AA$51)</f>
        <v>50</v>
      </c>
      <c r="AK34">
        <f t="shared" ref="AK34:AK51" ca="1" si="17">RANK(AB34,AB$2:AB$51)</f>
        <v>40</v>
      </c>
      <c r="AL34">
        <f t="shared" ref="AL34:AL51" ca="1" si="18">RANK(AC34,AC$2:AC$51)</f>
        <v>6</v>
      </c>
      <c r="AM34">
        <f t="shared" ref="AM34:AM51" ca="1" si="19">RANK(AD34,AD$2:AD$51)</f>
        <v>10</v>
      </c>
      <c r="AN34">
        <f t="shared" ref="AN34:AN51" ca="1" si="20">RANK(AE34,AE$2:AE$51)</f>
        <v>45</v>
      </c>
      <c r="AO34">
        <f t="shared" ref="AO34:AO51" ca="1" si="21">RANK(AF34,AF$2:AF$51)</f>
        <v>44</v>
      </c>
      <c r="AP34">
        <f t="shared" ref="AP34:AP51" ca="1" si="22">RANK(AG34,AG$2:AG$51)</f>
        <v>15</v>
      </c>
      <c r="AQ34">
        <f t="shared" ref="AQ34:AQ51" ca="1" si="23">RANK(AH34,AH$2:AH$51)</f>
        <v>26</v>
      </c>
      <c r="AR34">
        <f t="shared" ref="AR34:AR51" ca="1" si="24">RANK(AI34,AI$2:AI$51)</f>
        <v>44</v>
      </c>
    </row>
    <row r="35" spans="1:44" x14ac:dyDescent="0.25">
      <c r="A35">
        <v>34</v>
      </c>
      <c r="B35">
        <f>MATCH(C35,Results!T$2:BQ$2,0)</f>
        <v>30</v>
      </c>
      <c r="C35" s="64" t="s">
        <v>1819</v>
      </c>
      <c r="D35" s="73">
        <f>HLOOKUP($C35,Results!$T$2:$BQ$84,82,FALSE)</f>
        <v>0.42</v>
      </c>
      <c r="E35" s="89">
        <f t="shared" ca="1" si="10"/>
        <v>0.42</v>
      </c>
      <c r="F35" s="74">
        <f>HLOOKUP($C35,Results!$T$2:$BQ$84,83,FALSE)</f>
        <v>24</v>
      </c>
      <c r="G35" s="88">
        <f t="shared" si="11"/>
        <v>42</v>
      </c>
      <c r="H35">
        <f>SUMIF(Results!$F3:$F79,Categories!H$1,Results!$AW$3:$AW$79)</f>
        <v>9.5</v>
      </c>
      <c r="I35">
        <f>SUMIF(Results!$F3:$F79,Categories!I$1,Results!$AW$3:$AW$79)</f>
        <v>5</v>
      </c>
      <c r="J35">
        <f>SUMIF(Results!$F3:$F79,Categories!J$1,Results!$AW$3:$AW$79)</f>
        <v>2.5</v>
      </c>
      <c r="K35">
        <f>SUMIF(Results!$F3:$F79,Categories!K$1,Results!$AW$3:$AW$79)</f>
        <v>4</v>
      </c>
      <c r="L35">
        <f>SUMIF(Results!$F3:$F79,Categories!L$1,Results!$AW$3:$AW$79)</f>
        <v>7</v>
      </c>
      <c r="M35">
        <f>SUMIF(Results!$F3:$F79,Categories!M$1,Results!$AW$3:$AW$79)</f>
        <v>8</v>
      </c>
      <c r="N35">
        <f>SUMIF(Results!$F3:$F79,Categories!N$1,Results!$AW$3:$AW$79)</f>
        <v>1</v>
      </c>
      <c r="O35">
        <f>SUMIF(Results!$F3:$F79,Categories!O$1,Results!$AW$3:$AW$79)</f>
        <v>2</v>
      </c>
      <c r="P35">
        <f>SUMIF(Results!$F3:$F79,Categories!P$1,Results!$AW$3:$AW$79)</f>
        <v>3</v>
      </c>
      <c r="Q35" s="88">
        <f t="shared" ca="1" si="12"/>
        <v>100</v>
      </c>
      <c r="R35" s="87">
        <f t="array" aca="1" ref="R35" ca="1">SUM(IF(ISNUMBER(OFFSET(Results!$S$2,1,Categories!$B35,77,1)),(Results!$G$3:$G$79)*(Results!$F$3:$F$79=Categories!R$1)))</f>
        <v>15</v>
      </c>
      <c r="S35" s="87">
        <f t="array" aca="1" ref="S35" ca="1">SUM(IF(ISNUMBER(OFFSET(Results!$S$2,1,Categories!$B35,77,1)),(Results!$G$3:$G$79)*(Results!$F$3:$F$79=Categories!S$1)))</f>
        <v>12</v>
      </c>
      <c r="T35" s="87">
        <f t="array" aca="1" ref="T35" ca="1">SUM(IF(ISNUMBER(OFFSET(Results!$S$2,1,Categories!$B35,77,1)),(Results!$G$3:$G$79)*(Results!$F$3:$F$79=Categories!T$1)))</f>
        <v>12</v>
      </c>
      <c r="U35" s="87">
        <f t="array" aca="1" ref="U35" ca="1">SUM(IF(ISNUMBER(OFFSET(Results!$S$2,1,Categories!$B35,77,1)),(Results!$G$3:$G$79)*(Results!$F$3:$F$79=Categories!U$1)))</f>
        <v>12</v>
      </c>
      <c r="V35" s="87">
        <f t="array" aca="1" ref="V35" ca="1">SUM(IF(ISNUMBER(OFFSET(Results!$S$2,1,Categories!$B35,77,1)),(Results!$G$3:$G$79)*(Results!$F$3:$F$79=Categories!V$1)))</f>
        <v>14</v>
      </c>
      <c r="W35" s="87">
        <f t="array" aca="1" ref="W35" ca="1">SUM(IF(ISNUMBER(OFFSET(Results!$S$2,1,Categories!$B35,77,1)),(Results!$G$3:$G$79)*(Results!$F$3:$F$79=Categories!W$1)))</f>
        <v>15</v>
      </c>
      <c r="X35" s="87">
        <f t="array" aca="1" ref="X35" ca="1">SUM(IF(ISNUMBER(OFFSET(Results!$S$2,1,Categories!$B35,77,1)),(Results!$G$3:$G$79)*(Results!$F$3:$F$79=Categories!X$1)))</f>
        <v>5</v>
      </c>
      <c r="Y35" s="87">
        <f t="array" aca="1" ref="Y35" ca="1">SUM(IF(ISNUMBER(OFFSET(Results!$S$2,1,Categories!$B35,77,1)),(Results!$G$3:$G$79)*(Results!$F$3:$F$79=Categories!Y$1)))</f>
        <v>9</v>
      </c>
      <c r="Z35" s="87">
        <f t="array" aca="1" ref="Z35" ca="1">SUM(IF(ISNUMBER(OFFSET(Results!$S$2,1,Categories!$B35,77,1)),(Results!$G$3:$G$79)*(Results!$F$3:$F$79=Categories!Z$1)))</f>
        <v>6</v>
      </c>
      <c r="AA35" s="73">
        <f t="shared" ca="1" si="13"/>
        <v>0.6333333333333333</v>
      </c>
      <c r="AB35" s="73">
        <f t="shared" ca="1" si="13"/>
        <v>0.41666666666666669</v>
      </c>
      <c r="AC35" s="73">
        <f t="shared" ca="1" si="13"/>
        <v>0.20833333333333334</v>
      </c>
      <c r="AD35" s="73">
        <f t="shared" ca="1" si="13"/>
        <v>0.33333333333333331</v>
      </c>
      <c r="AE35" s="73">
        <f t="shared" ca="1" si="13"/>
        <v>0.5</v>
      </c>
      <c r="AF35" s="73">
        <f t="shared" ca="1" si="15"/>
        <v>0.53333333333333333</v>
      </c>
      <c r="AG35" s="73">
        <f t="shared" ca="1" si="14"/>
        <v>0.2</v>
      </c>
      <c r="AH35" s="73">
        <f t="shared" ca="1" si="14"/>
        <v>0.22222222222222221</v>
      </c>
      <c r="AI35" s="73">
        <f t="shared" ca="1" si="14"/>
        <v>0.5</v>
      </c>
      <c r="AJ35">
        <f t="shared" ca="1" si="16"/>
        <v>25</v>
      </c>
      <c r="AK35">
        <f t="shared" ca="1" si="17"/>
        <v>24</v>
      </c>
      <c r="AL35">
        <f t="shared" ca="1" si="18"/>
        <v>41</v>
      </c>
      <c r="AM35">
        <f t="shared" ca="1" si="19"/>
        <v>14</v>
      </c>
      <c r="AN35">
        <f t="shared" ca="1" si="20"/>
        <v>20</v>
      </c>
      <c r="AO35">
        <f t="shared" ca="1" si="21"/>
        <v>16</v>
      </c>
      <c r="AP35">
        <f t="shared" ca="1" si="22"/>
        <v>41</v>
      </c>
      <c r="AQ35">
        <f t="shared" ca="1" si="23"/>
        <v>26</v>
      </c>
      <c r="AR35">
        <f t="shared" ca="1" si="24"/>
        <v>11</v>
      </c>
    </row>
    <row r="36" spans="1:44" x14ac:dyDescent="0.25">
      <c r="A36">
        <v>35</v>
      </c>
      <c r="B36">
        <f>MATCH(C36,Results!T$2:BQ$2,0)</f>
        <v>32</v>
      </c>
      <c r="C36" s="64" t="s">
        <v>1823</v>
      </c>
      <c r="D36" s="73">
        <f>HLOOKUP($C36,Results!$T$2:$BQ$84,82,FALSE)</f>
        <v>0.23749999999999999</v>
      </c>
      <c r="E36" s="89">
        <f t="shared" ca="1" si="10"/>
        <v>0.23749999999999999</v>
      </c>
      <c r="F36" s="74">
        <f>HLOOKUP($C36,Results!$T$2:$BQ$84,83,FALSE)</f>
        <v>50</v>
      </c>
      <c r="G36" s="88">
        <f t="shared" si="11"/>
        <v>23.75</v>
      </c>
      <c r="H36">
        <f>SUMIF(Results!$F3:$F79,Categories!H$1,Results!$AY$3:$AY$79)</f>
        <v>6.25</v>
      </c>
      <c r="I36">
        <f>SUMIF(Results!$F3:$F79,Categories!I$1,Results!$AY$3:$AY$79)</f>
        <v>1.5</v>
      </c>
      <c r="J36">
        <f>SUMIF(Results!$F3:$F79,Categories!J$1,Results!$AY$3:$AY$79)</f>
        <v>4</v>
      </c>
      <c r="K36">
        <f>SUMIF(Results!$F3:$F79,Categories!K$1,Results!$AY$3:$AY$79)</f>
        <v>0</v>
      </c>
      <c r="L36">
        <f>SUMIF(Results!$F3:$F79,Categories!L$1,Results!$AY$3:$AY$79)</f>
        <v>2</v>
      </c>
      <c r="M36">
        <f>SUMIF(Results!$F3:$F79,Categories!M$1,Results!$AY$3:$AY$79)</f>
        <v>5.5</v>
      </c>
      <c r="N36">
        <f>SUMIF(Results!$F3:$F79,Categories!N$1,Results!$AY$3:$AY$79)</f>
        <v>1.5</v>
      </c>
      <c r="O36">
        <f>SUMIF(Results!$F3:$F79,Categories!O$1,Results!$AY$3:$AY$79)</f>
        <v>2</v>
      </c>
      <c r="P36">
        <f>SUMIF(Results!$F3:$F79,Categories!P$1,Results!$AY$3:$AY$79)</f>
        <v>1</v>
      </c>
      <c r="Q36" s="88">
        <f t="shared" ca="1" si="12"/>
        <v>100</v>
      </c>
      <c r="R36" s="87">
        <f t="array" aca="1" ref="R36" ca="1">SUM(IF(ISNUMBER(OFFSET(Results!$S$2,1,Categories!$B36,77,1)),(Results!$G$3:$G$79)*(Results!$F$3:$F$79=Categories!R$1)))</f>
        <v>15</v>
      </c>
      <c r="S36" s="87">
        <f t="array" aca="1" ref="S36" ca="1">SUM(IF(ISNUMBER(OFFSET(Results!$S$2,1,Categories!$B36,77,1)),(Results!$G$3:$G$79)*(Results!$F$3:$F$79=Categories!S$1)))</f>
        <v>12</v>
      </c>
      <c r="T36" s="87">
        <f t="array" aca="1" ref="T36" ca="1">SUM(IF(ISNUMBER(OFFSET(Results!$S$2,1,Categories!$B36,77,1)),(Results!$G$3:$G$79)*(Results!$F$3:$F$79=Categories!T$1)))</f>
        <v>12</v>
      </c>
      <c r="U36" s="87">
        <f t="array" aca="1" ref="U36" ca="1">SUM(IF(ISNUMBER(OFFSET(Results!$S$2,1,Categories!$B36,77,1)),(Results!$G$3:$G$79)*(Results!$F$3:$F$79=Categories!U$1)))</f>
        <v>12</v>
      </c>
      <c r="V36" s="87">
        <f t="array" aca="1" ref="V36" ca="1">SUM(IF(ISNUMBER(OFFSET(Results!$S$2,1,Categories!$B36,77,1)),(Results!$G$3:$G$79)*(Results!$F$3:$F$79=Categories!V$1)))</f>
        <v>14</v>
      </c>
      <c r="W36" s="87">
        <f t="array" aca="1" ref="W36" ca="1">SUM(IF(ISNUMBER(OFFSET(Results!$S$2,1,Categories!$B36,77,1)),(Results!$G$3:$G$79)*(Results!$F$3:$F$79=Categories!W$1)))</f>
        <v>15</v>
      </c>
      <c r="X36" s="87">
        <f t="array" aca="1" ref="X36" ca="1">SUM(IF(ISNUMBER(OFFSET(Results!$S$2,1,Categories!$B36,77,1)),(Results!$G$3:$G$79)*(Results!$F$3:$F$79=Categories!X$1)))</f>
        <v>5</v>
      </c>
      <c r="Y36" s="87">
        <f t="array" aca="1" ref="Y36" ca="1">SUM(IF(ISNUMBER(OFFSET(Results!$S$2,1,Categories!$B36,77,1)),(Results!$G$3:$G$79)*(Results!$F$3:$F$79=Categories!Y$1)))</f>
        <v>9</v>
      </c>
      <c r="Z36" s="87">
        <f t="array" aca="1" ref="Z36" ca="1">SUM(IF(ISNUMBER(OFFSET(Results!$S$2,1,Categories!$B36,77,1)),(Results!$G$3:$G$79)*(Results!$F$3:$F$79=Categories!Z$1)))</f>
        <v>6</v>
      </c>
      <c r="AA36" s="73">
        <f t="shared" ca="1" si="13"/>
        <v>0.41666666666666669</v>
      </c>
      <c r="AB36" s="73">
        <f t="shared" ca="1" si="13"/>
        <v>0.125</v>
      </c>
      <c r="AC36" s="73">
        <f t="shared" ca="1" si="13"/>
        <v>0.33333333333333331</v>
      </c>
      <c r="AD36" s="73">
        <f t="shared" ca="1" si="13"/>
        <v>0</v>
      </c>
      <c r="AE36" s="73">
        <f t="shared" ca="1" si="13"/>
        <v>0.14285714285714285</v>
      </c>
      <c r="AF36" s="73">
        <f t="shared" ca="1" si="15"/>
        <v>0.36666666666666664</v>
      </c>
      <c r="AG36" s="73">
        <f t="shared" ca="1" si="14"/>
        <v>0.3</v>
      </c>
      <c r="AH36" s="73">
        <f t="shared" ca="1" si="14"/>
        <v>0.22222222222222221</v>
      </c>
      <c r="AI36" s="73">
        <f t="shared" ca="1" si="14"/>
        <v>0.16666666666666666</v>
      </c>
      <c r="AJ36">
        <f t="shared" ca="1" si="16"/>
        <v>45</v>
      </c>
      <c r="AK36">
        <f t="shared" ca="1" si="17"/>
        <v>49</v>
      </c>
      <c r="AL36">
        <f t="shared" ca="1" si="18"/>
        <v>25</v>
      </c>
      <c r="AM36">
        <f t="shared" ca="1" si="19"/>
        <v>45</v>
      </c>
      <c r="AN36">
        <f t="shared" ca="1" si="20"/>
        <v>45</v>
      </c>
      <c r="AO36">
        <f t="shared" ca="1" si="21"/>
        <v>31</v>
      </c>
      <c r="AP36">
        <f t="shared" ca="1" si="22"/>
        <v>37</v>
      </c>
      <c r="AQ36">
        <f t="shared" ca="1" si="23"/>
        <v>26</v>
      </c>
      <c r="AR36">
        <f t="shared" ca="1" si="24"/>
        <v>44</v>
      </c>
    </row>
    <row r="37" spans="1:44" x14ac:dyDescent="0.25">
      <c r="A37">
        <v>36</v>
      </c>
      <c r="B37">
        <f>MATCH(C37,Results!T$2:BQ$2,0)</f>
        <v>33</v>
      </c>
      <c r="C37" s="64" t="s">
        <v>1825</v>
      </c>
      <c r="D37" s="73">
        <f>HLOOKUP($C37,Results!$T$2:$BQ$84,82,FALSE)</f>
        <v>0.48743718592964824</v>
      </c>
      <c r="E37" s="89">
        <f t="shared" ca="1" si="10"/>
        <v>0.48743718592964824</v>
      </c>
      <c r="F37" s="74">
        <f>HLOOKUP($C37,Results!$T$2:$BQ$84,83,FALSE)</f>
        <v>14</v>
      </c>
      <c r="G37" s="88">
        <f t="shared" si="11"/>
        <v>48.5</v>
      </c>
      <c r="H37">
        <f>SUMIF(Results!$F3:$F79,Categories!H$1,Results!$AZ$3:$AZ$79)</f>
        <v>12</v>
      </c>
      <c r="I37">
        <f>SUMIF(Results!$F3:$F79,Categories!I$1,Results!$AZ$3:$AZ$79)</f>
        <v>3.5</v>
      </c>
      <c r="J37">
        <f>SUMIF(Results!$F3:$F79,Categories!J$1,Results!$AZ$3:$AZ$79)</f>
        <v>7</v>
      </c>
      <c r="K37">
        <f>SUMIF(Results!$F3:$F79,Categories!K$1,Results!$AZ$3:$AZ$79)</f>
        <v>2</v>
      </c>
      <c r="L37">
        <f>SUMIF(Results!$F3:$F79,Categories!L$1,Results!$AZ$3:$AZ$79)</f>
        <v>7.5</v>
      </c>
      <c r="M37">
        <f>SUMIF(Results!$F3:$F79,Categories!M$1,Results!$AZ$3:$AZ$79)</f>
        <v>7</v>
      </c>
      <c r="N37">
        <f>SUMIF(Results!$F3:$F79,Categories!N$1,Results!$AZ$3:$AZ$79)</f>
        <v>1.5</v>
      </c>
      <c r="O37">
        <f>SUMIF(Results!$F3:$F79,Categories!O$1,Results!$AZ$3:$AZ$79)</f>
        <v>4</v>
      </c>
      <c r="P37">
        <f>SUMIF(Results!$F3:$F79,Categories!P$1,Results!$AZ$3:$AZ$79)</f>
        <v>4</v>
      </c>
      <c r="Q37" s="88">
        <f t="shared" ca="1" si="12"/>
        <v>99.5</v>
      </c>
      <c r="R37" s="87">
        <f t="array" aca="1" ref="R37" ca="1">SUM(IF(ISNUMBER(OFFSET(Results!$S$2,1,Categories!$B37,77,1)),(Results!$G$3:$G$79)*(Results!$F$3:$F$79=Categories!R$1)))</f>
        <v>14.5</v>
      </c>
      <c r="S37" s="87">
        <f t="array" aca="1" ref="S37" ca="1">SUM(IF(ISNUMBER(OFFSET(Results!$S$2,1,Categories!$B37,77,1)),(Results!$G$3:$G$79)*(Results!$F$3:$F$79=Categories!S$1)))</f>
        <v>12</v>
      </c>
      <c r="T37" s="87">
        <f t="array" aca="1" ref="T37" ca="1">SUM(IF(ISNUMBER(OFFSET(Results!$S$2,1,Categories!$B37,77,1)),(Results!$G$3:$G$79)*(Results!$F$3:$F$79=Categories!T$1)))</f>
        <v>12</v>
      </c>
      <c r="U37" s="87">
        <f t="array" aca="1" ref="U37" ca="1">SUM(IF(ISNUMBER(OFFSET(Results!$S$2,1,Categories!$B37,77,1)),(Results!$G$3:$G$79)*(Results!$F$3:$F$79=Categories!U$1)))</f>
        <v>12</v>
      </c>
      <c r="V37" s="87">
        <f t="array" aca="1" ref="V37" ca="1">SUM(IF(ISNUMBER(OFFSET(Results!$S$2,1,Categories!$B37,77,1)),(Results!$G$3:$G$79)*(Results!$F$3:$F$79=Categories!V$1)))</f>
        <v>14</v>
      </c>
      <c r="W37" s="87">
        <f t="array" aca="1" ref="W37" ca="1">SUM(IF(ISNUMBER(OFFSET(Results!$S$2,1,Categories!$B37,77,1)),(Results!$G$3:$G$79)*(Results!$F$3:$F$79=Categories!W$1)))</f>
        <v>15</v>
      </c>
      <c r="X37" s="87">
        <f t="array" aca="1" ref="X37" ca="1">SUM(IF(ISNUMBER(OFFSET(Results!$S$2,1,Categories!$B37,77,1)),(Results!$G$3:$G$79)*(Results!$F$3:$F$79=Categories!X$1)))</f>
        <v>5</v>
      </c>
      <c r="Y37" s="87">
        <f t="array" aca="1" ref="Y37" ca="1">SUM(IF(ISNUMBER(OFFSET(Results!$S$2,1,Categories!$B37,77,1)),(Results!$G$3:$G$79)*(Results!$F$3:$F$79=Categories!Y$1)))</f>
        <v>9</v>
      </c>
      <c r="Z37" s="87">
        <f t="array" aca="1" ref="Z37" ca="1">SUM(IF(ISNUMBER(OFFSET(Results!$S$2,1,Categories!$B37,77,1)),(Results!$G$3:$G$79)*(Results!$F$3:$F$79=Categories!Z$1)))</f>
        <v>6</v>
      </c>
      <c r="AA37" s="73">
        <f t="shared" ca="1" si="13"/>
        <v>0.82758620689655171</v>
      </c>
      <c r="AB37" s="73">
        <f t="shared" ca="1" si="13"/>
        <v>0.29166666666666669</v>
      </c>
      <c r="AC37" s="73">
        <f t="shared" ca="1" si="13"/>
        <v>0.58333333333333337</v>
      </c>
      <c r="AD37" s="73">
        <f t="shared" ca="1" si="13"/>
        <v>0.16666666666666666</v>
      </c>
      <c r="AE37" s="73">
        <f t="shared" ca="1" si="13"/>
        <v>0.5357142857142857</v>
      </c>
      <c r="AF37" s="73">
        <f t="shared" ca="1" si="15"/>
        <v>0.46666666666666667</v>
      </c>
      <c r="AG37" s="73">
        <f t="shared" ca="1" si="14"/>
        <v>0.3</v>
      </c>
      <c r="AH37" s="73">
        <f t="shared" ca="1" si="14"/>
        <v>0.44444444444444442</v>
      </c>
      <c r="AI37" s="73">
        <f t="shared" ca="1" si="14"/>
        <v>0.66666666666666663</v>
      </c>
      <c r="AJ37">
        <f t="shared" ca="1" si="16"/>
        <v>1</v>
      </c>
      <c r="AK37">
        <f t="shared" ca="1" si="17"/>
        <v>34</v>
      </c>
      <c r="AL37">
        <f t="shared" ca="1" si="18"/>
        <v>11</v>
      </c>
      <c r="AM37">
        <f t="shared" ca="1" si="19"/>
        <v>28</v>
      </c>
      <c r="AN37">
        <f t="shared" ca="1" si="20"/>
        <v>17</v>
      </c>
      <c r="AO37">
        <f t="shared" ca="1" si="21"/>
        <v>22</v>
      </c>
      <c r="AP37">
        <f t="shared" ca="1" si="22"/>
        <v>37</v>
      </c>
      <c r="AQ37">
        <f t="shared" ca="1" si="23"/>
        <v>6</v>
      </c>
      <c r="AR37">
        <f t="shared" ca="1" si="24"/>
        <v>3</v>
      </c>
    </row>
    <row r="38" spans="1:44" x14ac:dyDescent="0.25">
      <c r="A38">
        <v>37</v>
      </c>
      <c r="B38">
        <f>MATCH(C38,Results!T$2:BQ$2,0)</f>
        <v>34</v>
      </c>
      <c r="C38" s="64" t="s">
        <v>1827</v>
      </c>
      <c r="D38" s="73">
        <f>HLOOKUP($C38,Results!$T$2:$BQ$84,82,FALSE)</f>
        <v>0.34422110552763818</v>
      </c>
      <c r="E38" s="89">
        <f t="shared" ca="1" si="10"/>
        <v>0.34422110552763818</v>
      </c>
      <c r="F38" s="74">
        <f>HLOOKUP($C38,Results!$T$2:$BQ$84,83,FALSE)</f>
        <v>40</v>
      </c>
      <c r="G38" s="88">
        <f t="shared" si="11"/>
        <v>34.25</v>
      </c>
      <c r="H38">
        <f>SUMIF(Results!$F3:$F79,Categories!H$1,Results!$BA$3:$BA$79)</f>
        <v>10.75</v>
      </c>
      <c r="I38">
        <f>SUMIF(Results!$F3:$F79,Categories!I$1,Results!$BA$3:$BA$79)</f>
        <v>4</v>
      </c>
      <c r="J38">
        <f>SUMIF(Results!$F3:$F79,Categories!J$1,Results!$BA$3:$BA$79)</f>
        <v>4</v>
      </c>
      <c r="K38">
        <f>SUMIF(Results!$F3:$F79,Categories!K$1,Results!$BA$3:$BA$79)</f>
        <v>2</v>
      </c>
      <c r="L38">
        <f>SUMIF(Results!$F3:$F79,Categories!L$1,Results!$BA$3:$BA$79)</f>
        <v>5</v>
      </c>
      <c r="M38">
        <f>SUMIF(Results!$F3:$F79,Categories!M$1,Results!$BA$3:$BA$79)</f>
        <v>5.5</v>
      </c>
      <c r="N38">
        <f>SUMIF(Results!$F3:$F79,Categories!N$1,Results!$BA$3:$BA$79)</f>
        <v>2</v>
      </c>
      <c r="O38">
        <f>SUMIF(Results!$F3:$F79,Categories!O$1,Results!$BA$3:$BA$79)</f>
        <v>0</v>
      </c>
      <c r="P38">
        <f>SUMIF(Results!$F3:$F79,Categories!P$1,Results!$BA$3:$BA$79)</f>
        <v>1</v>
      </c>
      <c r="Q38" s="88">
        <f t="shared" ca="1" si="12"/>
        <v>99.5</v>
      </c>
      <c r="R38" s="87">
        <f t="array" aca="1" ref="R38" ca="1">SUM(IF(ISNUMBER(OFFSET(Results!$S$2,1,Categories!$B38,77,1)),(Results!$G$3:$G$79)*(Results!$F$3:$F$79=Categories!R$1)))</f>
        <v>14.5</v>
      </c>
      <c r="S38" s="87">
        <f t="array" aca="1" ref="S38" ca="1">SUM(IF(ISNUMBER(OFFSET(Results!$S$2,1,Categories!$B38,77,1)),(Results!$G$3:$G$79)*(Results!$F$3:$F$79=Categories!S$1)))</f>
        <v>12</v>
      </c>
      <c r="T38" s="87">
        <f t="array" aca="1" ref="T38" ca="1">SUM(IF(ISNUMBER(OFFSET(Results!$S$2,1,Categories!$B38,77,1)),(Results!$G$3:$G$79)*(Results!$F$3:$F$79=Categories!T$1)))</f>
        <v>12</v>
      </c>
      <c r="U38" s="87">
        <f t="array" aca="1" ref="U38" ca="1">SUM(IF(ISNUMBER(OFFSET(Results!$S$2,1,Categories!$B38,77,1)),(Results!$G$3:$G$79)*(Results!$F$3:$F$79=Categories!U$1)))</f>
        <v>12</v>
      </c>
      <c r="V38" s="87">
        <f t="array" aca="1" ref="V38" ca="1">SUM(IF(ISNUMBER(OFFSET(Results!$S$2,1,Categories!$B38,77,1)),(Results!$G$3:$G$79)*(Results!$F$3:$F$79=Categories!V$1)))</f>
        <v>14</v>
      </c>
      <c r="W38" s="87">
        <f t="array" aca="1" ref="W38" ca="1">SUM(IF(ISNUMBER(OFFSET(Results!$S$2,1,Categories!$B38,77,1)),(Results!$G$3:$G$79)*(Results!$F$3:$F$79=Categories!W$1)))</f>
        <v>15</v>
      </c>
      <c r="X38" s="87">
        <f t="array" aca="1" ref="X38" ca="1">SUM(IF(ISNUMBER(OFFSET(Results!$S$2,1,Categories!$B38,77,1)),(Results!$G$3:$G$79)*(Results!$F$3:$F$79=Categories!X$1)))</f>
        <v>5</v>
      </c>
      <c r="Y38" s="87">
        <f t="array" aca="1" ref="Y38" ca="1">SUM(IF(ISNUMBER(OFFSET(Results!$S$2,1,Categories!$B38,77,1)),(Results!$G$3:$G$79)*(Results!$F$3:$F$79=Categories!Y$1)))</f>
        <v>9</v>
      </c>
      <c r="Z38" s="87">
        <f t="array" aca="1" ref="Z38" ca="1">SUM(IF(ISNUMBER(OFFSET(Results!$S$2,1,Categories!$B38,77,1)),(Results!$G$3:$G$79)*(Results!$F$3:$F$79=Categories!Z$1)))</f>
        <v>6</v>
      </c>
      <c r="AA38" s="73">
        <f t="shared" ca="1" si="13"/>
        <v>0.74137931034482762</v>
      </c>
      <c r="AB38" s="73">
        <f t="shared" ca="1" si="13"/>
        <v>0.33333333333333331</v>
      </c>
      <c r="AC38" s="73">
        <f t="shared" ca="1" si="13"/>
        <v>0.33333333333333331</v>
      </c>
      <c r="AD38" s="73">
        <f t="shared" ca="1" si="13"/>
        <v>0.16666666666666666</v>
      </c>
      <c r="AE38" s="73">
        <f t="shared" ca="1" si="13"/>
        <v>0.35714285714285715</v>
      </c>
      <c r="AF38" s="73">
        <f t="shared" ca="1" si="15"/>
        <v>0.36666666666666664</v>
      </c>
      <c r="AG38" s="73">
        <f t="shared" ca="1" si="14"/>
        <v>0.4</v>
      </c>
      <c r="AH38" s="73">
        <f t="shared" ca="1" si="14"/>
        <v>0</v>
      </c>
      <c r="AI38" s="73">
        <f t="shared" ca="1" si="14"/>
        <v>0.16666666666666666</v>
      </c>
      <c r="AJ38">
        <f t="shared" ca="1" si="16"/>
        <v>9</v>
      </c>
      <c r="AK38">
        <f t="shared" ca="1" si="17"/>
        <v>31</v>
      </c>
      <c r="AL38">
        <f t="shared" ca="1" si="18"/>
        <v>25</v>
      </c>
      <c r="AM38">
        <f t="shared" ca="1" si="19"/>
        <v>28</v>
      </c>
      <c r="AN38">
        <f t="shared" ca="1" si="20"/>
        <v>37</v>
      </c>
      <c r="AO38">
        <f t="shared" ca="1" si="21"/>
        <v>31</v>
      </c>
      <c r="AP38">
        <f t="shared" ca="1" si="22"/>
        <v>15</v>
      </c>
      <c r="AQ38">
        <f t="shared" ca="1" si="23"/>
        <v>40</v>
      </c>
      <c r="AR38">
        <f t="shared" ca="1" si="24"/>
        <v>44</v>
      </c>
    </row>
    <row r="39" spans="1:44" x14ac:dyDescent="0.25">
      <c r="A39">
        <v>38</v>
      </c>
      <c r="B39">
        <f>MATCH(C39,Results!T$2:BQ$2,0)</f>
        <v>35</v>
      </c>
      <c r="C39" s="64" t="s">
        <v>1829</v>
      </c>
      <c r="D39" s="73">
        <f>HLOOKUP($C39,Results!$T$2:$BQ$84,82,FALSE)</f>
        <v>0.34924623115577891</v>
      </c>
      <c r="E39" s="89">
        <f t="shared" ca="1" si="10"/>
        <v>0.34924623115577891</v>
      </c>
      <c r="F39" s="74">
        <f>HLOOKUP($C39,Results!$T$2:$BQ$84,83,FALSE)</f>
        <v>38</v>
      </c>
      <c r="G39" s="88">
        <f t="shared" si="11"/>
        <v>34.75</v>
      </c>
      <c r="H39">
        <f>SUMIF(Results!$F3:$F79,Categories!H$1,Results!$BB$3:$BB$79)</f>
        <v>8</v>
      </c>
      <c r="I39">
        <f>SUMIF(Results!$F3:$F79,Categories!I$1,Results!$BB$3:$BB$79)</f>
        <v>3.25</v>
      </c>
      <c r="J39">
        <f>SUMIF(Results!$F3:$F79,Categories!J$1,Results!$BB$3:$BB$79)</f>
        <v>4</v>
      </c>
      <c r="K39">
        <f>SUMIF(Results!$F3:$F79,Categories!K$1,Results!$BB$3:$BB$79)</f>
        <v>3</v>
      </c>
      <c r="L39">
        <f>SUMIF(Results!$F3:$F79,Categories!L$1,Results!$BB$3:$BB$79)</f>
        <v>3.5</v>
      </c>
      <c r="M39">
        <f>SUMIF(Results!$F3:$F79,Categories!M$1,Results!$BB$3:$BB$79)</f>
        <v>4.5</v>
      </c>
      <c r="N39">
        <f>SUMIF(Results!$F3:$F79,Categories!N$1,Results!$BB$3:$BB$79)</f>
        <v>2</v>
      </c>
      <c r="O39">
        <f>SUMIF(Results!$F3:$F79,Categories!O$1,Results!$BB$3:$BB$79)</f>
        <v>2.5</v>
      </c>
      <c r="P39">
        <f>SUMIF(Results!$F3:$F79,Categories!P$1,Results!$BB$3:$BB$79)</f>
        <v>4</v>
      </c>
      <c r="Q39" s="88">
        <f t="shared" ca="1" si="12"/>
        <v>99.5</v>
      </c>
      <c r="R39" s="87">
        <f t="array" aca="1" ref="R39" ca="1">SUM(IF(ISNUMBER(OFFSET(Results!$S$2,1,Categories!$B39,77,1)),(Results!$G$3:$G$79)*(Results!$F$3:$F$79=Categories!R$1)))</f>
        <v>14.5</v>
      </c>
      <c r="S39" s="87">
        <f t="array" aca="1" ref="S39" ca="1">SUM(IF(ISNUMBER(OFFSET(Results!$S$2,1,Categories!$B39,77,1)),(Results!$G$3:$G$79)*(Results!$F$3:$F$79=Categories!S$1)))</f>
        <v>12</v>
      </c>
      <c r="T39" s="87">
        <f t="array" aca="1" ref="T39" ca="1">SUM(IF(ISNUMBER(OFFSET(Results!$S$2,1,Categories!$B39,77,1)),(Results!$G$3:$G$79)*(Results!$F$3:$F$79=Categories!T$1)))</f>
        <v>12</v>
      </c>
      <c r="U39" s="87">
        <f t="array" aca="1" ref="U39" ca="1">SUM(IF(ISNUMBER(OFFSET(Results!$S$2,1,Categories!$B39,77,1)),(Results!$G$3:$G$79)*(Results!$F$3:$F$79=Categories!U$1)))</f>
        <v>12</v>
      </c>
      <c r="V39" s="87">
        <f t="array" aca="1" ref="V39" ca="1">SUM(IF(ISNUMBER(OFFSET(Results!$S$2,1,Categories!$B39,77,1)),(Results!$G$3:$G$79)*(Results!$F$3:$F$79=Categories!V$1)))</f>
        <v>14</v>
      </c>
      <c r="W39" s="87">
        <f t="array" aca="1" ref="W39" ca="1">SUM(IF(ISNUMBER(OFFSET(Results!$S$2,1,Categories!$B39,77,1)),(Results!$G$3:$G$79)*(Results!$F$3:$F$79=Categories!W$1)))</f>
        <v>15</v>
      </c>
      <c r="X39" s="87">
        <f t="array" aca="1" ref="X39" ca="1">SUM(IF(ISNUMBER(OFFSET(Results!$S$2,1,Categories!$B39,77,1)),(Results!$G$3:$G$79)*(Results!$F$3:$F$79=Categories!X$1)))</f>
        <v>5</v>
      </c>
      <c r="Y39" s="87">
        <f t="array" aca="1" ref="Y39" ca="1">SUM(IF(ISNUMBER(OFFSET(Results!$S$2,1,Categories!$B39,77,1)),(Results!$G$3:$G$79)*(Results!$F$3:$F$79=Categories!Y$1)))</f>
        <v>9</v>
      </c>
      <c r="Z39" s="87">
        <f t="array" aca="1" ref="Z39" ca="1">SUM(IF(ISNUMBER(OFFSET(Results!$S$2,1,Categories!$B39,77,1)),(Results!$G$3:$G$79)*(Results!$F$3:$F$79=Categories!Z$1)))</f>
        <v>6</v>
      </c>
      <c r="AA39" s="73">
        <f t="shared" ca="1" si="13"/>
        <v>0.55172413793103448</v>
      </c>
      <c r="AB39" s="73">
        <f t="shared" ca="1" si="13"/>
        <v>0.27083333333333331</v>
      </c>
      <c r="AC39" s="73">
        <f t="shared" ca="1" si="13"/>
        <v>0.33333333333333331</v>
      </c>
      <c r="AD39" s="73">
        <f t="shared" ca="1" si="13"/>
        <v>0.25</v>
      </c>
      <c r="AE39" s="73">
        <f t="shared" ca="1" si="13"/>
        <v>0.25</v>
      </c>
      <c r="AF39" s="73">
        <f t="shared" ca="1" si="15"/>
        <v>0.3</v>
      </c>
      <c r="AG39" s="73">
        <f t="shared" ca="1" si="14"/>
        <v>0.4</v>
      </c>
      <c r="AH39" s="73">
        <f t="shared" ca="1" si="14"/>
        <v>0.27777777777777779</v>
      </c>
      <c r="AI39" s="73">
        <f t="shared" ca="1" si="14"/>
        <v>0.66666666666666663</v>
      </c>
      <c r="AJ39">
        <f t="shared" ca="1" si="16"/>
        <v>36</v>
      </c>
      <c r="AK39">
        <f t="shared" ca="1" si="17"/>
        <v>39</v>
      </c>
      <c r="AL39">
        <f t="shared" ca="1" si="18"/>
        <v>25</v>
      </c>
      <c r="AM39">
        <f t="shared" ca="1" si="19"/>
        <v>21</v>
      </c>
      <c r="AN39">
        <f t="shared" ca="1" si="20"/>
        <v>42</v>
      </c>
      <c r="AO39">
        <f t="shared" ca="1" si="21"/>
        <v>37</v>
      </c>
      <c r="AP39">
        <f t="shared" ca="1" si="22"/>
        <v>15</v>
      </c>
      <c r="AQ39">
        <f t="shared" ca="1" si="23"/>
        <v>23</v>
      </c>
      <c r="AR39">
        <f t="shared" ca="1" si="24"/>
        <v>3</v>
      </c>
    </row>
    <row r="40" spans="1:44" x14ac:dyDescent="0.25">
      <c r="A40">
        <v>39</v>
      </c>
      <c r="B40">
        <f>MATCH(C40,Results!T$2:BQ$2,0)</f>
        <v>36</v>
      </c>
      <c r="C40" s="64" t="s">
        <v>1831</v>
      </c>
      <c r="D40" s="73">
        <f>HLOOKUP($C40,Results!$T$2:$BQ$84,82,FALSE)</f>
        <v>0.38693467336683418</v>
      </c>
      <c r="E40" s="89">
        <f t="shared" ca="1" si="10"/>
        <v>0.38693467336683418</v>
      </c>
      <c r="F40" s="74">
        <f>HLOOKUP($C40,Results!$T$2:$BQ$84,83,FALSE)</f>
        <v>31</v>
      </c>
      <c r="G40" s="88">
        <f t="shared" si="11"/>
        <v>38.5</v>
      </c>
      <c r="H40">
        <f>SUMIF(Results!$F3:$F79,Categories!H$1,Results!$BC$3:$BC$79)</f>
        <v>10.5</v>
      </c>
      <c r="I40">
        <f>SUMIF(Results!$F3:$F79,Categories!I$1,Results!$BC$3:$BC$79)</f>
        <v>5.5</v>
      </c>
      <c r="J40">
        <f>SUMIF(Results!$F3:$F79,Categories!J$1,Results!$BC$3:$BC$79)</f>
        <v>5.5</v>
      </c>
      <c r="K40">
        <f>SUMIF(Results!$F3:$F79,Categories!K$1,Results!$BC$3:$BC$79)</f>
        <v>4</v>
      </c>
      <c r="L40">
        <f>SUMIF(Results!$F3:$F79,Categories!L$1,Results!$BC$3:$BC$79)</f>
        <v>5</v>
      </c>
      <c r="M40">
        <f>SUMIF(Results!$F3:$F79,Categories!M$1,Results!$BC$3:$BC$79)</f>
        <v>4.5</v>
      </c>
      <c r="N40">
        <f>SUMIF(Results!$F3:$F79,Categories!N$1,Results!$BC$3:$BC$79)</f>
        <v>3</v>
      </c>
      <c r="O40">
        <f>SUMIF(Results!$F3:$F79,Categories!O$1,Results!$BC$3:$BC$79)</f>
        <v>0</v>
      </c>
      <c r="P40">
        <f>SUMIF(Results!$F3:$F79,Categories!P$1,Results!$BC$3:$BC$79)</f>
        <v>0.5</v>
      </c>
      <c r="Q40" s="88">
        <f t="shared" ca="1" si="12"/>
        <v>99.5</v>
      </c>
      <c r="R40" s="87">
        <f t="array" aca="1" ref="R40" ca="1">SUM(IF(ISNUMBER(OFFSET(Results!$S$2,1,Categories!$B40,77,1)),(Results!$G$3:$G$79)*(Results!$F$3:$F$79=Categories!R$1)))</f>
        <v>14.5</v>
      </c>
      <c r="S40" s="87">
        <f t="array" aca="1" ref="S40" ca="1">SUM(IF(ISNUMBER(OFFSET(Results!$S$2,1,Categories!$B40,77,1)),(Results!$G$3:$G$79)*(Results!$F$3:$F$79=Categories!S$1)))</f>
        <v>12</v>
      </c>
      <c r="T40" s="87">
        <f t="array" aca="1" ref="T40" ca="1">SUM(IF(ISNUMBER(OFFSET(Results!$S$2,1,Categories!$B40,77,1)),(Results!$G$3:$G$79)*(Results!$F$3:$F$79=Categories!T$1)))</f>
        <v>12</v>
      </c>
      <c r="U40" s="87">
        <f t="array" aca="1" ref="U40" ca="1">SUM(IF(ISNUMBER(OFFSET(Results!$S$2,1,Categories!$B40,77,1)),(Results!$G$3:$G$79)*(Results!$F$3:$F$79=Categories!U$1)))</f>
        <v>12</v>
      </c>
      <c r="V40" s="87">
        <f t="array" aca="1" ref="V40" ca="1">SUM(IF(ISNUMBER(OFFSET(Results!$S$2,1,Categories!$B40,77,1)),(Results!$G$3:$G$79)*(Results!$F$3:$F$79=Categories!V$1)))</f>
        <v>14</v>
      </c>
      <c r="W40" s="87">
        <f t="array" aca="1" ref="W40" ca="1">SUM(IF(ISNUMBER(OFFSET(Results!$S$2,1,Categories!$B40,77,1)),(Results!$G$3:$G$79)*(Results!$F$3:$F$79=Categories!W$1)))</f>
        <v>15</v>
      </c>
      <c r="X40" s="87">
        <f t="array" aca="1" ref="X40" ca="1">SUM(IF(ISNUMBER(OFFSET(Results!$S$2,1,Categories!$B40,77,1)),(Results!$G$3:$G$79)*(Results!$F$3:$F$79=Categories!X$1)))</f>
        <v>5</v>
      </c>
      <c r="Y40" s="87">
        <f t="array" aca="1" ref="Y40" ca="1">SUM(IF(ISNUMBER(OFFSET(Results!$S$2,1,Categories!$B40,77,1)),(Results!$G$3:$G$79)*(Results!$F$3:$F$79=Categories!Y$1)))</f>
        <v>9</v>
      </c>
      <c r="Z40" s="87">
        <f t="array" aca="1" ref="Z40" ca="1">SUM(IF(ISNUMBER(OFFSET(Results!$S$2,1,Categories!$B40,77,1)),(Results!$G$3:$G$79)*(Results!$F$3:$F$79=Categories!Z$1)))</f>
        <v>6</v>
      </c>
      <c r="AA40" s="73">
        <f t="shared" ca="1" si="13"/>
        <v>0.72413793103448276</v>
      </c>
      <c r="AB40" s="73">
        <f t="shared" ca="1" si="13"/>
        <v>0.45833333333333331</v>
      </c>
      <c r="AC40" s="73">
        <f t="shared" ca="1" si="13"/>
        <v>0.45833333333333331</v>
      </c>
      <c r="AD40" s="73">
        <f t="shared" ca="1" si="13"/>
        <v>0.33333333333333331</v>
      </c>
      <c r="AE40" s="73">
        <f t="shared" ca="1" si="13"/>
        <v>0.35714285714285715</v>
      </c>
      <c r="AF40" s="73">
        <f t="shared" ca="1" si="15"/>
        <v>0.3</v>
      </c>
      <c r="AG40" s="73">
        <f t="shared" ca="1" si="14"/>
        <v>0.6</v>
      </c>
      <c r="AH40" s="73">
        <f t="shared" ca="1" si="14"/>
        <v>0</v>
      </c>
      <c r="AI40" s="73">
        <f t="shared" ca="1" si="14"/>
        <v>8.3333333333333329E-2</v>
      </c>
      <c r="AJ40">
        <f t="shared" ca="1" si="16"/>
        <v>13</v>
      </c>
      <c r="AK40">
        <f t="shared" ca="1" si="17"/>
        <v>19</v>
      </c>
      <c r="AL40">
        <f t="shared" ca="1" si="18"/>
        <v>19</v>
      </c>
      <c r="AM40">
        <f t="shared" ca="1" si="19"/>
        <v>14</v>
      </c>
      <c r="AN40">
        <f t="shared" ca="1" si="20"/>
        <v>37</v>
      </c>
      <c r="AO40">
        <f t="shared" ca="1" si="21"/>
        <v>37</v>
      </c>
      <c r="AP40">
        <f t="shared" ca="1" si="22"/>
        <v>2</v>
      </c>
      <c r="AQ40">
        <f t="shared" ca="1" si="23"/>
        <v>40</v>
      </c>
      <c r="AR40">
        <f t="shared" ca="1" si="24"/>
        <v>48</v>
      </c>
    </row>
    <row r="41" spans="1:44" x14ac:dyDescent="0.25">
      <c r="A41">
        <v>40</v>
      </c>
      <c r="B41">
        <f>MATCH(C41,Results!T$2:BQ$2,0)</f>
        <v>37</v>
      </c>
      <c r="C41" s="64" t="s">
        <v>1833</v>
      </c>
      <c r="D41" s="73">
        <f>HLOOKUP($C41,Results!$T$2:$BQ$84,82,FALSE)</f>
        <v>0.42499999999999999</v>
      </c>
      <c r="E41" s="89">
        <f t="shared" ca="1" si="10"/>
        <v>0.42499999999999999</v>
      </c>
      <c r="F41" s="74">
        <f>HLOOKUP($C41,Results!$T$2:$BQ$84,83,FALSE)</f>
        <v>23</v>
      </c>
      <c r="G41" s="88">
        <f t="shared" si="11"/>
        <v>42.5</v>
      </c>
      <c r="H41">
        <f>SUMIF(Results!$F3:$F79,Categories!H$1,Results!$BD$3:$BD$79)</f>
        <v>10.5</v>
      </c>
      <c r="I41">
        <f>SUMIF(Results!$F3:$F79,Categories!I$1,Results!$BD$3:$BD$79)</f>
        <v>7.5</v>
      </c>
      <c r="J41">
        <f>SUMIF(Results!$F3:$F79,Categories!J$1,Results!$BD$3:$BD$79)</f>
        <v>9</v>
      </c>
      <c r="K41">
        <f>SUMIF(Results!$F3:$F79,Categories!K$1,Results!$BD$3:$BD$79)</f>
        <v>0</v>
      </c>
      <c r="L41">
        <f>SUMIF(Results!$F3:$F79,Categories!L$1,Results!$BD$3:$BD$79)</f>
        <v>6</v>
      </c>
      <c r="M41">
        <f>SUMIF(Results!$F3:$F79,Categories!M$1,Results!$BD$3:$BD$79)</f>
        <v>4</v>
      </c>
      <c r="N41">
        <f>SUMIF(Results!$F3:$F79,Categories!N$1,Results!$BD$3:$BD$79)</f>
        <v>1</v>
      </c>
      <c r="O41">
        <f>SUMIF(Results!$F3:$F79,Categories!O$1,Results!$BD$3:$BD$79)</f>
        <v>2</v>
      </c>
      <c r="P41">
        <f>SUMIF(Results!$F3:$F79,Categories!P$1,Results!$BD$3:$BD$79)</f>
        <v>2.5</v>
      </c>
      <c r="Q41" s="88">
        <f t="shared" ca="1" si="12"/>
        <v>100</v>
      </c>
      <c r="R41" s="87">
        <f t="array" aca="1" ref="R41" ca="1">SUM(IF(ISNUMBER(OFFSET(Results!$S$2,1,Categories!$B41,77,1)),(Results!$G$3:$G$79)*(Results!$F$3:$F$79=Categories!R$1)))</f>
        <v>15</v>
      </c>
      <c r="S41" s="87">
        <f t="array" aca="1" ref="S41" ca="1">SUM(IF(ISNUMBER(OFFSET(Results!$S$2,1,Categories!$B41,77,1)),(Results!$G$3:$G$79)*(Results!$F$3:$F$79=Categories!S$1)))</f>
        <v>12</v>
      </c>
      <c r="T41" s="87">
        <f t="array" aca="1" ref="T41" ca="1">SUM(IF(ISNUMBER(OFFSET(Results!$S$2,1,Categories!$B41,77,1)),(Results!$G$3:$G$79)*(Results!$F$3:$F$79=Categories!T$1)))</f>
        <v>12</v>
      </c>
      <c r="U41" s="87">
        <f t="array" aca="1" ref="U41" ca="1">SUM(IF(ISNUMBER(OFFSET(Results!$S$2,1,Categories!$B41,77,1)),(Results!$G$3:$G$79)*(Results!$F$3:$F$79=Categories!U$1)))</f>
        <v>12</v>
      </c>
      <c r="V41" s="87">
        <f t="array" aca="1" ref="V41" ca="1">SUM(IF(ISNUMBER(OFFSET(Results!$S$2,1,Categories!$B41,77,1)),(Results!$G$3:$G$79)*(Results!$F$3:$F$79=Categories!V$1)))</f>
        <v>14</v>
      </c>
      <c r="W41" s="87">
        <f t="array" aca="1" ref="W41" ca="1">SUM(IF(ISNUMBER(OFFSET(Results!$S$2,1,Categories!$B41,77,1)),(Results!$G$3:$G$79)*(Results!$F$3:$F$79=Categories!W$1)))</f>
        <v>15</v>
      </c>
      <c r="X41" s="87">
        <f t="array" aca="1" ref="X41" ca="1">SUM(IF(ISNUMBER(OFFSET(Results!$S$2,1,Categories!$B41,77,1)),(Results!$G$3:$G$79)*(Results!$F$3:$F$79=Categories!X$1)))</f>
        <v>5</v>
      </c>
      <c r="Y41" s="87">
        <f t="array" aca="1" ref="Y41" ca="1">SUM(IF(ISNUMBER(OFFSET(Results!$S$2,1,Categories!$B41,77,1)),(Results!$G$3:$G$79)*(Results!$F$3:$F$79=Categories!Y$1)))</f>
        <v>9</v>
      </c>
      <c r="Z41" s="87">
        <f t="array" aca="1" ref="Z41" ca="1">SUM(IF(ISNUMBER(OFFSET(Results!$S$2,1,Categories!$B41,77,1)),(Results!$G$3:$G$79)*(Results!$F$3:$F$79=Categories!Z$1)))</f>
        <v>6</v>
      </c>
      <c r="AA41" s="73">
        <f t="shared" ca="1" si="13"/>
        <v>0.7</v>
      </c>
      <c r="AB41" s="73">
        <f t="shared" ca="1" si="13"/>
        <v>0.625</v>
      </c>
      <c r="AC41" s="73">
        <f t="shared" ca="1" si="13"/>
        <v>0.75</v>
      </c>
      <c r="AD41" s="73">
        <f t="shared" ca="1" si="13"/>
        <v>0</v>
      </c>
      <c r="AE41" s="73">
        <f t="shared" ca="1" si="13"/>
        <v>0.42857142857142855</v>
      </c>
      <c r="AF41" s="73">
        <f t="shared" ca="1" si="15"/>
        <v>0.26666666666666666</v>
      </c>
      <c r="AG41" s="73">
        <f t="shared" ca="1" si="14"/>
        <v>0.2</v>
      </c>
      <c r="AH41" s="73">
        <f t="shared" ca="1" si="14"/>
        <v>0.22222222222222221</v>
      </c>
      <c r="AI41" s="73">
        <f t="shared" ca="1" si="14"/>
        <v>0.41666666666666669</v>
      </c>
      <c r="AJ41">
        <f t="shared" ca="1" si="16"/>
        <v>14</v>
      </c>
      <c r="AK41">
        <f t="shared" ca="1" si="17"/>
        <v>10</v>
      </c>
      <c r="AL41">
        <f t="shared" ca="1" si="18"/>
        <v>4</v>
      </c>
      <c r="AM41">
        <f t="shared" ca="1" si="19"/>
        <v>45</v>
      </c>
      <c r="AN41">
        <f t="shared" ca="1" si="20"/>
        <v>30</v>
      </c>
      <c r="AO41">
        <f t="shared" ca="1" si="21"/>
        <v>41</v>
      </c>
      <c r="AP41">
        <f t="shared" ca="1" si="22"/>
        <v>41</v>
      </c>
      <c r="AQ41">
        <f t="shared" ca="1" si="23"/>
        <v>26</v>
      </c>
      <c r="AR41">
        <f t="shared" ca="1" si="24"/>
        <v>17</v>
      </c>
    </row>
    <row r="42" spans="1:44" x14ac:dyDescent="0.25">
      <c r="A42">
        <v>41</v>
      </c>
      <c r="B42">
        <f>MATCH(C42,Results!T$2:BQ$2,0)</f>
        <v>50</v>
      </c>
      <c r="C42" s="64" t="s">
        <v>1859</v>
      </c>
      <c r="D42" s="73">
        <f>HLOOKUP($C42,Results!$T$2:$BQ$84,82,FALSE)</f>
        <v>0.37437185929648242</v>
      </c>
      <c r="E42" s="89">
        <f t="shared" ca="1" si="10"/>
        <v>0.37437185929648242</v>
      </c>
      <c r="F42" s="74">
        <f>HLOOKUP($C42,Results!$T$2:$BQ$84,83,FALSE)</f>
        <v>33</v>
      </c>
      <c r="G42" s="88">
        <f t="shared" si="11"/>
        <v>37.25</v>
      </c>
      <c r="H42">
        <f>SUMIF(Results!$F3:$F79,Categories!H$1,Results!$BQ$3:$BQ$79)</f>
        <v>10.75</v>
      </c>
      <c r="I42">
        <f>SUMIF(Results!$F3:$F79,Categories!I$1,Results!$BQ$3:$BQ$79)</f>
        <v>1.5</v>
      </c>
      <c r="J42">
        <f>SUMIF(Results!$F3:$F79,Categories!J$1,Results!$BQ$3:$BQ$79)</f>
        <v>4</v>
      </c>
      <c r="K42">
        <f>SUMIF(Results!$F3:$F79,Categories!K$1,Results!$BQ$3:$BQ$79)</f>
        <v>6</v>
      </c>
      <c r="L42">
        <f>SUMIF(Results!$F3:$F79,Categories!L$1,Results!$BQ$3:$BQ$79)</f>
        <v>2.5</v>
      </c>
      <c r="M42">
        <f>SUMIF(Results!$F3:$F79,Categories!M$1,Results!$BQ$3:$BQ$79)</f>
        <v>8</v>
      </c>
      <c r="N42">
        <f>SUMIF(Results!$F3:$F79,Categories!N$1,Results!$BQ$3:$BQ$79)</f>
        <v>3</v>
      </c>
      <c r="O42">
        <f>SUMIF(Results!$F3:$F79,Categories!O$1,Results!$BQ$3:$BQ$79)</f>
        <v>0</v>
      </c>
      <c r="P42">
        <f>SUMIF(Results!$F3:$F79,Categories!P$1,Results!$BQ$3:$BQ$79)</f>
        <v>1.5</v>
      </c>
      <c r="Q42" s="88">
        <f t="shared" ca="1" si="12"/>
        <v>99.5</v>
      </c>
      <c r="R42" s="87">
        <f t="array" aca="1" ref="R42" ca="1">SUM(IF(ISNUMBER(OFFSET(Results!$S$2,1,Categories!$B42,77,1)),(Results!$G$3:$G$79)*(Results!$F$3:$F$79=Categories!R$1)))</f>
        <v>14.5</v>
      </c>
      <c r="S42" s="87">
        <f t="array" aca="1" ref="S42" ca="1">SUM(IF(ISNUMBER(OFFSET(Results!$S$2,1,Categories!$B42,77,1)),(Results!$G$3:$G$79)*(Results!$F$3:$F$79=Categories!S$1)))</f>
        <v>12</v>
      </c>
      <c r="T42" s="87">
        <f t="array" aca="1" ref="T42" ca="1">SUM(IF(ISNUMBER(OFFSET(Results!$S$2,1,Categories!$B42,77,1)),(Results!$G$3:$G$79)*(Results!$F$3:$F$79=Categories!T$1)))</f>
        <v>12</v>
      </c>
      <c r="U42" s="87">
        <f t="array" aca="1" ref="U42" ca="1">SUM(IF(ISNUMBER(OFFSET(Results!$S$2,1,Categories!$B42,77,1)),(Results!$G$3:$G$79)*(Results!$F$3:$F$79=Categories!U$1)))</f>
        <v>12</v>
      </c>
      <c r="V42" s="87">
        <f t="array" aca="1" ref="V42" ca="1">SUM(IF(ISNUMBER(OFFSET(Results!$S$2,1,Categories!$B42,77,1)),(Results!$G$3:$G$79)*(Results!$F$3:$F$79=Categories!V$1)))</f>
        <v>14</v>
      </c>
      <c r="W42" s="87">
        <f t="array" aca="1" ref="W42" ca="1">SUM(IF(ISNUMBER(OFFSET(Results!$S$2,1,Categories!$B42,77,1)),(Results!$G$3:$G$79)*(Results!$F$3:$F$79=Categories!W$1)))</f>
        <v>15</v>
      </c>
      <c r="X42" s="87">
        <f t="array" aca="1" ref="X42" ca="1">SUM(IF(ISNUMBER(OFFSET(Results!$S$2,1,Categories!$B42,77,1)),(Results!$G$3:$G$79)*(Results!$F$3:$F$79=Categories!X$1)))</f>
        <v>5</v>
      </c>
      <c r="Y42" s="87">
        <f t="array" aca="1" ref="Y42" ca="1">SUM(IF(ISNUMBER(OFFSET(Results!$S$2,1,Categories!$B42,77,1)),(Results!$G$3:$G$79)*(Results!$F$3:$F$79=Categories!Y$1)))</f>
        <v>9</v>
      </c>
      <c r="Z42" s="87">
        <f t="array" aca="1" ref="Z42" ca="1">SUM(IF(ISNUMBER(OFFSET(Results!$S$2,1,Categories!$B42,77,1)),(Results!$G$3:$G$79)*(Results!$F$3:$F$79=Categories!Z$1)))</f>
        <v>6</v>
      </c>
      <c r="AA42" s="73">
        <f t="shared" ca="1" si="13"/>
        <v>0.74137931034482762</v>
      </c>
      <c r="AB42" s="73">
        <f t="shared" ca="1" si="13"/>
        <v>0.125</v>
      </c>
      <c r="AC42" s="73">
        <f t="shared" ca="1" si="13"/>
        <v>0.33333333333333331</v>
      </c>
      <c r="AD42" s="73">
        <f t="shared" ca="1" si="13"/>
        <v>0.5</v>
      </c>
      <c r="AE42" s="73">
        <f t="shared" ca="1" si="13"/>
        <v>0.17857142857142858</v>
      </c>
      <c r="AF42" s="73">
        <f t="shared" ca="1" si="15"/>
        <v>0.53333333333333333</v>
      </c>
      <c r="AG42" s="73">
        <f t="shared" ca="1" si="14"/>
        <v>0.6</v>
      </c>
      <c r="AH42" s="73">
        <f t="shared" ca="1" si="14"/>
        <v>0</v>
      </c>
      <c r="AI42" s="73">
        <f t="shared" ca="1" si="14"/>
        <v>0.25</v>
      </c>
      <c r="AJ42">
        <f t="shared" ca="1" si="16"/>
        <v>9</v>
      </c>
      <c r="AK42">
        <f t="shared" ca="1" si="17"/>
        <v>49</v>
      </c>
      <c r="AL42">
        <f t="shared" ca="1" si="18"/>
        <v>25</v>
      </c>
      <c r="AM42">
        <f t="shared" ca="1" si="19"/>
        <v>7</v>
      </c>
      <c r="AN42">
        <f t="shared" ca="1" si="20"/>
        <v>44</v>
      </c>
      <c r="AO42">
        <f t="shared" ca="1" si="21"/>
        <v>16</v>
      </c>
      <c r="AP42">
        <f t="shared" ca="1" si="22"/>
        <v>2</v>
      </c>
      <c r="AQ42">
        <f t="shared" ca="1" si="23"/>
        <v>40</v>
      </c>
      <c r="AR42">
        <f t="shared" ca="1" si="24"/>
        <v>36</v>
      </c>
    </row>
    <row r="43" spans="1:44" x14ac:dyDescent="0.25">
      <c r="A43">
        <v>42</v>
      </c>
      <c r="B43">
        <f>MATCH(C43,Results!T$2:BQ$2,0)</f>
        <v>38</v>
      </c>
      <c r="C43" s="64" t="s">
        <v>1835</v>
      </c>
      <c r="D43" s="73">
        <f>HLOOKUP($C43,Results!$T$2:$BQ$84,82,FALSE)</f>
        <v>0.47989949748743721</v>
      </c>
      <c r="E43" s="89">
        <f t="shared" ca="1" si="10"/>
        <v>0.47989949748743721</v>
      </c>
      <c r="F43" s="74">
        <f>HLOOKUP($C43,Results!$T$2:$BQ$84,83,FALSE)</f>
        <v>16</v>
      </c>
      <c r="G43" s="88">
        <f t="shared" si="11"/>
        <v>47.75</v>
      </c>
      <c r="H43">
        <f>SUMIF(Results!$F3:$F79,Categories!H$1,Results!$BE$3:$BE$79)</f>
        <v>9.25</v>
      </c>
      <c r="I43">
        <f>SUMIF(Results!$F3:$F79,Categories!I$1,Results!$BE$3:$BE$79)</f>
        <v>4.5</v>
      </c>
      <c r="J43">
        <f>SUMIF(Results!$F3:$F79,Categories!J$1,Results!$BE$3:$BE$79)</f>
        <v>7.5</v>
      </c>
      <c r="K43">
        <f>SUMIF(Results!$F3:$F79,Categories!K$1,Results!$BE$3:$BE$79)</f>
        <v>5</v>
      </c>
      <c r="L43">
        <f>SUMIF(Results!$F3:$F79,Categories!L$1,Results!$BE$3:$BE$79)</f>
        <v>7.5</v>
      </c>
      <c r="M43">
        <f>SUMIF(Results!$F3:$F79,Categories!M$1,Results!$BE$3:$BE$79)</f>
        <v>9</v>
      </c>
      <c r="N43">
        <f>SUMIF(Results!$F3:$F79,Categories!N$1,Results!$BE$3:$BE$79)</f>
        <v>2</v>
      </c>
      <c r="O43">
        <f>SUMIF(Results!$F3:$F79,Categories!O$1,Results!$BE$3:$BE$79)</f>
        <v>1</v>
      </c>
      <c r="P43">
        <f>SUMIF(Results!$F3:$F79,Categories!P$1,Results!$BE$3:$BE$79)</f>
        <v>2</v>
      </c>
      <c r="Q43" s="88">
        <f t="shared" ca="1" si="12"/>
        <v>99.5</v>
      </c>
      <c r="R43" s="87">
        <f t="array" aca="1" ref="R43" ca="1">SUM(IF(ISNUMBER(OFFSET(Results!$S$2,1,Categories!$B43,77,1)),(Results!$G$3:$G$79)*(Results!$F$3:$F$79=Categories!R$1)))</f>
        <v>14.5</v>
      </c>
      <c r="S43" s="87">
        <f t="array" aca="1" ref="S43" ca="1">SUM(IF(ISNUMBER(OFFSET(Results!$S$2,1,Categories!$B43,77,1)),(Results!$G$3:$G$79)*(Results!$F$3:$F$79=Categories!S$1)))</f>
        <v>12</v>
      </c>
      <c r="T43" s="87">
        <f t="array" aca="1" ref="T43" ca="1">SUM(IF(ISNUMBER(OFFSET(Results!$S$2,1,Categories!$B43,77,1)),(Results!$G$3:$G$79)*(Results!$F$3:$F$79=Categories!T$1)))</f>
        <v>12</v>
      </c>
      <c r="U43" s="87">
        <f t="array" aca="1" ref="U43" ca="1">SUM(IF(ISNUMBER(OFFSET(Results!$S$2,1,Categories!$B43,77,1)),(Results!$G$3:$G$79)*(Results!$F$3:$F$79=Categories!U$1)))</f>
        <v>12</v>
      </c>
      <c r="V43" s="87">
        <f t="array" aca="1" ref="V43" ca="1">SUM(IF(ISNUMBER(OFFSET(Results!$S$2,1,Categories!$B43,77,1)),(Results!$G$3:$G$79)*(Results!$F$3:$F$79=Categories!V$1)))</f>
        <v>14</v>
      </c>
      <c r="W43" s="87">
        <f t="array" aca="1" ref="W43" ca="1">SUM(IF(ISNUMBER(OFFSET(Results!$S$2,1,Categories!$B43,77,1)),(Results!$G$3:$G$79)*(Results!$F$3:$F$79=Categories!W$1)))</f>
        <v>15</v>
      </c>
      <c r="X43" s="87">
        <f t="array" aca="1" ref="X43" ca="1">SUM(IF(ISNUMBER(OFFSET(Results!$S$2,1,Categories!$B43,77,1)),(Results!$G$3:$G$79)*(Results!$F$3:$F$79=Categories!X$1)))</f>
        <v>5</v>
      </c>
      <c r="Y43" s="87">
        <f t="array" aca="1" ref="Y43" ca="1">SUM(IF(ISNUMBER(OFFSET(Results!$S$2,1,Categories!$B43,77,1)),(Results!$G$3:$G$79)*(Results!$F$3:$F$79=Categories!Y$1)))</f>
        <v>9</v>
      </c>
      <c r="Z43" s="87">
        <f t="array" aca="1" ref="Z43" ca="1">SUM(IF(ISNUMBER(OFFSET(Results!$S$2,1,Categories!$B43,77,1)),(Results!$G$3:$G$79)*(Results!$F$3:$F$79=Categories!Z$1)))</f>
        <v>6</v>
      </c>
      <c r="AA43" s="73">
        <f t="shared" ca="1" si="13"/>
        <v>0.63793103448275867</v>
      </c>
      <c r="AB43" s="73">
        <f t="shared" ca="1" si="13"/>
        <v>0.375</v>
      </c>
      <c r="AC43" s="73">
        <f t="shared" ca="1" si="13"/>
        <v>0.625</v>
      </c>
      <c r="AD43" s="73">
        <f t="shared" ca="1" si="13"/>
        <v>0.41666666666666669</v>
      </c>
      <c r="AE43" s="73">
        <f t="shared" ca="1" si="13"/>
        <v>0.5357142857142857</v>
      </c>
      <c r="AF43" s="73">
        <f t="shared" ca="1" si="15"/>
        <v>0.6</v>
      </c>
      <c r="AG43" s="73">
        <f t="shared" ca="1" si="14"/>
        <v>0.4</v>
      </c>
      <c r="AH43" s="73">
        <f t="shared" ca="1" si="14"/>
        <v>0.1111111111111111</v>
      </c>
      <c r="AI43" s="73">
        <f t="shared" ca="1" si="14"/>
        <v>0.33333333333333331</v>
      </c>
      <c r="AJ43">
        <f t="shared" ca="1" si="16"/>
        <v>23</v>
      </c>
      <c r="AK43">
        <f t="shared" ca="1" si="17"/>
        <v>28</v>
      </c>
      <c r="AL43">
        <f t="shared" ca="1" si="18"/>
        <v>10</v>
      </c>
      <c r="AM43">
        <f t="shared" ca="1" si="19"/>
        <v>10</v>
      </c>
      <c r="AN43">
        <f t="shared" ca="1" si="20"/>
        <v>17</v>
      </c>
      <c r="AO43">
        <f t="shared" ca="1" si="21"/>
        <v>13</v>
      </c>
      <c r="AP43">
        <f t="shared" ca="1" si="22"/>
        <v>15</v>
      </c>
      <c r="AQ43">
        <f t="shared" ca="1" si="23"/>
        <v>37</v>
      </c>
      <c r="AR43">
        <f t="shared" ca="1" si="24"/>
        <v>25</v>
      </c>
    </row>
    <row r="44" spans="1:44" x14ac:dyDescent="0.25">
      <c r="A44">
        <v>43</v>
      </c>
      <c r="B44">
        <f>MATCH(C44,Results!T$2:BQ$2,0)</f>
        <v>39</v>
      </c>
      <c r="C44" s="64" t="s">
        <v>1837</v>
      </c>
      <c r="D44" s="73">
        <f>HLOOKUP($C44,Results!$T$2:$BQ$84,82,FALSE)</f>
        <v>0.38442211055276382</v>
      </c>
      <c r="E44" s="89">
        <f t="shared" ca="1" si="10"/>
        <v>0.38442211055276382</v>
      </c>
      <c r="F44" s="74">
        <f>HLOOKUP($C44,Results!$T$2:$BQ$84,83,FALSE)</f>
        <v>32</v>
      </c>
      <c r="G44" s="88">
        <f t="shared" si="11"/>
        <v>38.25</v>
      </c>
      <c r="H44">
        <f>SUMIF(Results!$F3:$F79,Categories!H$1,Results!$BF$3:$BF$79)</f>
        <v>8.75</v>
      </c>
      <c r="I44">
        <f>SUMIF(Results!$F3:$F79,Categories!I$1,Results!$BF$3:$BF$79)</f>
        <v>4.5</v>
      </c>
      <c r="J44">
        <f>SUMIF(Results!$F3:$F79,Categories!J$1,Results!$BF$3:$BF$79)</f>
        <v>5.5</v>
      </c>
      <c r="K44">
        <f>SUMIF(Results!$F3:$F79,Categories!K$1,Results!$BF$3:$BF$79)</f>
        <v>4</v>
      </c>
      <c r="L44">
        <f>SUMIF(Results!$F3:$F79,Categories!L$1,Results!$BF$3:$BF$79)</f>
        <v>6</v>
      </c>
      <c r="M44">
        <f>SUMIF(Results!$F3:$F79,Categories!M$1,Results!$BF$3:$BF$79)</f>
        <v>3</v>
      </c>
      <c r="N44">
        <f>SUMIF(Results!$F3:$F79,Categories!N$1,Results!$BF$3:$BF$79)</f>
        <v>2</v>
      </c>
      <c r="O44">
        <f>SUMIF(Results!$F3:$F79,Categories!O$1,Results!$BF$3:$BF$79)</f>
        <v>3</v>
      </c>
      <c r="P44">
        <f>SUMIF(Results!$F3:$F79,Categories!P$1,Results!$BF$3:$BF$79)</f>
        <v>1.5</v>
      </c>
      <c r="Q44" s="88">
        <f t="shared" ca="1" si="12"/>
        <v>99.5</v>
      </c>
      <c r="R44" s="87">
        <f t="array" aca="1" ref="R44" ca="1">SUM(IF(ISNUMBER(OFFSET(Results!$S$2,1,Categories!$B44,77,1)),(Results!$G$3:$G$79)*(Results!$F$3:$F$79=Categories!R$1)))</f>
        <v>14.5</v>
      </c>
      <c r="S44" s="87">
        <f t="array" aca="1" ref="S44" ca="1">SUM(IF(ISNUMBER(OFFSET(Results!$S$2,1,Categories!$B44,77,1)),(Results!$G$3:$G$79)*(Results!$F$3:$F$79=Categories!S$1)))</f>
        <v>12</v>
      </c>
      <c r="T44" s="87">
        <f t="array" aca="1" ref="T44" ca="1">SUM(IF(ISNUMBER(OFFSET(Results!$S$2,1,Categories!$B44,77,1)),(Results!$G$3:$G$79)*(Results!$F$3:$F$79=Categories!T$1)))</f>
        <v>12</v>
      </c>
      <c r="U44" s="87">
        <f t="array" aca="1" ref="U44" ca="1">SUM(IF(ISNUMBER(OFFSET(Results!$S$2,1,Categories!$B44,77,1)),(Results!$G$3:$G$79)*(Results!$F$3:$F$79=Categories!U$1)))</f>
        <v>12</v>
      </c>
      <c r="V44" s="87">
        <f t="array" aca="1" ref="V44" ca="1">SUM(IF(ISNUMBER(OFFSET(Results!$S$2,1,Categories!$B44,77,1)),(Results!$G$3:$G$79)*(Results!$F$3:$F$79=Categories!V$1)))</f>
        <v>14</v>
      </c>
      <c r="W44" s="87">
        <f t="array" aca="1" ref="W44" ca="1">SUM(IF(ISNUMBER(OFFSET(Results!$S$2,1,Categories!$B44,77,1)),(Results!$G$3:$G$79)*(Results!$F$3:$F$79=Categories!W$1)))</f>
        <v>15</v>
      </c>
      <c r="X44" s="87">
        <f t="array" aca="1" ref="X44" ca="1">SUM(IF(ISNUMBER(OFFSET(Results!$S$2,1,Categories!$B44,77,1)),(Results!$G$3:$G$79)*(Results!$F$3:$F$79=Categories!X$1)))</f>
        <v>5</v>
      </c>
      <c r="Y44" s="87">
        <f t="array" aca="1" ref="Y44" ca="1">SUM(IF(ISNUMBER(OFFSET(Results!$S$2,1,Categories!$B44,77,1)),(Results!$G$3:$G$79)*(Results!$F$3:$F$79=Categories!Y$1)))</f>
        <v>9</v>
      </c>
      <c r="Z44" s="87">
        <f t="array" aca="1" ref="Z44" ca="1">SUM(IF(ISNUMBER(OFFSET(Results!$S$2,1,Categories!$B44,77,1)),(Results!$G$3:$G$79)*(Results!$F$3:$F$79=Categories!Z$1)))</f>
        <v>6</v>
      </c>
      <c r="AA44" s="73">
        <f t="shared" ca="1" si="13"/>
        <v>0.60344827586206895</v>
      </c>
      <c r="AB44" s="73">
        <f t="shared" ca="1" si="13"/>
        <v>0.375</v>
      </c>
      <c r="AC44" s="73">
        <f t="shared" ca="1" si="13"/>
        <v>0.45833333333333331</v>
      </c>
      <c r="AD44" s="73">
        <f t="shared" ca="1" si="13"/>
        <v>0.33333333333333331</v>
      </c>
      <c r="AE44" s="73">
        <f t="shared" ca="1" si="13"/>
        <v>0.42857142857142855</v>
      </c>
      <c r="AF44" s="73">
        <f t="shared" ca="1" si="15"/>
        <v>0.2</v>
      </c>
      <c r="AG44" s="73">
        <f t="shared" ca="1" si="14"/>
        <v>0.4</v>
      </c>
      <c r="AH44" s="73">
        <f t="shared" ca="1" si="14"/>
        <v>0.33333333333333331</v>
      </c>
      <c r="AI44" s="73">
        <f t="shared" ca="1" si="14"/>
        <v>0.25</v>
      </c>
      <c r="AJ44">
        <f t="shared" ca="1" si="16"/>
        <v>29</v>
      </c>
      <c r="AK44">
        <f t="shared" ca="1" si="17"/>
        <v>28</v>
      </c>
      <c r="AL44">
        <f t="shared" ca="1" si="18"/>
        <v>19</v>
      </c>
      <c r="AM44">
        <f t="shared" ca="1" si="19"/>
        <v>14</v>
      </c>
      <c r="AN44">
        <f t="shared" ca="1" si="20"/>
        <v>30</v>
      </c>
      <c r="AO44">
        <f t="shared" ca="1" si="21"/>
        <v>44</v>
      </c>
      <c r="AP44">
        <f t="shared" ca="1" si="22"/>
        <v>15</v>
      </c>
      <c r="AQ44">
        <f t="shared" ca="1" si="23"/>
        <v>17</v>
      </c>
      <c r="AR44">
        <f t="shared" ca="1" si="24"/>
        <v>36</v>
      </c>
    </row>
    <row r="45" spans="1:44" x14ac:dyDescent="0.25">
      <c r="A45">
        <v>44</v>
      </c>
      <c r="B45">
        <f>MATCH(C45,Results!T$2:BQ$2,0)</f>
        <v>40</v>
      </c>
      <c r="C45" s="64" t="s">
        <v>1839</v>
      </c>
      <c r="D45" s="73">
        <f>HLOOKUP($C45,Results!$T$2:$BQ$84,82,FALSE)</f>
        <v>0.63500000000000001</v>
      </c>
      <c r="E45" s="89">
        <f t="shared" ca="1" si="10"/>
        <v>0.63500000000000001</v>
      </c>
      <c r="F45" s="74">
        <f>HLOOKUP($C45,Results!$T$2:$BQ$84,83,FALSE)</f>
        <v>1</v>
      </c>
      <c r="G45" s="88">
        <f t="shared" si="11"/>
        <v>63.5</v>
      </c>
      <c r="H45">
        <f>SUMIF(Results!$F3:$F79,Categories!H$1,Results!$BG$3:$BG$79)</f>
        <v>10.5</v>
      </c>
      <c r="I45">
        <f>SUMIF(Results!$F3:$F79,Categories!I$1,Results!$BG$3:$BG$79)</f>
        <v>9.5</v>
      </c>
      <c r="J45">
        <f>SUMIF(Results!$F3:$F79,Categories!J$1,Results!$BG$3:$BG$79)</f>
        <v>4</v>
      </c>
      <c r="K45">
        <f>SUMIF(Results!$F3:$F79,Categories!K$1,Results!$BG$3:$BG$79)</f>
        <v>8</v>
      </c>
      <c r="L45">
        <f>SUMIF(Results!$F3:$F79,Categories!L$1,Results!$BG$3:$BG$79)</f>
        <v>12</v>
      </c>
      <c r="M45">
        <f>SUMIF(Results!$F3:$F79,Categories!M$1,Results!$BG$3:$BG$79)</f>
        <v>10</v>
      </c>
      <c r="N45">
        <f>SUMIF(Results!$F3:$F79,Categories!N$1,Results!$BG$3:$BG$79)</f>
        <v>3</v>
      </c>
      <c r="O45">
        <f>SUMIF(Results!$F3:$F79,Categories!O$1,Results!$BG$3:$BG$79)</f>
        <v>4</v>
      </c>
      <c r="P45">
        <f>SUMIF(Results!$F3:$F79,Categories!P$1,Results!$BG$3:$BG$79)</f>
        <v>2.5</v>
      </c>
      <c r="Q45" s="88">
        <f t="shared" ca="1" si="12"/>
        <v>100</v>
      </c>
      <c r="R45" s="87">
        <f t="array" aca="1" ref="R45" ca="1">SUM(IF(ISNUMBER(OFFSET(Results!$S$2,1,Categories!$B45,77,1)),(Results!$G$3:$G$79)*(Results!$F$3:$F$79=Categories!R$1)))</f>
        <v>15</v>
      </c>
      <c r="S45" s="87">
        <f t="array" aca="1" ref="S45" ca="1">SUM(IF(ISNUMBER(OFFSET(Results!$S$2,1,Categories!$B45,77,1)),(Results!$G$3:$G$79)*(Results!$F$3:$F$79=Categories!S$1)))</f>
        <v>12</v>
      </c>
      <c r="T45" s="87">
        <f t="array" aca="1" ref="T45" ca="1">SUM(IF(ISNUMBER(OFFSET(Results!$S$2,1,Categories!$B45,77,1)),(Results!$G$3:$G$79)*(Results!$F$3:$F$79=Categories!T$1)))</f>
        <v>12</v>
      </c>
      <c r="U45" s="87">
        <f t="array" aca="1" ref="U45" ca="1">SUM(IF(ISNUMBER(OFFSET(Results!$S$2,1,Categories!$B45,77,1)),(Results!$G$3:$G$79)*(Results!$F$3:$F$79=Categories!U$1)))</f>
        <v>12</v>
      </c>
      <c r="V45" s="87">
        <f t="array" aca="1" ref="V45" ca="1">SUM(IF(ISNUMBER(OFFSET(Results!$S$2,1,Categories!$B45,77,1)),(Results!$G$3:$G$79)*(Results!$F$3:$F$79=Categories!V$1)))</f>
        <v>14</v>
      </c>
      <c r="W45" s="87">
        <f t="array" aca="1" ref="W45" ca="1">SUM(IF(ISNUMBER(OFFSET(Results!$S$2,1,Categories!$B45,77,1)),(Results!$G$3:$G$79)*(Results!$F$3:$F$79=Categories!W$1)))</f>
        <v>15</v>
      </c>
      <c r="X45" s="87">
        <f t="array" aca="1" ref="X45" ca="1">SUM(IF(ISNUMBER(OFFSET(Results!$S$2,1,Categories!$B45,77,1)),(Results!$G$3:$G$79)*(Results!$F$3:$F$79=Categories!X$1)))</f>
        <v>5</v>
      </c>
      <c r="Y45" s="87">
        <f t="array" aca="1" ref="Y45" ca="1">SUM(IF(ISNUMBER(OFFSET(Results!$S$2,1,Categories!$B45,77,1)),(Results!$G$3:$G$79)*(Results!$F$3:$F$79=Categories!Y$1)))</f>
        <v>9</v>
      </c>
      <c r="Z45" s="87">
        <f t="array" aca="1" ref="Z45" ca="1">SUM(IF(ISNUMBER(OFFSET(Results!$S$2,1,Categories!$B45,77,1)),(Results!$G$3:$G$79)*(Results!$F$3:$F$79=Categories!Z$1)))</f>
        <v>6</v>
      </c>
      <c r="AA45" s="73">
        <f t="shared" ca="1" si="13"/>
        <v>0.7</v>
      </c>
      <c r="AB45" s="73">
        <f t="shared" ca="1" si="13"/>
        <v>0.79166666666666663</v>
      </c>
      <c r="AC45" s="73">
        <f t="shared" ca="1" si="13"/>
        <v>0.33333333333333331</v>
      </c>
      <c r="AD45" s="73">
        <f t="shared" ca="1" si="13"/>
        <v>0.66666666666666663</v>
      </c>
      <c r="AE45" s="73">
        <f t="shared" ca="1" si="13"/>
        <v>0.8571428571428571</v>
      </c>
      <c r="AF45" s="73">
        <f t="shared" ca="1" si="15"/>
        <v>0.66666666666666663</v>
      </c>
      <c r="AG45" s="73">
        <f t="shared" ca="1" si="14"/>
        <v>0.6</v>
      </c>
      <c r="AH45" s="73">
        <f t="shared" ca="1" si="14"/>
        <v>0.44444444444444442</v>
      </c>
      <c r="AI45" s="73">
        <f t="shared" ca="1" si="14"/>
        <v>0.41666666666666669</v>
      </c>
      <c r="AJ45">
        <f t="shared" ca="1" si="16"/>
        <v>14</v>
      </c>
      <c r="AK45">
        <f t="shared" ca="1" si="17"/>
        <v>1</v>
      </c>
      <c r="AL45">
        <f t="shared" ca="1" si="18"/>
        <v>25</v>
      </c>
      <c r="AM45">
        <f t="shared" ca="1" si="19"/>
        <v>2</v>
      </c>
      <c r="AN45">
        <f t="shared" ca="1" si="20"/>
        <v>3</v>
      </c>
      <c r="AO45">
        <f t="shared" ca="1" si="21"/>
        <v>6</v>
      </c>
      <c r="AP45">
        <f t="shared" ca="1" si="22"/>
        <v>2</v>
      </c>
      <c r="AQ45">
        <f t="shared" ca="1" si="23"/>
        <v>6</v>
      </c>
      <c r="AR45">
        <f t="shared" ca="1" si="24"/>
        <v>17</v>
      </c>
    </row>
    <row r="46" spans="1:44" x14ac:dyDescent="0.25">
      <c r="A46">
        <v>45</v>
      </c>
      <c r="B46">
        <f>MATCH(C46,Results!T$2:BQ$2,0)</f>
        <v>41</v>
      </c>
      <c r="C46" s="64" t="s">
        <v>1841</v>
      </c>
      <c r="D46" s="73">
        <f>HLOOKUP($C46,Results!$T$2:$BQ$84,82,FALSE)</f>
        <v>0.5675</v>
      </c>
      <c r="E46" s="89">
        <f t="shared" ca="1" si="10"/>
        <v>0.5675</v>
      </c>
      <c r="F46" s="74">
        <f>HLOOKUP($C46,Results!$T$2:$BQ$84,83,FALSE)</f>
        <v>5</v>
      </c>
      <c r="G46" s="88">
        <f t="shared" si="11"/>
        <v>56.75</v>
      </c>
      <c r="H46">
        <f>SUMIF(Results!$F3:$F79,Categories!H$1,Results!$BH$3:$BH$79)</f>
        <v>10</v>
      </c>
      <c r="I46">
        <f>SUMIF(Results!$F3:$F79,Categories!I$1,Results!$BH$3:$BH$79)</f>
        <v>5.75</v>
      </c>
      <c r="J46">
        <f>SUMIF(Results!$F3:$F79,Categories!J$1,Results!$BH$3:$BH$79)</f>
        <v>10</v>
      </c>
      <c r="K46">
        <f>SUMIF(Results!$F3:$F79,Categories!K$1,Results!$BH$3:$BH$79)</f>
        <v>4</v>
      </c>
      <c r="L46">
        <f>SUMIF(Results!$F3:$F79,Categories!L$1,Results!$BH$3:$BH$79)</f>
        <v>9.5</v>
      </c>
      <c r="M46">
        <f>SUMIF(Results!$F3:$F79,Categories!M$1,Results!$BH$3:$BH$79)</f>
        <v>8</v>
      </c>
      <c r="N46">
        <f>SUMIF(Results!$F3:$F79,Categories!N$1,Results!$BH$3:$BH$79)</f>
        <v>2</v>
      </c>
      <c r="O46">
        <f>SUMIF(Results!$F3:$F79,Categories!O$1,Results!$BH$3:$BH$79)</f>
        <v>5</v>
      </c>
      <c r="P46">
        <f>SUMIF(Results!$F3:$F79,Categories!P$1,Results!$BH$3:$BH$79)</f>
        <v>2.5</v>
      </c>
      <c r="Q46" s="88">
        <f t="shared" ca="1" si="12"/>
        <v>100</v>
      </c>
      <c r="R46" s="87">
        <f t="array" aca="1" ref="R46" ca="1">SUM(IF(ISNUMBER(OFFSET(Results!$S$2,1,Categories!$B46,77,1)),(Results!$G$3:$G$79)*(Results!$F$3:$F$79=Categories!R$1)))</f>
        <v>15</v>
      </c>
      <c r="S46" s="87">
        <f t="array" aca="1" ref="S46" ca="1">SUM(IF(ISNUMBER(OFFSET(Results!$S$2,1,Categories!$B46,77,1)),(Results!$G$3:$G$79)*(Results!$F$3:$F$79=Categories!S$1)))</f>
        <v>12</v>
      </c>
      <c r="T46" s="87">
        <f t="array" aca="1" ref="T46" ca="1">SUM(IF(ISNUMBER(OFFSET(Results!$S$2,1,Categories!$B46,77,1)),(Results!$G$3:$G$79)*(Results!$F$3:$F$79=Categories!T$1)))</f>
        <v>12</v>
      </c>
      <c r="U46" s="87">
        <f t="array" aca="1" ref="U46" ca="1">SUM(IF(ISNUMBER(OFFSET(Results!$S$2,1,Categories!$B46,77,1)),(Results!$G$3:$G$79)*(Results!$F$3:$F$79=Categories!U$1)))</f>
        <v>12</v>
      </c>
      <c r="V46" s="87">
        <f t="array" aca="1" ref="V46" ca="1">SUM(IF(ISNUMBER(OFFSET(Results!$S$2,1,Categories!$B46,77,1)),(Results!$G$3:$G$79)*(Results!$F$3:$F$79=Categories!V$1)))</f>
        <v>14</v>
      </c>
      <c r="W46" s="87">
        <f t="array" aca="1" ref="W46" ca="1">SUM(IF(ISNUMBER(OFFSET(Results!$S$2,1,Categories!$B46,77,1)),(Results!$G$3:$G$79)*(Results!$F$3:$F$79=Categories!W$1)))</f>
        <v>15</v>
      </c>
      <c r="X46" s="87">
        <f t="array" aca="1" ref="X46" ca="1">SUM(IF(ISNUMBER(OFFSET(Results!$S$2,1,Categories!$B46,77,1)),(Results!$G$3:$G$79)*(Results!$F$3:$F$79=Categories!X$1)))</f>
        <v>5</v>
      </c>
      <c r="Y46" s="87">
        <f t="array" aca="1" ref="Y46" ca="1">SUM(IF(ISNUMBER(OFFSET(Results!$S$2,1,Categories!$B46,77,1)),(Results!$G$3:$G$79)*(Results!$F$3:$F$79=Categories!Y$1)))</f>
        <v>9</v>
      </c>
      <c r="Z46" s="87">
        <f t="array" aca="1" ref="Z46" ca="1">SUM(IF(ISNUMBER(OFFSET(Results!$S$2,1,Categories!$B46,77,1)),(Results!$G$3:$G$79)*(Results!$F$3:$F$79=Categories!Z$1)))</f>
        <v>6</v>
      </c>
      <c r="AA46" s="73">
        <f t="shared" ca="1" si="13"/>
        <v>0.66666666666666663</v>
      </c>
      <c r="AB46" s="73">
        <f t="shared" ca="1" si="13"/>
        <v>0.47916666666666669</v>
      </c>
      <c r="AC46" s="73">
        <f t="shared" ca="1" si="13"/>
        <v>0.83333333333333337</v>
      </c>
      <c r="AD46" s="73">
        <f t="shared" ca="1" si="13"/>
        <v>0.33333333333333331</v>
      </c>
      <c r="AE46" s="73">
        <f t="shared" ca="1" si="13"/>
        <v>0.6785714285714286</v>
      </c>
      <c r="AF46" s="73">
        <f t="shared" ca="1" si="15"/>
        <v>0.53333333333333333</v>
      </c>
      <c r="AG46" s="73">
        <f t="shared" ca="1" si="14"/>
        <v>0.4</v>
      </c>
      <c r="AH46" s="73">
        <f t="shared" ca="1" si="14"/>
        <v>0.55555555555555558</v>
      </c>
      <c r="AI46" s="73">
        <f t="shared" ca="1" si="14"/>
        <v>0.41666666666666669</v>
      </c>
      <c r="AJ46">
        <f t="shared" ca="1" si="16"/>
        <v>19</v>
      </c>
      <c r="AK46">
        <f t="shared" ca="1" si="17"/>
        <v>17</v>
      </c>
      <c r="AL46">
        <f t="shared" ca="1" si="18"/>
        <v>2</v>
      </c>
      <c r="AM46">
        <f t="shared" ca="1" si="19"/>
        <v>14</v>
      </c>
      <c r="AN46">
        <f t="shared" ca="1" si="20"/>
        <v>8</v>
      </c>
      <c r="AO46">
        <f t="shared" ca="1" si="21"/>
        <v>16</v>
      </c>
      <c r="AP46">
        <f t="shared" ca="1" si="22"/>
        <v>15</v>
      </c>
      <c r="AQ46">
        <f t="shared" ca="1" si="23"/>
        <v>3</v>
      </c>
      <c r="AR46">
        <f t="shared" ca="1" si="24"/>
        <v>17</v>
      </c>
    </row>
    <row r="47" spans="1:44" x14ac:dyDescent="0.25">
      <c r="A47">
        <v>46</v>
      </c>
      <c r="B47">
        <f>MATCH(C47,Results!T$2:BQ$2,0)</f>
        <v>43</v>
      </c>
      <c r="C47" s="64" t="s">
        <v>1845</v>
      </c>
      <c r="D47" s="73">
        <f>HLOOKUP($C47,Results!$T$2:$BQ$84,82,FALSE)</f>
        <v>0.41499999999999998</v>
      </c>
      <c r="E47" s="89">
        <f t="shared" ca="1" si="10"/>
        <v>0.41499999999999998</v>
      </c>
      <c r="F47" s="74">
        <f>HLOOKUP($C47,Results!$T$2:$BQ$84,83,FALSE)</f>
        <v>25</v>
      </c>
      <c r="G47" s="88">
        <f t="shared" si="11"/>
        <v>41.5</v>
      </c>
      <c r="H47">
        <f>SUMIF(Results!$F3:$F79,Categories!H$1,Results!$BJ$3:$BJ$79)</f>
        <v>8</v>
      </c>
      <c r="I47">
        <f>SUMIF(Results!$F3:$F79,Categories!I$1,Results!$BJ$3:$BJ$79)</f>
        <v>2.5</v>
      </c>
      <c r="J47">
        <f>SUMIF(Results!$F3:$F79,Categories!J$1,Results!$BJ$3:$BJ$79)</f>
        <v>2</v>
      </c>
      <c r="K47">
        <f>SUMIF(Results!$F3:$F79,Categories!K$1,Results!$BJ$3:$BJ$79)</f>
        <v>8</v>
      </c>
      <c r="L47">
        <f>SUMIF(Results!$F3:$F79,Categories!L$1,Results!$BJ$3:$BJ$79)</f>
        <v>6.5</v>
      </c>
      <c r="M47">
        <f>SUMIF(Results!$F3:$F79,Categories!M$1,Results!$BJ$3:$BJ$79)</f>
        <v>4.5</v>
      </c>
      <c r="N47">
        <f>SUMIF(Results!$F3:$F79,Categories!N$1,Results!$BJ$3:$BJ$79)</f>
        <v>3</v>
      </c>
      <c r="O47">
        <f>SUMIF(Results!$F3:$F79,Categories!O$1,Results!$BJ$3:$BJ$79)</f>
        <v>2</v>
      </c>
      <c r="P47">
        <f>SUMIF(Results!$F3:$F79,Categories!P$1,Results!$BJ$3:$BJ$79)</f>
        <v>5</v>
      </c>
      <c r="Q47" s="88">
        <f t="shared" ca="1" si="12"/>
        <v>100</v>
      </c>
      <c r="R47" s="87">
        <f t="array" aca="1" ref="R47" ca="1">SUM(IF(ISNUMBER(OFFSET(Results!$S$2,1,Categories!$B47,77,1)),(Results!$G$3:$G$79)*(Results!$F$3:$F$79=Categories!R$1)))</f>
        <v>15</v>
      </c>
      <c r="S47" s="87">
        <f t="array" aca="1" ref="S47" ca="1">SUM(IF(ISNUMBER(OFFSET(Results!$S$2,1,Categories!$B47,77,1)),(Results!$G$3:$G$79)*(Results!$F$3:$F$79=Categories!S$1)))</f>
        <v>12</v>
      </c>
      <c r="T47" s="87">
        <f t="array" aca="1" ref="T47" ca="1">SUM(IF(ISNUMBER(OFFSET(Results!$S$2,1,Categories!$B47,77,1)),(Results!$G$3:$G$79)*(Results!$F$3:$F$79=Categories!T$1)))</f>
        <v>12</v>
      </c>
      <c r="U47" s="87">
        <f t="array" aca="1" ref="U47" ca="1">SUM(IF(ISNUMBER(OFFSET(Results!$S$2,1,Categories!$B47,77,1)),(Results!$G$3:$G$79)*(Results!$F$3:$F$79=Categories!U$1)))</f>
        <v>12</v>
      </c>
      <c r="V47" s="87">
        <f t="array" aca="1" ref="V47" ca="1">SUM(IF(ISNUMBER(OFFSET(Results!$S$2,1,Categories!$B47,77,1)),(Results!$G$3:$G$79)*(Results!$F$3:$F$79=Categories!V$1)))</f>
        <v>14</v>
      </c>
      <c r="W47" s="87">
        <f t="array" aca="1" ref="W47" ca="1">SUM(IF(ISNUMBER(OFFSET(Results!$S$2,1,Categories!$B47,77,1)),(Results!$G$3:$G$79)*(Results!$F$3:$F$79=Categories!W$1)))</f>
        <v>15</v>
      </c>
      <c r="X47" s="87">
        <f t="array" aca="1" ref="X47" ca="1">SUM(IF(ISNUMBER(OFFSET(Results!$S$2,1,Categories!$B47,77,1)),(Results!$G$3:$G$79)*(Results!$F$3:$F$79=Categories!X$1)))</f>
        <v>5</v>
      </c>
      <c r="Y47" s="87">
        <f t="array" aca="1" ref="Y47" ca="1">SUM(IF(ISNUMBER(OFFSET(Results!$S$2,1,Categories!$B47,77,1)),(Results!$G$3:$G$79)*(Results!$F$3:$F$79=Categories!Y$1)))</f>
        <v>9</v>
      </c>
      <c r="Z47" s="87">
        <f t="array" aca="1" ref="Z47" ca="1">SUM(IF(ISNUMBER(OFFSET(Results!$S$2,1,Categories!$B47,77,1)),(Results!$G$3:$G$79)*(Results!$F$3:$F$79=Categories!Z$1)))</f>
        <v>6</v>
      </c>
      <c r="AA47" s="73">
        <f t="shared" ca="1" si="13"/>
        <v>0.53333333333333333</v>
      </c>
      <c r="AB47" s="73">
        <f t="shared" ca="1" si="13"/>
        <v>0.20833333333333334</v>
      </c>
      <c r="AC47" s="73">
        <f t="shared" ca="1" si="13"/>
        <v>0.16666666666666666</v>
      </c>
      <c r="AD47" s="73">
        <f t="shared" ca="1" si="13"/>
        <v>0.66666666666666663</v>
      </c>
      <c r="AE47" s="73">
        <f t="shared" ca="1" si="13"/>
        <v>0.4642857142857143</v>
      </c>
      <c r="AF47" s="73">
        <f t="shared" ca="1" si="15"/>
        <v>0.3</v>
      </c>
      <c r="AG47" s="73">
        <f t="shared" ca="1" si="14"/>
        <v>0.6</v>
      </c>
      <c r="AH47" s="73">
        <f t="shared" ca="1" si="14"/>
        <v>0.22222222222222221</v>
      </c>
      <c r="AI47" s="73">
        <f t="shared" ca="1" si="14"/>
        <v>0.83333333333333337</v>
      </c>
      <c r="AJ47">
        <f t="shared" ca="1" si="16"/>
        <v>40</v>
      </c>
      <c r="AK47">
        <f t="shared" ca="1" si="17"/>
        <v>43</v>
      </c>
      <c r="AL47">
        <f t="shared" ca="1" si="18"/>
        <v>42</v>
      </c>
      <c r="AM47">
        <f t="shared" ca="1" si="19"/>
        <v>2</v>
      </c>
      <c r="AN47">
        <f t="shared" ca="1" si="20"/>
        <v>28</v>
      </c>
      <c r="AO47">
        <f t="shared" ca="1" si="21"/>
        <v>37</v>
      </c>
      <c r="AP47">
        <f t="shared" ca="1" si="22"/>
        <v>2</v>
      </c>
      <c r="AQ47">
        <f t="shared" ca="1" si="23"/>
        <v>26</v>
      </c>
      <c r="AR47">
        <f t="shared" ca="1" si="24"/>
        <v>1</v>
      </c>
    </row>
    <row r="48" spans="1:44" x14ac:dyDescent="0.25">
      <c r="A48">
        <v>47</v>
      </c>
      <c r="B48">
        <f>MATCH(C48,Results!T$2:BQ$2,0)</f>
        <v>42</v>
      </c>
      <c r="C48" s="64" t="s">
        <v>1843</v>
      </c>
      <c r="D48" s="73">
        <f>HLOOKUP($C48,Results!$T$2:$BQ$84,82,FALSE)</f>
        <v>0.3725</v>
      </c>
      <c r="E48" s="89">
        <f t="shared" ca="1" si="10"/>
        <v>0.3725</v>
      </c>
      <c r="F48" s="74">
        <f>HLOOKUP($C48,Results!$T$2:$BQ$84,83,FALSE)</f>
        <v>35</v>
      </c>
      <c r="G48" s="88">
        <f t="shared" si="11"/>
        <v>37.25</v>
      </c>
      <c r="H48">
        <f>SUMIF(Results!$F3:$F79,Categories!H$1,Results!$BI$3:$BI$79)</f>
        <v>8</v>
      </c>
      <c r="I48">
        <f>SUMIF(Results!$F3:$F79,Categories!I$1,Results!$BI$3:$BI$79)</f>
        <v>6.75</v>
      </c>
      <c r="J48">
        <f>SUMIF(Results!$F3:$F79,Categories!J$1,Results!$BI$3:$BI$79)</f>
        <v>5.5</v>
      </c>
      <c r="K48">
        <f>SUMIF(Results!$F3:$F79,Categories!K$1,Results!$BI$3:$BI$79)</f>
        <v>2</v>
      </c>
      <c r="L48">
        <f>SUMIF(Results!$F3:$F79,Categories!L$1,Results!$BI$3:$BI$79)</f>
        <v>7</v>
      </c>
      <c r="M48">
        <f>SUMIF(Results!$F3:$F79,Categories!M$1,Results!$BI$3:$BI$79)</f>
        <v>5</v>
      </c>
      <c r="N48">
        <f>SUMIF(Results!$F3:$F79,Categories!N$1,Results!$BI$3:$BI$79)</f>
        <v>1</v>
      </c>
      <c r="O48">
        <f>SUMIF(Results!$F3:$F79,Categories!O$1,Results!$BI$3:$BI$79)</f>
        <v>0</v>
      </c>
      <c r="P48">
        <f>SUMIF(Results!$F3:$F79,Categories!P$1,Results!$BI$3:$BI$79)</f>
        <v>2</v>
      </c>
      <c r="Q48" s="88">
        <f t="shared" ca="1" si="12"/>
        <v>100</v>
      </c>
      <c r="R48" s="87">
        <f t="array" aca="1" ref="R48" ca="1">SUM(IF(ISNUMBER(OFFSET(Results!$S$2,1,Categories!$B48,77,1)),(Results!$G$3:$G$79)*(Results!$F$3:$F$79=Categories!R$1)))</f>
        <v>15</v>
      </c>
      <c r="S48" s="87">
        <f t="array" aca="1" ref="S48" ca="1">SUM(IF(ISNUMBER(OFFSET(Results!$S$2,1,Categories!$B48,77,1)),(Results!$G$3:$G$79)*(Results!$F$3:$F$79=Categories!S$1)))</f>
        <v>12</v>
      </c>
      <c r="T48" s="87">
        <f t="array" aca="1" ref="T48" ca="1">SUM(IF(ISNUMBER(OFFSET(Results!$S$2,1,Categories!$B48,77,1)),(Results!$G$3:$G$79)*(Results!$F$3:$F$79=Categories!T$1)))</f>
        <v>12</v>
      </c>
      <c r="U48" s="87">
        <f t="array" aca="1" ref="U48" ca="1">SUM(IF(ISNUMBER(OFFSET(Results!$S$2,1,Categories!$B48,77,1)),(Results!$G$3:$G$79)*(Results!$F$3:$F$79=Categories!U$1)))</f>
        <v>12</v>
      </c>
      <c r="V48" s="87">
        <f t="array" aca="1" ref="V48" ca="1">SUM(IF(ISNUMBER(OFFSET(Results!$S$2,1,Categories!$B48,77,1)),(Results!$G$3:$G$79)*(Results!$F$3:$F$79=Categories!V$1)))</f>
        <v>14</v>
      </c>
      <c r="W48" s="87">
        <f t="array" aca="1" ref="W48" ca="1">SUM(IF(ISNUMBER(OFFSET(Results!$S$2,1,Categories!$B48,77,1)),(Results!$G$3:$G$79)*(Results!$F$3:$F$79=Categories!W$1)))</f>
        <v>15</v>
      </c>
      <c r="X48" s="87">
        <f t="array" aca="1" ref="X48" ca="1">SUM(IF(ISNUMBER(OFFSET(Results!$S$2,1,Categories!$B48,77,1)),(Results!$G$3:$G$79)*(Results!$F$3:$F$79=Categories!X$1)))</f>
        <v>5</v>
      </c>
      <c r="Y48" s="87">
        <f t="array" aca="1" ref="Y48" ca="1">SUM(IF(ISNUMBER(OFFSET(Results!$S$2,1,Categories!$B48,77,1)),(Results!$G$3:$G$79)*(Results!$F$3:$F$79=Categories!Y$1)))</f>
        <v>9</v>
      </c>
      <c r="Z48" s="87">
        <f t="array" aca="1" ref="Z48" ca="1">SUM(IF(ISNUMBER(OFFSET(Results!$S$2,1,Categories!$B48,77,1)),(Results!$G$3:$G$79)*(Results!$F$3:$F$79=Categories!Z$1)))</f>
        <v>6</v>
      </c>
      <c r="AA48" s="73">
        <f t="shared" ca="1" si="13"/>
        <v>0.53333333333333333</v>
      </c>
      <c r="AB48" s="73">
        <f t="shared" ca="1" si="13"/>
        <v>0.5625</v>
      </c>
      <c r="AC48" s="73">
        <f t="shared" ca="1" si="13"/>
        <v>0.45833333333333331</v>
      </c>
      <c r="AD48" s="73">
        <f t="shared" ca="1" si="13"/>
        <v>0.16666666666666666</v>
      </c>
      <c r="AE48" s="73">
        <f t="shared" ca="1" si="13"/>
        <v>0.5</v>
      </c>
      <c r="AF48" s="73">
        <f t="shared" ca="1" si="15"/>
        <v>0.33333333333333331</v>
      </c>
      <c r="AG48" s="73">
        <f t="shared" ca="1" si="14"/>
        <v>0.2</v>
      </c>
      <c r="AH48" s="73">
        <f t="shared" ca="1" si="14"/>
        <v>0</v>
      </c>
      <c r="AI48" s="73">
        <f t="shared" ca="1" si="14"/>
        <v>0.33333333333333331</v>
      </c>
      <c r="AJ48">
        <f t="shared" ca="1" si="16"/>
        <v>40</v>
      </c>
      <c r="AK48">
        <f t="shared" ca="1" si="17"/>
        <v>13</v>
      </c>
      <c r="AL48">
        <f t="shared" ca="1" si="18"/>
        <v>19</v>
      </c>
      <c r="AM48">
        <f t="shared" ca="1" si="19"/>
        <v>28</v>
      </c>
      <c r="AN48">
        <f t="shared" ca="1" si="20"/>
        <v>20</v>
      </c>
      <c r="AO48">
        <f t="shared" ca="1" si="21"/>
        <v>34</v>
      </c>
      <c r="AP48">
        <f t="shared" ca="1" si="22"/>
        <v>41</v>
      </c>
      <c r="AQ48">
        <f t="shared" ca="1" si="23"/>
        <v>40</v>
      </c>
      <c r="AR48">
        <f t="shared" ca="1" si="24"/>
        <v>25</v>
      </c>
    </row>
    <row r="49" spans="1:44" x14ac:dyDescent="0.25">
      <c r="A49">
        <v>48</v>
      </c>
      <c r="B49">
        <f>MATCH(C49,Results!T$2:BQ$2,0)</f>
        <v>6</v>
      </c>
      <c r="C49" s="64" t="s">
        <v>1771</v>
      </c>
      <c r="D49" s="73">
        <f>HLOOKUP($C49,Results!$T$2:$BQ$84,82,FALSE)</f>
        <v>0.61750000000000005</v>
      </c>
      <c r="E49" s="89">
        <f t="shared" ca="1" si="10"/>
        <v>0.61750000000000005</v>
      </c>
      <c r="F49" s="74">
        <f>HLOOKUP($C49,Results!$T$2:$BQ$84,83,FALSE)</f>
        <v>2</v>
      </c>
      <c r="G49" s="88">
        <f t="shared" si="11"/>
        <v>61.75</v>
      </c>
      <c r="H49">
        <f>SUMIF(Results!$F3:$F79,Categories!H$1,Results!$Y$3:$Y$79)</f>
        <v>11.5</v>
      </c>
      <c r="I49">
        <f>SUMIF(Results!$F3:$F79,Categories!I$1,Results!$Y$3:$Y$79)</f>
        <v>8.25</v>
      </c>
      <c r="J49">
        <f>SUMIF(Results!$F3:$F79,Categories!J$1,Results!$Y$3:$Y$79)</f>
        <v>7</v>
      </c>
      <c r="K49">
        <f>SUMIF(Results!$F3:$F79,Categories!K$1,Results!$Y$3:$Y$79)</f>
        <v>3.5</v>
      </c>
      <c r="L49">
        <f>SUMIF(Results!$F3:$F79,Categories!L$1,Results!$Y$3:$Y$79)</f>
        <v>12.5</v>
      </c>
      <c r="M49">
        <f>SUMIF(Results!$F3:$F79,Categories!M$1,Results!$Y$3:$Y$79)</f>
        <v>10.5</v>
      </c>
      <c r="N49">
        <f>SUMIF(Results!$F3:$F79,Categories!N$1,Results!$Y$3:$Y$79)</f>
        <v>2</v>
      </c>
      <c r="O49">
        <f>SUMIF(Results!$F3:$F79,Categories!O$1,Results!$Y$3:$Y$79)</f>
        <v>2.5</v>
      </c>
      <c r="P49">
        <f>SUMIF(Results!$F3:$F79,Categories!P$1,Results!$Y$3:$Y$79)</f>
        <v>4</v>
      </c>
      <c r="Q49" s="88">
        <f t="shared" ca="1" si="12"/>
        <v>100</v>
      </c>
      <c r="R49" s="87">
        <f t="array" aca="1" ref="R49" ca="1">SUM(IF(ISNUMBER(OFFSET(Results!$S$2,1,Categories!$B49,77,1)),(Results!$G$3:$G$79)*(Results!$F$3:$F$79=Categories!R$1)))</f>
        <v>15</v>
      </c>
      <c r="S49" s="87">
        <f t="array" aca="1" ref="S49" ca="1">SUM(IF(ISNUMBER(OFFSET(Results!$S$2,1,Categories!$B49,77,1)),(Results!$G$3:$G$79)*(Results!$F$3:$F$79=Categories!S$1)))</f>
        <v>12</v>
      </c>
      <c r="T49" s="87">
        <f t="array" aca="1" ref="T49" ca="1">SUM(IF(ISNUMBER(OFFSET(Results!$S$2,1,Categories!$B49,77,1)),(Results!$G$3:$G$79)*(Results!$F$3:$F$79=Categories!T$1)))</f>
        <v>12</v>
      </c>
      <c r="U49" s="87">
        <f t="array" aca="1" ref="U49" ca="1">SUM(IF(ISNUMBER(OFFSET(Results!$S$2,1,Categories!$B49,77,1)),(Results!$G$3:$G$79)*(Results!$F$3:$F$79=Categories!U$1)))</f>
        <v>12</v>
      </c>
      <c r="V49" s="87">
        <f t="array" aca="1" ref="V49" ca="1">SUM(IF(ISNUMBER(OFFSET(Results!$S$2,1,Categories!$B49,77,1)),(Results!$G$3:$G$79)*(Results!$F$3:$F$79=Categories!V$1)))</f>
        <v>14</v>
      </c>
      <c r="W49" s="87">
        <f t="array" aca="1" ref="W49" ca="1">SUM(IF(ISNUMBER(OFFSET(Results!$S$2,1,Categories!$B49,77,1)),(Results!$G$3:$G$79)*(Results!$F$3:$F$79=Categories!W$1)))</f>
        <v>15</v>
      </c>
      <c r="X49" s="87">
        <f t="array" aca="1" ref="X49" ca="1">SUM(IF(ISNUMBER(OFFSET(Results!$S$2,1,Categories!$B49,77,1)),(Results!$G$3:$G$79)*(Results!$F$3:$F$79=Categories!X$1)))</f>
        <v>5</v>
      </c>
      <c r="Y49" s="87">
        <f t="array" aca="1" ref="Y49" ca="1">SUM(IF(ISNUMBER(OFFSET(Results!$S$2,1,Categories!$B49,77,1)),(Results!$G$3:$G$79)*(Results!$F$3:$F$79=Categories!Y$1)))</f>
        <v>9</v>
      </c>
      <c r="Z49" s="87">
        <f t="array" aca="1" ref="Z49" ca="1">SUM(IF(ISNUMBER(OFFSET(Results!$S$2,1,Categories!$B49,77,1)),(Results!$G$3:$G$79)*(Results!$F$3:$F$79=Categories!Z$1)))</f>
        <v>6</v>
      </c>
      <c r="AA49" s="73">
        <f t="shared" ca="1" si="13"/>
        <v>0.76666666666666672</v>
      </c>
      <c r="AB49" s="73">
        <f t="shared" ca="1" si="13"/>
        <v>0.6875</v>
      </c>
      <c r="AC49" s="73">
        <f t="shared" ca="1" si="13"/>
        <v>0.58333333333333337</v>
      </c>
      <c r="AD49" s="73">
        <f t="shared" ca="1" si="13"/>
        <v>0.29166666666666669</v>
      </c>
      <c r="AE49" s="73">
        <f t="shared" ca="1" si="13"/>
        <v>0.8928571428571429</v>
      </c>
      <c r="AF49" s="73">
        <f t="shared" ca="1" si="15"/>
        <v>0.7</v>
      </c>
      <c r="AG49" s="73">
        <f t="shared" ca="1" si="14"/>
        <v>0.4</v>
      </c>
      <c r="AH49" s="73">
        <f t="shared" ca="1" si="14"/>
        <v>0.27777777777777779</v>
      </c>
      <c r="AI49" s="73">
        <f t="shared" ca="1" si="14"/>
        <v>0.66666666666666663</v>
      </c>
      <c r="AJ49">
        <f t="shared" ca="1" si="16"/>
        <v>6</v>
      </c>
      <c r="AK49">
        <f t="shared" ca="1" si="17"/>
        <v>5</v>
      </c>
      <c r="AL49">
        <f t="shared" ca="1" si="18"/>
        <v>11</v>
      </c>
      <c r="AM49">
        <f t="shared" ca="1" si="19"/>
        <v>19</v>
      </c>
      <c r="AN49">
        <f t="shared" ca="1" si="20"/>
        <v>2</v>
      </c>
      <c r="AO49">
        <f t="shared" ca="1" si="21"/>
        <v>5</v>
      </c>
      <c r="AP49">
        <f t="shared" ca="1" si="22"/>
        <v>15</v>
      </c>
      <c r="AQ49">
        <f t="shared" ca="1" si="23"/>
        <v>23</v>
      </c>
      <c r="AR49">
        <f t="shared" ca="1" si="24"/>
        <v>3</v>
      </c>
    </row>
    <row r="50" spans="1:44" x14ac:dyDescent="0.25">
      <c r="A50">
        <v>49</v>
      </c>
      <c r="B50">
        <f>MATCH(C50,Results!T$2:BQ$2,0)</f>
        <v>10</v>
      </c>
      <c r="C50" s="64" t="s">
        <v>1779</v>
      </c>
      <c r="D50" s="73">
        <f>HLOOKUP($C50,Results!$T$2:$BQ$84,82,FALSE)</f>
        <v>0.38750000000000001</v>
      </c>
      <c r="E50" s="89">
        <f t="shared" ca="1" si="10"/>
        <v>0.38750000000000001</v>
      </c>
      <c r="F50" s="74">
        <f>HLOOKUP($C50,Results!$T$2:$BQ$84,83,FALSE)</f>
        <v>30</v>
      </c>
      <c r="G50" s="88">
        <f t="shared" si="11"/>
        <v>38.75</v>
      </c>
      <c r="H50">
        <f>SUMIF(Results!$F3:$F79,Categories!H$1,Results!$AC$3:$AC$79)</f>
        <v>9.75</v>
      </c>
      <c r="I50">
        <f>SUMIF(Results!$F3:$F79,Categories!I$1,Results!$AC$3:$AC$79)</f>
        <v>2.5</v>
      </c>
      <c r="J50">
        <f>SUMIF(Results!$F3:$F79,Categories!J$1,Results!$AC$3:$AC$79)</f>
        <v>2</v>
      </c>
      <c r="K50">
        <f>SUMIF(Results!$F3:$F79,Categories!K$1,Results!$AC$3:$AC$79)</f>
        <v>9</v>
      </c>
      <c r="L50">
        <f>SUMIF(Results!$F3:$F79,Categories!L$1,Results!$AC$3:$AC$79)</f>
        <v>3</v>
      </c>
      <c r="M50">
        <f>SUMIF(Results!$F3:$F79,Categories!M$1,Results!$AC$3:$AC$79)</f>
        <v>4</v>
      </c>
      <c r="N50">
        <f>SUMIF(Results!$F3:$F79,Categories!N$1,Results!$AC$3:$AC$79)</f>
        <v>3</v>
      </c>
      <c r="O50">
        <f>SUMIF(Results!$F3:$F79,Categories!O$1,Results!$AC$3:$AC$79)</f>
        <v>4</v>
      </c>
      <c r="P50">
        <f>SUMIF(Results!$F3:$F79,Categories!P$1,Results!$AC$3:$AC$79)</f>
        <v>1.5</v>
      </c>
      <c r="Q50" s="88">
        <f t="shared" ca="1" si="12"/>
        <v>100</v>
      </c>
      <c r="R50" s="87">
        <f t="array" aca="1" ref="R50" ca="1">SUM(IF(ISNUMBER(OFFSET(Results!$S$2,1,Categories!$B50,77,1)),(Results!$G$3:$G$79)*(Results!$F$3:$F$79=Categories!R$1)))</f>
        <v>15</v>
      </c>
      <c r="S50" s="87">
        <f t="array" aca="1" ref="S50" ca="1">SUM(IF(ISNUMBER(OFFSET(Results!$S$2,1,Categories!$B50,77,1)),(Results!$G$3:$G$79)*(Results!$F$3:$F$79=Categories!S$1)))</f>
        <v>12</v>
      </c>
      <c r="T50" s="87">
        <f t="array" aca="1" ref="T50" ca="1">SUM(IF(ISNUMBER(OFFSET(Results!$S$2,1,Categories!$B50,77,1)),(Results!$G$3:$G$79)*(Results!$F$3:$F$79=Categories!T$1)))</f>
        <v>12</v>
      </c>
      <c r="U50" s="87">
        <f t="array" aca="1" ref="U50" ca="1">SUM(IF(ISNUMBER(OFFSET(Results!$S$2,1,Categories!$B50,77,1)),(Results!$G$3:$G$79)*(Results!$F$3:$F$79=Categories!U$1)))</f>
        <v>12</v>
      </c>
      <c r="V50" s="87">
        <f t="array" aca="1" ref="V50" ca="1">SUM(IF(ISNUMBER(OFFSET(Results!$S$2,1,Categories!$B50,77,1)),(Results!$G$3:$G$79)*(Results!$F$3:$F$79=Categories!V$1)))</f>
        <v>14</v>
      </c>
      <c r="W50" s="87">
        <f t="array" aca="1" ref="W50" ca="1">SUM(IF(ISNUMBER(OFFSET(Results!$S$2,1,Categories!$B50,77,1)),(Results!$G$3:$G$79)*(Results!$F$3:$F$79=Categories!W$1)))</f>
        <v>15</v>
      </c>
      <c r="X50" s="87">
        <f t="array" aca="1" ref="X50" ca="1">SUM(IF(ISNUMBER(OFFSET(Results!$S$2,1,Categories!$B50,77,1)),(Results!$G$3:$G$79)*(Results!$F$3:$F$79=Categories!X$1)))</f>
        <v>5</v>
      </c>
      <c r="Y50" s="87">
        <f t="array" aca="1" ref="Y50" ca="1">SUM(IF(ISNUMBER(OFFSET(Results!$S$2,1,Categories!$B50,77,1)),(Results!$G$3:$G$79)*(Results!$F$3:$F$79=Categories!Y$1)))</f>
        <v>9</v>
      </c>
      <c r="Z50" s="87">
        <f t="array" aca="1" ref="Z50" ca="1">SUM(IF(ISNUMBER(OFFSET(Results!$S$2,1,Categories!$B50,77,1)),(Results!$G$3:$G$79)*(Results!$F$3:$F$79=Categories!Z$1)))</f>
        <v>6</v>
      </c>
      <c r="AA50" s="73">
        <f t="shared" ca="1" si="13"/>
        <v>0.65</v>
      </c>
      <c r="AB50" s="73">
        <f t="shared" ca="1" si="13"/>
        <v>0.20833333333333334</v>
      </c>
      <c r="AC50" s="73">
        <f t="shared" ca="1" si="13"/>
        <v>0.16666666666666666</v>
      </c>
      <c r="AD50" s="73">
        <f t="shared" ca="1" si="13"/>
        <v>0.75</v>
      </c>
      <c r="AE50" s="73">
        <f t="shared" ca="1" si="13"/>
        <v>0.21428571428571427</v>
      </c>
      <c r="AF50" s="73">
        <f t="shared" ca="1" si="15"/>
        <v>0.26666666666666666</v>
      </c>
      <c r="AG50" s="73">
        <f t="shared" ca="1" si="14"/>
        <v>0.6</v>
      </c>
      <c r="AH50" s="73">
        <f t="shared" ca="1" si="14"/>
        <v>0.44444444444444442</v>
      </c>
      <c r="AI50" s="73">
        <f t="shared" ca="1" si="14"/>
        <v>0.25</v>
      </c>
      <c r="AJ50">
        <f t="shared" ca="1" si="16"/>
        <v>21</v>
      </c>
      <c r="AK50">
        <f t="shared" ca="1" si="17"/>
        <v>43</v>
      </c>
      <c r="AL50">
        <f t="shared" ca="1" si="18"/>
        <v>42</v>
      </c>
      <c r="AM50">
        <f t="shared" ca="1" si="19"/>
        <v>1</v>
      </c>
      <c r="AN50">
        <f t="shared" ca="1" si="20"/>
        <v>43</v>
      </c>
      <c r="AO50">
        <f t="shared" ca="1" si="21"/>
        <v>41</v>
      </c>
      <c r="AP50">
        <f t="shared" ca="1" si="22"/>
        <v>2</v>
      </c>
      <c r="AQ50">
        <f t="shared" ca="1" si="23"/>
        <v>6</v>
      </c>
      <c r="AR50">
        <f t="shared" ca="1" si="24"/>
        <v>36</v>
      </c>
    </row>
    <row r="51" spans="1:44" x14ac:dyDescent="0.25">
      <c r="A51">
        <v>50</v>
      </c>
      <c r="B51">
        <f>MATCH(C51,Results!T$2:BQ$2,0)</f>
        <v>9</v>
      </c>
      <c r="C51" s="64" t="s">
        <v>1777</v>
      </c>
      <c r="D51" s="73">
        <f>HLOOKUP($C51,Results!$T$2:$BQ$84,82,FALSE)</f>
        <v>0.47487437185929648</v>
      </c>
      <c r="E51" s="89">
        <f t="shared" ca="1" si="10"/>
        <v>0.47487437185929648</v>
      </c>
      <c r="F51" s="74">
        <f>HLOOKUP($C51,Results!$T$2:$BQ$84,83,FALSE)</f>
        <v>19</v>
      </c>
      <c r="G51" s="88">
        <f t="shared" si="11"/>
        <v>47.25</v>
      </c>
      <c r="H51">
        <f>SUMIF(Results!$F3:$F79,Categories!H$1,Results!$AB$3:$AB$79)</f>
        <v>8.25</v>
      </c>
      <c r="I51">
        <f>SUMIF(Results!$F3:$F79,Categories!I$1,Results!$AB$3:$AB$79)</f>
        <v>7</v>
      </c>
      <c r="J51">
        <f>SUMIF(Results!$F3:$F79,Categories!J$1,Results!$AB$3:$AB$79)</f>
        <v>3</v>
      </c>
      <c r="K51">
        <f>SUMIF(Results!$F3:$F79,Categories!K$1,Results!$AB$3:$AB$79)</f>
        <v>1</v>
      </c>
      <c r="L51">
        <f>SUMIF(Results!$F3:$F79,Categories!L$1,Results!$AB$3:$AB$79)</f>
        <v>7</v>
      </c>
      <c r="M51">
        <f>SUMIF(Results!$F3:$F79,Categories!M$1,Results!$AB$3:$AB$79)</f>
        <v>11</v>
      </c>
      <c r="N51">
        <f>SUMIF(Results!$F3:$F79,Categories!N$1,Results!$AB$3:$AB$79)</f>
        <v>2</v>
      </c>
      <c r="O51">
        <f>SUMIF(Results!$F3:$F79,Categories!O$1,Results!$AB$3:$AB$79)</f>
        <v>4</v>
      </c>
      <c r="P51">
        <f>SUMIF(Results!$F3:$F79,Categories!P$1,Results!$AB$3:$AB$79)</f>
        <v>4</v>
      </c>
      <c r="Q51" s="88">
        <f t="shared" ca="1" si="12"/>
        <v>99.5</v>
      </c>
      <c r="R51" s="87">
        <f t="array" aca="1" ref="R51" ca="1">SUM(IF(ISNUMBER(OFFSET(Results!$S$2,1,Categories!$B51,77,1)),(Results!$G$3:$G$79)*(Results!$F$3:$F$79=Categories!R$1)))</f>
        <v>14.5</v>
      </c>
      <c r="S51" s="87">
        <f t="array" aca="1" ref="S51" ca="1">SUM(IF(ISNUMBER(OFFSET(Results!$S$2,1,Categories!$B51,77,1)),(Results!$G$3:$G$79)*(Results!$F$3:$F$79=Categories!S$1)))</f>
        <v>12</v>
      </c>
      <c r="T51" s="87">
        <f t="array" aca="1" ref="T51" ca="1">SUM(IF(ISNUMBER(OFFSET(Results!$S$2,1,Categories!$B51,77,1)),(Results!$G$3:$G$79)*(Results!$F$3:$F$79=Categories!T$1)))</f>
        <v>12</v>
      </c>
      <c r="U51" s="87">
        <f t="array" aca="1" ref="U51" ca="1">SUM(IF(ISNUMBER(OFFSET(Results!$S$2,1,Categories!$B51,77,1)),(Results!$G$3:$G$79)*(Results!$F$3:$F$79=Categories!U$1)))</f>
        <v>12</v>
      </c>
      <c r="V51" s="87">
        <f t="array" aca="1" ref="V51" ca="1">SUM(IF(ISNUMBER(OFFSET(Results!$S$2,1,Categories!$B51,77,1)),(Results!$G$3:$G$79)*(Results!$F$3:$F$79=Categories!V$1)))</f>
        <v>14</v>
      </c>
      <c r="W51" s="87">
        <f t="array" aca="1" ref="W51" ca="1">SUM(IF(ISNUMBER(OFFSET(Results!$S$2,1,Categories!$B51,77,1)),(Results!$G$3:$G$79)*(Results!$F$3:$F$79=Categories!W$1)))</f>
        <v>15</v>
      </c>
      <c r="X51" s="87">
        <f t="array" aca="1" ref="X51" ca="1">SUM(IF(ISNUMBER(OFFSET(Results!$S$2,1,Categories!$B51,77,1)),(Results!$G$3:$G$79)*(Results!$F$3:$F$79=Categories!X$1)))</f>
        <v>5</v>
      </c>
      <c r="Y51" s="87">
        <f t="array" aca="1" ref="Y51" ca="1">SUM(IF(ISNUMBER(OFFSET(Results!$S$2,1,Categories!$B51,77,1)),(Results!$G$3:$G$79)*(Results!$F$3:$F$79=Categories!Y$1)))</f>
        <v>9</v>
      </c>
      <c r="Z51" s="87">
        <f t="array" aca="1" ref="Z51" ca="1">SUM(IF(ISNUMBER(OFFSET(Results!$S$2,1,Categories!$B51,77,1)),(Results!$G$3:$G$79)*(Results!$F$3:$F$79=Categories!Z$1)))</f>
        <v>6</v>
      </c>
      <c r="AA51" s="73">
        <f t="shared" ca="1" si="13"/>
        <v>0.56896551724137934</v>
      </c>
      <c r="AB51" s="73">
        <f t="shared" ca="1" si="13"/>
        <v>0.58333333333333337</v>
      </c>
      <c r="AC51" s="73">
        <f t="shared" ca="1" si="13"/>
        <v>0.25</v>
      </c>
      <c r="AD51" s="73">
        <f t="shared" ca="1" si="13"/>
        <v>8.3333333333333329E-2</v>
      </c>
      <c r="AE51" s="73">
        <f t="shared" ca="1" si="13"/>
        <v>0.5</v>
      </c>
      <c r="AF51" s="73">
        <f t="shared" ca="1" si="15"/>
        <v>0.73333333333333328</v>
      </c>
      <c r="AG51" s="73">
        <f t="shared" ca="1" si="14"/>
        <v>0.4</v>
      </c>
      <c r="AH51" s="73">
        <f t="shared" ca="1" si="14"/>
        <v>0.44444444444444442</v>
      </c>
      <c r="AI51" s="73">
        <f t="shared" ca="1" si="14"/>
        <v>0.66666666666666663</v>
      </c>
      <c r="AJ51">
        <f t="shared" ca="1" si="16"/>
        <v>32</v>
      </c>
      <c r="AK51">
        <f t="shared" ca="1" si="17"/>
        <v>12</v>
      </c>
      <c r="AL51">
        <f t="shared" ca="1" si="18"/>
        <v>39</v>
      </c>
      <c r="AM51">
        <f t="shared" ca="1" si="19"/>
        <v>41</v>
      </c>
      <c r="AN51">
        <f t="shared" ca="1" si="20"/>
        <v>20</v>
      </c>
      <c r="AO51">
        <f t="shared" ca="1" si="21"/>
        <v>3</v>
      </c>
      <c r="AP51">
        <f t="shared" ca="1" si="22"/>
        <v>15</v>
      </c>
      <c r="AQ51">
        <f t="shared" ca="1" si="23"/>
        <v>6</v>
      </c>
      <c r="AR51">
        <f t="shared" ca="1" si="24"/>
        <v>3</v>
      </c>
    </row>
    <row r="53" spans="1:44" x14ac:dyDescent="0.25">
      <c r="C53" s="64" t="s">
        <v>2132</v>
      </c>
      <c r="D53" s="73"/>
      <c r="E53" s="73"/>
      <c r="H53" s="85">
        <f>SUMIF(Results!$F:$F,Categories!H$1,Results!$G:$G)</f>
        <v>15</v>
      </c>
      <c r="I53" s="85">
        <f>SUMIF(Results!$F:$F,Categories!I$1,Results!$G:$G)</f>
        <v>12</v>
      </c>
      <c r="J53" s="85">
        <f>SUMIF(Results!$F:$F,Categories!J$1,Results!$G:$G)</f>
        <v>12</v>
      </c>
      <c r="K53" s="85">
        <f>SUMIF(Results!$F:$F,Categories!K$1,Results!$G:$G)</f>
        <v>12</v>
      </c>
      <c r="L53" s="85">
        <f>SUMIF(Results!$F:$F,Categories!L$1,Results!$G:$G)</f>
        <v>14</v>
      </c>
      <c r="M53" s="85">
        <f>SUMIF(Results!$F:$F,Categories!M$1,Results!$G:$G)</f>
        <v>15</v>
      </c>
      <c r="N53" s="85">
        <f>SUMIF(Results!$F:$F,Categories!N$1,Results!$G:$G)</f>
        <v>5</v>
      </c>
      <c r="O53" s="85">
        <f>SUMIF(Results!$F:$F,Categories!O$1,Results!$G:$G)</f>
        <v>9</v>
      </c>
      <c r="P53" s="85">
        <f>SUMIF(Results!$F:$F,Categories!P$1,Results!$G:$G)</f>
        <v>6</v>
      </c>
      <c r="Q53" s="85"/>
      <c r="AA53" s="75"/>
    </row>
    <row r="54" spans="1:44" x14ac:dyDescent="0.25">
      <c r="C54" s="64"/>
      <c r="D54" s="73"/>
      <c r="E54" s="73"/>
      <c r="H54" s="74"/>
      <c r="I54" s="74"/>
      <c r="J54" s="74"/>
      <c r="K54" s="74"/>
      <c r="L54" s="74"/>
      <c r="M54" s="74"/>
      <c r="N54" s="74"/>
      <c r="O54" s="74"/>
      <c r="P54" s="74"/>
      <c r="Q54" s="85"/>
      <c r="AA54" s="75"/>
    </row>
    <row r="55" spans="1:44" x14ac:dyDescent="0.25">
      <c r="F55" t="s">
        <v>2409</v>
      </c>
      <c r="H55" t="s">
        <v>2118</v>
      </c>
    </row>
    <row r="56" spans="1:44" x14ac:dyDescent="0.25">
      <c r="F56" s="72" t="s">
        <v>2</v>
      </c>
      <c r="H56" s="74">
        <f>SUMIF(Results!$F:$F,Categories!F56,Results!$G:$G)</f>
        <v>15</v>
      </c>
    </row>
    <row r="57" spans="1:44" x14ac:dyDescent="0.25">
      <c r="F57" s="72" t="s">
        <v>16</v>
      </c>
      <c r="H57" s="74">
        <f>SUMIF(Results!$F:$F,Categories!F57,Results!$G:$G)</f>
        <v>12</v>
      </c>
    </row>
    <row r="58" spans="1:44" x14ac:dyDescent="0.25">
      <c r="F58" s="72" t="s">
        <v>32</v>
      </c>
      <c r="H58" s="74">
        <f>SUMIF(Results!$F:$F,Categories!F58,Results!$G:$G)</f>
        <v>12</v>
      </c>
    </row>
    <row r="59" spans="1:44" x14ac:dyDescent="0.25">
      <c r="F59" s="72" t="s">
        <v>38</v>
      </c>
      <c r="H59" s="74">
        <f>SUMIF(Results!$F:$F,Categories!F59,Results!$G:$G)</f>
        <v>12</v>
      </c>
    </row>
    <row r="60" spans="1:44" x14ac:dyDescent="0.25">
      <c r="F60" s="72" t="s">
        <v>48</v>
      </c>
      <c r="H60" s="74">
        <f>SUMIF(Results!$F:$F,Categories!F60,Results!$G:$G)</f>
        <v>14</v>
      </c>
    </row>
    <row r="61" spans="1:44" x14ac:dyDescent="0.25">
      <c r="F61" s="72" t="s">
        <v>54</v>
      </c>
      <c r="H61" s="74">
        <f>SUMIF(Results!$F:$F,Categories!F61,Results!$G:$G)</f>
        <v>15</v>
      </c>
    </row>
    <row r="62" spans="1:44" x14ac:dyDescent="0.25">
      <c r="F62" s="72" t="s">
        <v>61</v>
      </c>
      <c r="H62" s="74">
        <f>SUMIF(Results!$F:$F,Categories!F62,Results!$G:$G)</f>
        <v>5</v>
      </c>
    </row>
    <row r="63" spans="1:44" x14ac:dyDescent="0.25">
      <c r="F63" s="72" t="s">
        <v>67</v>
      </c>
      <c r="H63" s="74">
        <f>SUMIF(Results!$F:$F,Categories!F63,Results!$G:$G)</f>
        <v>9</v>
      </c>
    </row>
    <row r="64" spans="1:44" x14ac:dyDescent="0.25">
      <c r="F64" s="72" t="s">
        <v>74</v>
      </c>
      <c r="H64" s="74">
        <f>SUMIF(Results!$F:$F,Categories!F64,Results!$G:$G)</f>
        <v>6</v>
      </c>
    </row>
    <row r="65" spans="6:8" x14ac:dyDescent="0.25">
      <c r="F65" s="72" t="s">
        <v>2408</v>
      </c>
      <c r="H65" s="85">
        <f>SUM(H56:H64)</f>
        <v>100</v>
      </c>
    </row>
  </sheetData>
  <autoFilter ref="C1:AR1">
    <sortState ref="C2:AG51">
      <sortCondition ref="F1"/>
    </sortState>
  </autoFilter>
  <sortState ref="C2:AF51">
    <sortCondition ref="C2:C51"/>
  </sortState>
  <conditionalFormatting sqref="AA2:AA51">
    <cfRule type="colorScale" priority="18">
      <colorScale>
        <cfvo type="min"/>
        <cfvo type="percentile" val="50"/>
        <cfvo type="max"/>
        <color rgb="FFF8696B"/>
        <color rgb="FFFFEB84"/>
        <color rgb="FF63BE7B"/>
      </colorScale>
    </cfRule>
  </conditionalFormatting>
  <conditionalFormatting sqref="H56:H64">
    <cfRule type="colorScale" priority="9">
      <colorScale>
        <cfvo type="min"/>
        <cfvo type="percentile" val="50"/>
        <cfvo type="max"/>
        <color rgb="FFF8696B"/>
        <color rgb="FFFFEB84"/>
        <color rgb="FF63BE7B"/>
      </colorScale>
    </cfRule>
  </conditionalFormatting>
  <conditionalFormatting sqref="AB2:AB51">
    <cfRule type="colorScale" priority="8">
      <colorScale>
        <cfvo type="min"/>
        <cfvo type="percentile" val="50"/>
        <cfvo type="max"/>
        <color rgb="FFF8696B"/>
        <color rgb="FFFFEB84"/>
        <color rgb="FF63BE7B"/>
      </colorScale>
    </cfRule>
  </conditionalFormatting>
  <conditionalFormatting sqref="AC2:AC51">
    <cfRule type="colorScale" priority="7">
      <colorScale>
        <cfvo type="min"/>
        <cfvo type="percentile" val="50"/>
        <cfvo type="max"/>
        <color rgb="FFF8696B"/>
        <color rgb="FFFFEB84"/>
        <color rgb="FF63BE7B"/>
      </colorScale>
    </cfRule>
  </conditionalFormatting>
  <conditionalFormatting sqref="AD2:AD51">
    <cfRule type="colorScale" priority="6">
      <colorScale>
        <cfvo type="min"/>
        <cfvo type="percentile" val="50"/>
        <cfvo type="max"/>
        <color rgb="FFF8696B"/>
        <color rgb="FFFFEB84"/>
        <color rgb="FF63BE7B"/>
      </colorScale>
    </cfRule>
  </conditionalFormatting>
  <conditionalFormatting sqref="AE2:AE51">
    <cfRule type="colorScale" priority="5">
      <colorScale>
        <cfvo type="min"/>
        <cfvo type="percentile" val="50"/>
        <cfvo type="max"/>
        <color rgb="FFF8696B"/>
        <color rgb="FFFFEB84"/>
        <color rgb="FF63BE7B"/>
      </colorScale>
    </cfRule>
  </conditionalFormatting>
  <conditionalFormatting sqref="AF2:AF51">
    <cfRule type="colorScale" priority="4">
      <colorScale>
        <cfvo type="min"/>
        <cfvo type="percentile" val="50"/>
        <cfvo type="max"/>
        <color rgb="FFF8696B"/>
        <color rgb="FFFFEB84"/>
        <color rgb="FF63BE7B"/>
      </colorScale>
    </cfRule>
  </conditionalFormatting>
  <conditionalFormatting sqref="AG2:AG51">
    <cfRule type="colorScale" priority="3">
      <colorScale>
        <cfvo type="min"/>
        <cfvo type="percentile" val="50"/>
        <cfvo type="max"/>
        <color rgb="FFF8696B"/>
        <color rgb="FFFFEB84"/>
        <color rgb="FF63BE7B"/>
      </colorScale>
    </cfRule>
  </conditionalFormatting>
  <conditionalFormatting sqref="AH2:AH51">
    <cfRule type="colorScale" priority="2">
      <colorScale>
        <cfvo type="min"/>
        <cfvo type="percentile" val="50"/>
        <cfvo type="max"/>
        <color rgb="FFF8696B"/>
        <color rgb="FFFFEB84"/>
        <color rgb="FF63BE7B"/>
      </colorScale>
    </cfRule>
  </conditionalFormatting>
  <conditionalFormatting sqref="AI2:AI5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C92"/>
  <sheetViews>
    <sheetView workbookViewId="0">
      <pane xSplit="2" ySplit="1" topLeftCell="AS2" activePane="bottomRight" state="frozen"/>
      <selection pane="topRight" activeCell="C1" sqref="C1"/>
      <selection pane="bottomLeft" activeCell="A2" sqref="A2"/>
      <selection pane="bottomRight" activeCell="BR21" sqref="BR21"/>
    </sheetView>
  </sheetViews>
  <sheetFormatPr defaultRowHeight="15" x14ac:dyDescent="0.25"/>
  <cols>
    <col min="3" max="60" width="9.140625" customWidth="1"/>
    <col min="68" max="68" width="9.140625" customWidth="1"/>
  </cols>
  <sheetData>
    <row r="1" spans="1:81" x14ac:dyDescent="0.25">
      <c r="A1" s="65" t="s">
        <v>303</v>
      </c>
      <c r="B1" s="66" t="s">
        <v>381</v>
      </c>
      <c r="C1" s="80" t="str">
        <f>Monitoring_eng!C1</f>
        <v>Bakhmut</v>
      </c>
      <c r="D1" s="80" t="str">
        <f>Monitoring_eng!E1</f>
        <v>Berdychiv</v>
      </c>
      <c r="E1" s="80" t="str">
        <f>Monitoring_eng!G1</f>
        <v>Berdiansk</v>
      </c>
      <c r="F1" s="80" t="str">
        <f>Monitoring_eng!I1</f>
        <v>Bila Tserkva</v>
      </c>
      <c r="G1" s="80" t="str">
        <f>Monitoring_eng!K1</f>
        <v>Brovary</v>
      </c>
      <c r="H1" s="80" t="str">
        <f>Monitoring_eng!M1</f>
        <v>Vinnytsia</v>
      </c>
      <c r="I1" s="80" t="str">
        <f>Monitoring_eng!O1</f>
        <v>Dnipro</v>
      </c>
      <c r="J1" s="80" t="str">
        <f>Monitoring_eng!Q1</f>
        <v>Drohobych</v>
      </c>
      <c r="K1" s="80" t="str">
        <f>Monitoring_eng!S1</f>
        <v>Zhytomyr</v>
      </c>
      <c r="L1" s="80" t="str">
        <f>Monitoring_eng!U1</f>
        <v>Zaporizhzhia</v>
      </c>
      <c r="M1" s="80" t="str">
        <f>Monitoring_eng!W1</f>
        <v>Ivano-Frankivsk</v>
      </c>
      <c r="N1" s="80" t="str">
        <f>Monitoring_eng!Y1</f>
        <v>Izmail</v>
      </c>
      <c r="O1" s="80" t="str">
        <f>Monitoring_eng!AA1</f>
        <v>Kamianets-Podilskyi</v>
      </c>
      <c r="P1" s="80" t="str">
        <f>Monitoring_eng!AC1</f>
        <v>Kamianske</v>
      </c>
      <c r="Q1" s="80" t="str">
        <f>Monitoring_eng!AE1</f>
        <v>Kyiv</v>
      </c>
      <c r="R1" s="80" t="str">
        <f>Monitoring_eng!AG1</f>
        <v>Kovel</v>
      </c>
      <c r="S1" s="80" t="str">
        <f>Monitoring_eng!AI1</f>
        <v>Konotop</v>
      </c>
      <c r="T1" s="80" t="str">
        <f>Monitoring_eng!AK1</f>
        <v>Kostiantynivka</v>
      </c>
      <c r="U1" s="80" t="str">
        <f>Monitoring_eng!AM1</f>
        <v>Kramatorsk</v>
      </c>
      <c r="V1" s="80" t="str">
        <f>Monitoring_eng!AO1</f>
        <v>Kremenchuk</v>
      </c>
      <c r="W1" s="80" t="str">
        <f>Monitoring_eng!AQ1</f>
        <v>Kryvyi Rih</v>
      </c>
      <c r="X1" s="80" t="str">
        <f>Monitoring_eng!AS1</f>
        <v>Kropyvnytskyi</v>
      </c>
      <c r="Y1" s="80" t="str">
        <f>Monitoring_eng!AU1</f>
        <v>Lysychansk</v>
      </c>
      <c r="Z1" s="80" t="str">
        <f>Monitoring_eng!AW1</f>
        <v>Lutsk</v>
      </c>
      <c r="AA1" s="80" t="str">
        <f>Monitoring_eng!AY1</f>
        <v>Lviv</v>
      </c>
      <c r="AB1" s="80" t="str">
        <f>Monitoring_eng!BA1</f>
        <v>Mariupol</v>
      </c>
      <c r="AC1" s="80" t="str">
        <f>Monitoring_eng!BC1</f>
        <v>Melitopol</v>
      </c>
      <c r="AD1" s="80" t="str">
        <f>Monitoring_eng!BE1</f>
        <v>Mykolaiv</v>
      </c>
      <c r="AE1" s="80" t="str">
        <f>Monitoring_eng!BG1</f>
        <v>Mukacheve</v>
      </c>
      <c r="AF1" s="80" t="str">
        <f>Monitoring_eng!BI1</f>
        <v>Nizhyn</v>
      </c>
      <c r="AG1" s="80" t="str">
        <f>Monitoring_eng!BK1</f>
        <v>Nikopol</v>
      </c>
      <c r="AH1" s="80" t="str">
        <f>Monitoring_eng!BM1</f>
        <v>Novomoskovsk</v>
      </c>
      <c r="AI1" s="80" t="str">
        <f>Monitoring_eng!BO1</f>
        <v>Odesa</v>
      </c>
      <c r="AJ1" s="80" t="str">
        <f>Monitoring_eng!BQ1</f>
        <v>Oleksandriia</v>
      </c>
      <c r="AK1" s="80" t="str">
        <f>Monitoring_eng!BS1</f>
        <v>Pavlohrad</v>
      </c>
      <c r="AL1" s="80" t="str">
        <f>Monitoring_eng!BU1</f>
        <v>Poltava</v>
      </c>
      <c r="AM1" s="80" t="str">
        <f>Monitoring_eng!BW1</f>
        <v>Rivne</v>
      </c>
      <c r="AN1" s="80" t="str">
        <f>Monitoring_eng!BY1</f>
        <v>Sievierodonetsk</v>
      </c>
      <c r="AO1" s="80" t="str">
        <f>Monitoring_eng!CA1</f>
        <v>Sloviansk</v>
      </c>
      <c r="AP1" s="80" t="str">
        <f>Monitoring_eng!CC1</f>
        <v>Sumy</v>
      </c>
      <c r="AQ1" s="80" t="str">
        <f>Monitoring_eng!CE1</f>
        <v>Ternopil</v>
      </c>
      <c r="AR1" s="80" t="str">
        <f>Monitoring_eng!CG1</f>
        <v>Uzhhorod</v>
      </c>
      <c r="AS1" s="80" t="str">
        <f>Monitoring_eng!CI1</f>
        <v>Uman</v>
      </c>
      <c r="AT1" s="80" t="str">
        <f>Monitoring_eng!CK1</f>
        <v>Kharkiv</v>
      </c>
      <c r="AU1" s="80" t="str">
        <f>Monitoring_eng!CM1</f>
        <v>Kherson</v>
      </c>
      <c r="AV1" s="80" t="str">
        <f>Monitoring_eng!CO1</f>
        <v>Khmelnytskyi</v>
      </c>
      <c r="AW1" s="80" t="str">
        <f>Monitoring_eng!CQ1</f>
        <v>Cherkasy</v>
      </c>
      <c r="AX1" s="80" t="str">
        <f>Monitoring_eng!CS1</f>
        <v>Chernivtsi</v>
      </c>
      <c r="AY1" s="80" t="str">
        <f>Monitoring_eng!CU1</f>
        <v>Chernihiv</v>
      </c>
      <c r="AZ1" s="80" t="str">
        <f>Monitoring_eng!CW1</f>
        <v>Shostka</v>
      </c>
      <c r="BA1" s="64" t="s">
        <v>2103</v>
      </c>
      <c r="BB1" s="64" t="s">
        <v>2181</v>
      </c>
      <c r="BC1" s="64" t="s">
        <v>2105</v>
      </c>
      <c r="BD1" s="64" t="s">
        <v>2181</v>
      </c>
      <c r="BE1" s="64" t="s">
        <v>2107</v>
      </c>
      <c r="BF1" s="64" t="s">
        <v>2181</v>
      </c>
      <c r="BG1" s="64" t="s">
        <v>2109</v>
      </c>
      <c r="BH1" s="64" t="s">
        <v>2181</v>
      </c>
      <c r="BI1" s="64" t="s">
        <v>2182</v>
      </c>
      <c r="BJ1" s="64" t="s">
        <v>2183</v>
      </c>
      <c r="BK1" s="64" t="s">
        <v>2184</v>
      </c>
      <c r="BL1" s="64" t="s">
        <v>2183</v>
      </c>
      <c r="BM1" s="64" t="s">
        <v>2184</v>
      </c>
      <c r="BN1" s="81" t="s">
        <v>2185</v>
      </c>
      <c r="BO1" s="81" t="s">
        <v>2186</v>
      </c>
      <c r="BP1" s="64" t="s">
        <v>2173</v>
      </c>
      <c r="BQ1" s="64" t="s">
        <v>2174</v>
      </c>
      <c r="BR1" s="64" t="s">
        <v>2172</v>
      </c>
      <c r="BS1" s="64" t="s">
        <v>2175</v>
      </c>
      <c r="BT1" s="64" t="s">
        <v>2187</v>
      </c>
      <c r="BU1" s="64" t="s">
        <v>2188</v>
      </c>
      <c r="BV1" s="64" t="s">
        <v>2189</v>
      </c>
      <c r="BW1" s="64" t="s">
        <v>2190</v>
      </c>
      <c r="BX1" s="64" t="s">
        <v>2178</v>
      </c>
      <c r="BY1" s="64" t="s">
        <v>2177</v>
      </c>
      <c r="BZ1" s="64" t="s">
        <v>2176</v>
      </c>
      <c r="CA1" s="64" t="s">
        <v>2179</v>
      </c>
      <c r="CB1" s="64" t="s">
        <v>2145</v>
      </c>
      <c r="CC1" s="64"/>
    </row>
    <row r="2" spans="1:81" x14ac:dyDescent="0.25">
      <c r="A2" s="45" t="s">
        <v>304</v>
      </c>
      <c r="B2" s="46" t="s">
        <v>85</v>
      </c>
      <c r="C2" s="25" t="str">
        <f>Monitoring_eng!C2</f>
        <v>no</v>
      </c>
      <c r="D2" s="25" t="str">
        <f>Monitoring_eng!E2</f>
        <v>yes</v>
      </c>
      <c r="E2" s="25" t="str">
        <f>Monitoring_eng!G2</f>
        <v>yes</v>
      </c>
      <c r="F2" s="25" t="str">
        <f>Monitoring_eng!I2</f>
        <v>no</v>
      </c>
      <c r="G2" s="25" t="str">
        <f>Monitoring_eng!K2</f>
        <v>yes</v>
      </c>
      <c r="H2" s="25" t="str">
        <f>Monitoring_eng!M2</f>
        <v>yes</v>
      </c>
      <c r="I2" s="25" t="str">
        <f>Monitoring_eng!O2</f>
        <v>partially</v>
      </c>
      <c r="J2" s="25" t="str">
        <f>Monitoring_eng!Q2</f>
        <v>no</v>
      </c>
      <c r="K2" s="25" t="str">
        <f>Monitoring_eng!S2</f>
        <v>yes</v>
      </c>
      <c r="L2" s="25" t="str">
        <f>Monitoring_eng!U2</f>
        <v>no</v>
      </c>
      <c r="M2" s="25" t="str">
        <f>Monitoring_eng!W2</f>
        <v>yes</v>
      </c>
      <c r="N2" s="25" t="str">
        <f>Monitoring_eng!Y2</f>
        <v>yes</v>
      </c>
      <c r="O2" s="25" t="str">
        <f>Monitoring_eng!AA2</f>
        <v>yes</v>
      </c>
      <c r="P2" s="25" t="str">
        <f>Monitoring_eng!AC2</f>
        <v>yes</v>
      </c>
      <c r="Q2" s="25" t="str">
        <f>Monitoring_eng!AE2</f>
        <v>yes</v>
      </c>
      <c r="R2" s="25" t="str">
        <f>Monitoring_eng!AG2</f>
        <v>no</v>
      </c>
      <c r="S2" s="25" t="str">
        <f>Monitoring_eng!AI2</f>
        <v>yes</v>
      </c>
      <c r="T2" s="25" t="str">
        <f>Monitoring_eng!AK2</f>
        <v>yes</v>
      </c>
      <c r="U2" s="25" t="str">
        <f>Monitoring_eng!AM2</f>
        <v>no</v>
      </c>
      <c r="V2" s="25" t="str">
        <f>Monitoring_eng!AO2</f>
        <v>yes</v>
      </c>
      <c r="W2" s="25" t="str">
        <f>Monitoring_eng!AQ2</f>
        <v>yes</v>
      </c>
      <c r="X2" s="25" t="str">
        <f>Monitoring_eng!AS2</f>
        <v>no</v>
      </c>
      <c r="Y2" s="25" t="str">
        <f>Monitoring_eng!AU2</f>
        <v>no</v>
      </c>
      <c r="Z2" s="25" t="str">
        <f>Monitoring_eng!AW2</f>
        <v>yes</v>
      </c>
      <c r="AA2" s="25" t="str">
        <f>Monitoring_eng!AY2</f>
        <v>yes</v>
      </c>
      <c r="AB2" s="25" t="str">
        <f>Monitoring_eng!BA2</f>
        <v>yes</v>
      </c>
      <c r="AC2" s="25" t="str">
        <f>Monitoring_eng!BC2</f>
        <v>yes</v>
      </c>
      <c r="AD2" s="25" t="str">
        <f>Monitoring_eng!BE2</f>
        <v>no</v>
      </c>
      <c r="AE2" s="25" t="str">
        <f>Monitoring_eng!BG2</f>
        <v>no</v>
      </c>
      <c r="AF2" s="25" t="str">
        <f>Monitoring_eng!BI2</f>
        <v>no</v>
      </c>
      <c r="AG2" s="25" t="str">
        <f>Monitoring_eng!BK2</f>
        <v>partially</v>
      </c>
      <c r="AH2" s="25" t="str">
        <f>Monitoring_eng!BM2</f>
        <v>no</v>
      </c>
      <c r="AI2" s="25" t="str">
        <f>Monitoring_eng!BO2</f>
        <v>yes</v>
      </c>
      <c r="AJ2" s="25" t="str">
        <f>Monitoring_eng!BQ2</f>
        <v>yes</v>
      </c>
      <c r="AK2" s="25" t="str">
        <f>Monitoring_eng!BS2</f>
        <v>partially</v>
      </c>
      <c r="AL2" s="25" t="str">
        <f>Monitoring_eng!BU2</f>
        <v>yes</v>
      </c>
      <c r="AM2" s="25" t="str">
        <f>Monitoring_eng!BW2</f>
        <v>no</v>
      </c>
      <c r="AN2" s="25" t="str">
        <f>Monitoring_eng!BY2</f>
        <v>yes</v>
      </c>
      <c r="AO2" s="25" t="str">
        <f>Monitoring_eng!CA2</f>
        <v>yes</v>
      </c>
      <c r="AP2" s="25" t="str">
        <f>Monitoring_eng!CC2</f>
        <v>yes</v>
      </c>
      <c r="AQ2" s="25" t="str">
        <f>Monitoring_eng!CE2</f>
        <v>yes</v>
      </c>
      <c r="AR2" s="25" t="str">
        <f>Monitoring_eng!CG2</f>
        <v>yes</v>
      </c>
      <c r="AS2" s="25" t="str">
        <f>Monitoring_eng!CI2</f>
        <v>no</v>
      </c>
      <c r="AT2" s="25" t="str">
        <f>Monitoring_eng!CK2</f>
        <v>yes</v>
      </c>
      <c r="AU2" s="25" t="str">
        <f>Monitoring_eng!CM2</f>
        <v>yes</v>
      </c>
      <c r="AV2" s="25" t="str">
        <f>Monitoring_eng!CO2</f>
        <v>yes</v>
      </c>
      <c r="AW2" s="25" t="str">
        <f>Monitoring_eng!CQ2</f>
        <v>no</v>
      </c>
      <c r="AX2" s="25" t="str">
        <f>Monitoring_eng!CS2</f>
        <v>yes</v>
      </c>
      <c r="AY2" s="25" t="str">
        <f>Monitoring_eng!CU2</f>
        <v>yes</v>
      </c>
      <c r="AZ2" s="25" t="str">
        <f>Monitoring_eng!CW2</f>
        <v>yes</v>
      </c>
      <c r="BA2" s="45" t="s">
        <v>1749</v>
      </c>
      <c r="BB2" s="45">
        <f t="shared" ref="BB2:BB65" si="0">COUNTIF($C2:$AZ2,$BA2)</f>
        <v>32</v>
      </c>
      <c r="BC2" s="45" t="s">
        <v>1750</v>
      </c>
      <c r="BD2" s="45">
        <f t="shared" ref="BD2:BD65" si="1">COUNTIF($C2:$AZ2,$BC2)</f>
        <v>15</v>
      </c>
      <c r="BE2" s="45" t="s">
        <v>1752</v>
      </c>
      <c r="BF2" s="45">
        <f t="shared" ref="BF2:BF65" si="2">COUNTIF($C2:$AZ2,$BE2)</f>
        <v>3</v>
      </c>
      <c r="BG2" s="45" t="s">
        <v>2116</v>
      </c>
      <c r="BH2" s="45">
        <f>COUNTIF($C2:$AZ2,$BG2)</f>
        <v>0</v>
      </c>
      <c r="BI2" s="45">
        <f>BB2+BD2+BF2+BH2</f>
        <v>50</v>
      </c>
      <c r="BJ2" s="45" t="str">
        <f>BA2</f>
        <v>yes</v>
      </c>
      <c r="BK2" s="45" t="str">
        <f>BC2</f>
        <v>no</v>
      </c>
      <c r="BL2" s="45">
        <f>BB2</f>
        <v>32</v>
      </c>
      <c r="BM2" s="45">
        <f>BD2</f>
        <v>15</v>
      </c>
      <c r="BN2" s="78">
        <f>BL2/50</f>
        <v>0.64</v>
      </c>
      <c r="BO2" s="78">
        <f>BM2/50</f>
        <v>0.3</v>
      </c>
      <c r="BP2" s="79">
        <f>COUNTIFS($C2:$AZ2,$BJ2,Results!$T$87:$BQ$87,BP$1)/(COUNTIF(Results!$T$87:$BQ$87,BP$1))</f>
        <v>0.70588235294117652</v>
      </c>
      <c r="BQ2" s="79">
        <f>COUNTIFS($C2:$AZ2,$BJ2,Results!$T$87:$BQ$87,BQ$1)/(COUNTIF(Results!$T$87:$BQ$87,BQ$1))</f>
        <v>0.66666666666666663</v>
      </c>
      <c r="BR2" s="79">
        <f>COUNTIFS($C2:$AZ2,$BJ2,Results!$T$87:$BQ$87,BR$1)/(COUNTIF(Results!$T$87:$BQ$87,BR$1))</f>
        <v>0.625</v>
      </c>
      <c r="BS2" s="79">
        <f>COUNTIFS($C2:$AZ2,$BJ2,Results!$T$87:$BQ$87,BS$1)/(COUNTIF(Results!$T$87:$BQ$87,BS$1))</f>
        <v>0.53846153846153844</v>
      </c>
      <c r="BT2" s="79">
        <f>COUNTIFS($C2:$AZ2,$BJ2,Results!$T$89:$BQ$89,BT$1)/(COUNTIF(Results!$T$89:$BQ$89,BT$1))</f>
        <v>0.53333333333333333</v>
      </c>
      <c r="BU2" s="79">
        <f>COUNTIFS($C2:$AZ2,$BJ2,Results!$T$89:$BQ$89,BU$1)/(COUNTIF(Results!$T$89:$BQ$89,BU$1))</f>
        <v>0.63636363636363635</v>
      </c>
      <c r="BV2" s="79">
        <f>COUNTIFS($C2:$AZ2,$BJ2,Results!$T$89:$BQ$89,BV$1)/(COUNTIF(Results!$T$89:$BQ$89,BV$1))</f>
        <v>0.77777777777777779</v>
      </c>
      <c r="BW2" s="79">
        <f>COUNTIFS($C2:$AZ2,$BJ2,Results!$T$89:$BQ$89,BW$1)/(COUNTIF(Results!$T$89:$BQ$89,BW$1))</f>
        <v>0.75</v>
      </c>
      <c r="BX2" s="79">
        <f>COUNTIFS($C2:$AZ2,$BJ2,Results!$T$90:$BQ$90,BX$1)/(COUNTIF(Results!$T$90:$BQ$90,BX$1))</f>
        <v>0.6470588235294118</v>
      </c>
      <c r="BY2" s="79">
        <f>COUNTIFS($C2:$AZ2,$BJ2,Results!$T$90:$BQ$90,BY$1)/(COUNTIF(Results!$T$90:$BQ$90,BY$1))</f>
        <v>0.35294117647058826</v>
      </c>
      <c r="BZ2" s="79">
        <f>COUNTIFS($C2:$AZ2,$BJ2,Results!$T$90:$BQ$90,BZ$1)/(COUNTIF(Results!$T$90:$BQ$90,BZ$1))</f>
        <v>0.9375</v>
      </c>
      <c r="CA2" s="79">
        <f>COUNTIFS($C2:$AZ2,$BJ2,Results!$T$91:$BQ$91,CA$1)/(COUNTIF(Results!$T$91:$BQ$91,CA$1))</f>
        <v>0.35294117647058826</v>
      </c>
      <c r="CB2" s="79">
        <f>COUNTIFS($C2:$AZ2,$BJ2,Results!$T$91:$BQ$91,CB$1)/(COUNTIF(Results!$T$91:$BQ$91,CB$1))</f>
        <v>0.6470588235294118</v>
      </c>
      <c r="CC2" s="45"/>
    </row>
    <row r="3" spans="1:81" x14ac:dyDescent="0.25">
      <c r="A3" s="45" t="s">
        <v>305</v>
      </c>
      <c r="B3" s="46" t="s">
        <v>86</v>
      </c>
      <c r="C3" s="25" t="str">
        <f>Monitoring_eng!C3</f>
        <v>no</v>
      </c>
      <c r="D3" s="25" t="str">
        <f>Monitoring_eng!E3</f>
        <v>no</v>
      </c>
      <c r="E3" s="25" t="str">
        <f>Monitoring_eng!G3</f>
        <v>yes</v>
      </c>
      <c r="F3" s="25" t="str">
        <f>Monitoring_eng!I3</f>
        <v>no</v>
      </c>
      <c r="G3" s="25" t="str">
        <f>Monitoring_eng!K3</f>
        <v>no</v>
      </c>
      <c r="H3" s="25" t="str">
        <f>Monitoring_eng!M3</f>
        <v>yes</v>
      </c>
      <c r="I3" s="25" t="str">
        <f>Monitoring_eng!O3</f>
        <v>no</v>
      </c>
      <c r="J3" s="25" t="str">
        <f>Monitoring_eng!Q3</f>
        <v>no</v>
      </c>
      <c r="K3" s="25" t="str">
        <f>Monitoring_eng!S3</f>
        <v>no</v>
      </c>
      <c r="L3" s="25" t="str">
        <f>Monitoring_eng!U3</f>
        <v>no</v>
      </c>
      <c r="M3" s="25" t="str">
        <f>Monitoring_eng!W3</f>
        <v>no</v>
      </c>
      <c r="N3" s="25" t="str">
        <f>Monitoring_eng!Y3</f>
        <v>yes</v>
      </c>
      <c r="O3" s="25" t="str">
        <f>Monitoring_eng!AA3</f>
        <v>yes</v>
      </c>
      <c r="P3" s="25" t="str">
        <f>Monitoring_eng!AC3</f>
        <v>no</v>
      </c>
      <c r="Q3" s="25" t="str">
        <f>Monitoring_eng!AE3</f>
        <v>no</v>
      </c>
      <c r="R3" s="25" t="str">
        <f>Monitoring_eng!AG3</f>
        <v>no</v>
      </c>
      <c r="S3" s="25" t="str">
        <f>Monitoring_eng!AI3</f>
        <v>no</v>
      </c>
      <c r="T3" s="25" t="str">
        <f>Monitoring_eng!AK3</f>
        <v>no</v>
      </c>
      <c r="U3" s="25" t="str">
        <f>Monitoring_eng!AM3</f>
        <v>no</v>
      </c>
      <c r="V3" s="25" t="str">
        <f>Monitoring_eng!AO3</f>
        <v>no</v>
      </c>
      <c r="W3" s="25" t="str">
        <f>Monitoring_eng!AQ3</f>
        <v>no</v>
      </c>
      <c r="X3" s="25" t="str">
        <f>Monitoring_eng!AS3</f>
        <v>no</v>
      </c>
      <c r="Y3" s="25" t="str">
        <f>Monitoring_eng!AU3</f>
        <v>no</v>
      </c>
      <c r="Z3" s="25" t="str">
        <f>Monitoring_eng!AW3</f>
        <v>yes</v>
      </c>
      <c r="AA3" s="25" t="str">
        <f>Monitoring_eng!AY3</f>
        <v>no</v>
      </c>
      <c r="AB3" s="25" t="str">
        <f>Monitoring_eng!BA3</f>
        <v>no</v>
      </c>
      <c r="AC3" s="25" t="str">
        <f>Monitoring_eng!BC3</f>
        <v>no</v>
      </c>
      <c r="AD3" s="25" t="str">
        <f>Monitoring_eng!BE3</f>
        <v>no</v>
      </c>
      <c r="AE3" s="25" t="str">
        <f>Monitoring_eng!BG3</f>
        <v>no</v>
      </c>
      <c r="AF3" s="25" t="str">
        <f>Monitoring_eng!BI3</f>
        <v>no</v>
      </c>
      <c r="AG3" s="25" t="str">
        <f>Monitoring_eng!BK3</f>
        <v>partially</v>
      </c>
      <c r="AH3" s="25" t="str">
        <f>Monitoring_eng!BM3</f>
        <v>no</v>
      </c>
      <c r="AI3" s="25" t="str">
        <f>Monitoring_eng!BO3</f>
        <v>no</v>
      </c>
      <c r="AJ3" s="25" t="str">
        <f>Monitoring_eng!BQ3</f>
        <v>no</v>
      </c>
      <c r="AK3" s="25" t="str">
        <f>Monitoring_eng!BS3</f>
        <v>no</v>
      </c>
      <c r="AL3" s="25" t="str">
        <f>Monitoring_eng!BU3</f>
        <v>no</v>
      </c>
      <c r="AM3" s="25" t="str">
        <f>Monitoring_eng!BW3</f>
        <v>no</v>
      </c>
      <c r="AN3" s="25" t="str">
        <f>Monitoring_eng!BY3</f>
        <v>no</v>
      </c>
      <c r="AO3" s="25" t="str">
        <f>Monitoring_eng!CA3</f>
        <v>no</v>
      </c>
      <c r="AP3" s="25" t="str">
        <f>Monitoring_eng!CC3</f>
        <v>yes</v>
      </c>
      <c r="AQ3" s="25" t="str">
        <f>Monitoring_eng!CE3</f>
        <v>partially</v>
      </c>
      <c r="AR3" s="25" t="str">
        <f>Monitoring_eng!CG3</f>
        <v>no</v>
      </c>
      <c r="AS3" s="25" t="str">
        <f>Monitoring_eng!CI3</f>
        <v>no</v>
      </c>
      <c r="AT3" s="25" t="str">
        <f>Monitoring_eng!CK3</f>
        <v>no</v>
      </c>
      <c r="AU3" s="25" t="str">
        <f>Monitoring_eng!CM3</f>
        <v>no</v>
      </c>
      <c r="AV3" s="25" t="str">
        <f>Monitoring_eng!CO3</f>
        <v>no</v>
      </c>
      <c r="AW3" s="25" t="str">
        <f>Monitoring_eng!CQ3</f>
        <v>no</v>
      </c>
      <c r="AX3" s="25" t="str">
        <f>Monitoring_eng!CS3</f>
        <v>yes</v>
      </c>
      <c r="AY3" s="25" t="str">
        <f>Monitoring_eng!CU3</f>
        <v>yes</v>
      </c>
      <c r="AZ3" s="25" t="str">
        <f>Monitoring_eng!CW3</f>
        <v>no</v>
      </c>
      <c r="BA3" s="45" t="s">
        <v>1749</v>
      </c>
      <c r="BB3" s="45">
        <f t="shared" si="0"/>
        <v>8</v>
      </c>
      <c r="BC3" s="45" t="s">
        <v>1750</v>
      </c>
      <c r="BD3" s="45">
        <f t="shared" si="1"/>
        <v>40</v>
      </c>
      <c r="BE3" s="45" t="s">
        <v>1752</v>
      </c>
      <c r="BF3" s="45">
        <f t="shared" si="2"/>
        <v>2</v>
      </c>
      <c r="BG3" s="45" t="s">
        <v>2116</v>
      </c>
      <c r="BH3" s="45">
        <f t="shared" ref="BH3:BH66" si="3">COUNTIF($C3:$AZ3,$BG3)</f>
        <v>0</v>
      </c>
      <c r="BI3" s="45">
        <f t="shared" ref="BI3:BI66" si="4">BB3+BD3+BF3+BH3</f>
        <v>50</v>
      </c>
      <c r="BJ3" s="45" t="str">
        <f t="shared" ref="BJ3:BJ66" si="5">BA3</f>
        <v>yes</v>
      </c>
      <c r="BK3" s="45" t="str">
        <f t="shared" ref="BK3:BK66" si="6">BC3</f>
        <v>no</v>
      </c>
      <c r="BL3" s="45">
        <f t="shared" ref="BL3:BL66" si="7">BB3</f>
        <v>8</v>
      </c>
      <c r="BM3" s="45">
        <f t="shared" ref="BM3:BM66" si="8">BD3</f>
        <v>40</v>
      </c>
      <c r="BN3" s="78">
        <f t="shared" ref="BN3:BO66" si="9">BL3/50</f>
        <v>0.16</v>
      </c>
      <c r="BO3" s="78">
        <f t="shared" si="9"/>
        <v>0.8</v>
      </c>
      <c r="BP3" s="79">
        <f>COUNTIFS($C3:$AZ3,$BJ3,Results!$T$87:$BQ$87,BP$1)/(COUNTIF(Results!$T$87:$BQ$87,BP$1))</f>
        <v>0.17647058823529413</v>
      </c>
      <c r="BQ3" s="79">
        <f>COUNTIFS($C3:$AZ3,$BJ3,Results!$T$87:$BQ$87,BQ$1)/(COUNTIF(Results!$T$87:$BQ$87,BQ$1))</f>
        <v>0.25</v>
      </c>
      <c r="BR3" s="79">
        <f>COUNTIFS($C3:$AZ3,$BJ3,Results!$T$87:$BQ$87,BR$1)/(COUNTIF(Results!$T$87:$BQ$87,BR$1))</f>
        <v>0</v>
      </c>
      <c r="BS3" s="79">
        <f>COUNTIFS($C3:$AZ3,$BJ3,Results!$T$87:$BQ$87,BS$1)/(COUNTIF(Results!$T$87:$BQ$87,BS$1))</f>
        <v>0.15384615384615385</v>
      </c>
      <c r="BT3" s="79">
        <f>COUNTIFS($C3:$AZ3,$BJ3,Results!$T$89:$BQ$89,BT$1)/(COUNTIF(Results!$T$89:$BQ$89,BT$1))</f>
        <v>0.13333333333333333</v>
      </c>
      <c r="BU3" s="79">
        <f>COUNTIFS($C3:$AZ3,$BJ3,Results!$T$89:$BQ$89,BU$1)/(COUNTIF(Results!$T$89:$BQ$89,BU$1))</f>
        <v>0.18181818181818182</v>
      </c>
      <c r="BV3" s="79">
        <f>COUNTIFS($C3:$AZ3,$BJ3,Results!$T$89:$BQ$89,BV$1)/(COUNTIF(Results!$T$89:$BQ$89,BV$1))</f>
        <v>0.22222222222222221</v>
      </c>
      <c r="BW3" s="79">
        <f>COUNTIFS($C3:$AZ3,$BJ3,Results!$T$89:$BQ$89,BW$1)/(COUNTIF(Results!$T$89:$BQ$89,BW$1))</f>
        <v>0</v>
      </c>
      <c r="BX3" s="79">
        <f>COUNTIFS($C3:$AZ3,$BJ3,Results!$T$90:$BQ$90,BX$1)/(COUNTIF(Results!$T$90:$BQ$90,BX$1))</f>
        <v>0</v>
      </c>
      <c r="BY3" s="79">
        <f>COUNTIFS($C3:$AZ3,$BJ3,Results!$T$90:$BQ$90,BY$1)/(COUNTIF(Results!$T$90:$BQ$90,BY$1))</f>
        <v>0.17647058823529413</v>
      </c>
      <c r="BZ3" s="79">
        <f>COUNTIFS($C3:$AZ3,$BJ3,Results!$T$90:$BQ$90,BZ$1)/(COUNTIF(Results!$T$90:$BQ$90,BZ$1))</f>
        <v>0.3125</v>
      </c>
      <c r="CA3" s="79">
        <f>COUNTIFS($C3:$AZ3,$BJ3,Results!$T$91:$BQ$91,CA$1)/(COUNTIF(Results!$T$91:$BQ$91,CA$1))</f>
        <v>0.17647058823529413</v>
      </c>
      <c r="CB3" s="79">
        <f>COUNTIFS($C3:$AZ3,$BJ3,Results!$T$91:$BQ$91,CB$1)/(COUNTIF(Results!$T$91:$BQ$91,CB$1))</f>
        <v>0</v>
      </c>
      <c r="CC3" s="45"/>
    </row>
    <row r="4" spans="1:81" x14ac:dyDescent="0.25">
      <c r="A4" s="45" t="s">
        <v>306</v>
      </c>
      <c r="B4" s="46" t="s">
        <v>87</v>
      </c>
      <c r="C4" s="25" t="str">
        <f>Monitoring_eng!C4</f>
        <v>no</v>
      </c>
      <c r="D4" s="25" t="str">
        <f>Monitoring_eng!E4</f>
        <v>N/A</v>
      </c>
      <c r="E4" s="25" t="str">
        <f>Monitoring_eng!G4</f>
        <v>no</v>
      </c>
      <c r="F4" s="25" t="str">
        <f>Monitoring_eng!I4</f>
        <v>no</v>
      </c>
      <c r="G4" s="25" t="str">
        <f>Monitoring_eng!K4</f>
        <v>N/A</v>
      </c>
      <c r="H4" s="25" t="str">
        <f>Monitoring_eng!M4</f>
        <v>no</v>
      </c>
      <c r="I4" s="25" t="str">
        <f>Monitoring_eng!O4</f>
        <v>no</v>
      </c>
      <c r="J4" s="25" t="str">
        <f>Monitoring_eng!Q4</f>
        <v>no</v>
      </c>
      <c r="K4" s="25" t="str">
        <f>Monitoring_eng!S4</f>
        <v>N/A</v>
      </c>
      <c r="L4" s="25" t="str">
        <f>Monitoring_eng!U4</f>
        <v>no</v>
      </c>
      <c r="M4" s="25" t="str">
        <f>Monitoring_eng!W4</f>
        <v>N/A</v>
      </c>
      <c r="N4" s="25" t="str">
        <f>Monitoring_eng!Y4</f>
        <v>N/A</v>
      </c>
      <c r="O4" s="25" t="str">
        <f>Monitoring_eng!AA4</f>
        <v>yes</v>
      </c>
      <c r="P4" s="25" t="str">
        <f>Monitoring_eng!AC4</f>
        <v>yes</v>
      </c>
      <c r="Q4" s="25" t="str">
        <f>Monitoring_eng!AE4</f>
        <v>N/A</v>
      </c>
      <c r="R4" s="25" t="str">
        <f>Monitoring_eng!AG4</f>
        <v>no</v>
      </c>
      <c r="S4" s="25" t="str">
        <f>Monitoring_eng!AI4</f>
        <v>yes</v>
      </c>
      <c r="T4" s="25" t="str">
        <f>Monitoring_eng!AK4</f>
        <v>N/A</v>
      </c>
      <c r="U4" s="25" t="str">
        <f>Monitoring_eng!AM4</f>
        <v>no</v>
      </c>
      <c r="V4" s="25" t="str">
        <f>Monitoring_eng!AO4</f>
        <v>N/A</v>
      </c>
      <c r="W4" s="25" t="str">
        <f>Monitoring_eng!AQ4</f>
        <v>yes</v>
      </c>
      <c r="X4" s="25" t="str">
        <f>Monitoring_eng!AS4</f>
        <v>no</v>
      </c>
      <c r="Y4" s="25" t="str">
        <f>Monitoring_eng!AU4</f>
        <v>no</v>
      </c>
      <c r="Z4" s="25" t="str">
        <f>Monitoring_eng!AW4</f>
        <v>no</v>
      </c>
      <c r="AA4" s="25" t="str">
        <f>Monitoring_eng!AY4</f>
        <v>N/A</v>
      </c>
      <c r="AB4" s="25" t="str">
        <f>Monitoring_eng!BA4</f>
        <v>N/A</v>
      </c>
      <c r="AC4" s="25" t="str">
        <f>Monitoring_eng!BC4</f>
        <v>N/A</v>
      </c>
      <c r="AD4" s="25" t="str">
        <f>Monitoring_eng!BE4</f>
        <v>no</v>
      </c>
      <c r="AE4" s="25" t="str">
        <f>Monitoring_eng!BG4</f>
        <v>no</v>
      </c>
      <c r="AF4" s="25" t="str">
        <f>Monitoring_eng!BI4</f>
        <v>no</v>
      </c>
      <c r="AG4" s="25" t="str">
        <f>Monitoring_eng!BK4</f>
        <v>no</v>
      </c>
      <c r="AH4" s="25" t="str">
        <f>Monitoring_eng!BM4</f>
        <v>no</v>
      </c>
      <c r="AI4" s="25" t="str">
        <f>Monitoring_eng!BO4</f>
        <v>N/A</v>
      </c>
      <c r="AJ4" s="25" t="str">
        <f>Monitoring_eng!BQ4</f>
        <v>N/A</v>
      </c>
      <c r="AK4" s="25" t="str">
        <f>Monitoring_eng!BS4</f>
        <v>N/A</v>
      </c>
      <c r="AL4" s="25" t="str">
        <f>Monitoring_eng!BU4</f>
        <v>N/A</v>
      </c>
      <c r="AM4" s="25" t="str">
        <f>Monitoring_eng!BW4</f>
        <v>no</v>
      </c>
      <c r="AN4" s="25" t="str">
        <f>Monitoring_eng!BY4</f>
        <v>N/A</v>
      </c>
      <c r="AO4" s="25" t="str">
        <f>Monitoring_eng!CA4</f>
        <v>N/A</v>
      </c>
      <c r="AP4" s="25" t="str">
        <f>Monitoring_eng!CC4</f>
        <v>yes</v>
      </c>
      <c r="AQ4" s="25" t="str">
        <f>Monitoring_eng!CE4</f>
        <v>no</v>
      </c>
      <c r="AR4" s="25" t="str">
        <f>Monitoring_eng!CG4</f>
        <v>yes</v>
      </c>
      <c r="AS4" s="25" t="str">
        <f>Monitoring_eng!CI4</f>
        <v>no</v>
      </c>
      <c r="AT4" s="25" t="str">
        <f>Monitoring_eng!CK4</f>
        <v>N/A</v>
      </c>
      <c r="AU4" s="25" t="str">
        <f>Monitoring_eng!CM4</f>
        <v>N/A</v>
      </c>
      <c r="AV4" s="25" t="str">
        <f>Monitoring_eng!CO4</f>
        <v>N/A</v>
      </c>
      <c r="AW4" s="25" t="str">
        <f>Monitoring_eng!CQ4</f>
        <v>no</v>
      </c>
      <c r="AX4" s="25" t="str">
        <f>Monitoring_eng!CS4</f>
        <v>yes</v>
      </c>
      <c r="AY4" s="25" t="str">
        <f>Monitoring_eng!CU4</f>
        <v>yes</v>
      </c>
      <c r="AZ4" s="25" t="str">
        <f>Monitoring_eng!CW4</f>
        <v>N/A</v>
      </c>
      <c r="BA4" s="45" t="s">
        <v>1749</v>
      </c>
      <c r="BB4" s="45">
        <f t="shared" si="0"/>
        <v>8</v>
      </c>
      <c r="BC4" s="45" t="s">
        <v>1750</v>
      </c>
      <c r="BD4" s="45">
        <f t="shared" si="1"/>
        <v>21</v>
      </c>
      <c r="BE4" s="45" t="s">
        <v>1752</v>
      </c>
      <c r="BF4" s="45">
        <f t="shared" si="2"/>
        <v>0</v>
      </c>
      <c r="BG4" s="45" t="s">
        <v>2116</v>
      </c>
      <c r="BH4" s="45">
        <f t="shared" si="3"/>
        <v>21</v>
      </c>
      <c r="BI4" s="45">
        <f t="shared" si="4"/>
        <v>50</v>
      </c>
      <c r="BJ4" s="45" t="str">
        <f t="shared" si="5"/>
        <v>yes</v>
      </c>
      <c r="BK4" s="45" t="str">
        <f t="shared" si="6"/>
        <v>no</v>
      </c>
      <c r="BL4" s="45">
        <f t="shared" si="7"/>
        <v>8</v>
      </c>
      <c r="BM4" s="45">
        <f t="shared" si="8"/>
        <v>21</v>
      </c>
      <c r="BN4" s="78">
        <f t="shared" si="9"/>
        <v>0.16</v>
      </c>
      <c r="BO4" s="78">
        <f t="shared" si="9"/>
        <v>0.42</v>
      </c>
      <c r="BP4" s="79">
        <f>COUNTIFS($C4:$AZ4,$BJ4,Results!$T$87:$BQ$87,BP$1)/(COUNTIF(Results!$T$87:$BQ$87,BP$1))</f>
        <v>0.17647058823529413</v>
      </c>
      <c r="BQ4" s="79">
        <f>COUNTIFS($C4:$AZ4,$BJ4,Results!$T$87:$BQ$87,BQ$1)/(COUNTIF(Results!$T$87:$BQ$87,BQ$1))</f>
        <v>0.25</v>
      </c>
      <c r="BR4" s="79">
        <f>COUNTIFS($C4:$AZ4,$BJ4,Results!$T$87:$BQ$87,BR$1)/(COUNTIF(Results!$T$87:$BQ$87,BR$1))</f>
        <v>0</v>
      </c>
      <c r="BS4" s="79">
        <f>COUNTIFS($C4:$AZ4,$BJ4,Results!$T$87:$BQ$87,BS$1)/(COUNTIF(Results!$T$87:$BQ$87,BS$1))</f>
        <v>0.15384615384615385</v>
      </c>
      <c r="BT4" s="79">
        <f>COUNTIFS($C4:$AZ4,$BJ4,Results!$T$89:$BQ$89,BT$1)/(COUNTIF(Results!$T$89:$BQ$89,BT$1))</f>
        <v>0.13333333333333333</v>
      </c>
      <c r="BU4" s="79">
        <f>COUNTIFS($C4:$AZ4,$BJ4,Results!$T$89:$BQ$89,BU$1)/(COUNTIF(Results!$T$89:$BQ$89,BU$1))</f>
        <v>0.18181818181818182</v>
      </c>
      <c r="BV4" s="79">
        <f>COUNTIFS($C4:$AZ4,$BJ4,Results!$T$89:$BQ$89,BV$1)/(COUNTIF(Results!$T$89:$BQ$89,BV$1))</f>
        <v>0.22222222222222221</v>
      </c>
      <c r="BW4" s="79">
        <f>COUNTIFS($C4:$AZ4,$BJ4,Results!$T$89:$BQ$89,BW$1)/(COUNTIF(Results!$T$89:$BQ$89,BW$1))</f>
        <v>0</v>
      </c>
      <c r="BX4" s="79">
        <f>COUNTIFS($C4:$AZ4,$BJ4,Results!$T$90:$BQ$90,BX$1)/(COUNTIF(Results!$T$90:$BQ$90,BX$1))</f>
        <v>0.11764705882352941</v>
      </c>
      <c r="BY4" s="79">
        <f>COUNTIFS($C4:$AZ4,$BJ4,Results!$T$90:$BQ$90,BY$1)/(COUNTIF(Results!$T$90:$BQ$90,BY$1))</f>
        <v>0.17647058823529413</v>
      </c>
      <c r="BZ4" s="79">
        <f>COUNTIFS($C4:$AZ4,$BJ4,Results!$T$90:$BQ$90,BZ$1)/(COUNTIF(Results!$T$90:$BQ$90,BZ$1))</f>
        <v>0.1875</v>
      </c>
      <c r="CA4" s="79">
        <f>COUNTIFS($C4:$AZ4,$BJ4,Results!$T$91:$BQ$91,CA$1)/(COUNTIF(Results!$T$91:$BQ$91,CA$1))</f>
        <v>0.17647058823529413</v>
      </c>
      <c r="CB4" s="79">
        <f>COUNTIFS($C4:$AZ4,$BJ4,Results!$T$91:$BQ$91,CB$1)/(COUNTIF(Results!$T$91:$BQ$91,CB$1))</f>
        <v>0.11764705882352941</v>
      </c>
      <c r="CC4" s="45"/>
    </row>
    <row r="5" spans="1:81" x14ac:dyDescent="0.25">
      <c r="A5" s="45" t="s">
        <v>307</v>
      </c>
      <c r="B5" s="46" t="s">
        <v>88</v>
      </c>
      <c r="C5" s="25" t="str">
        <f>Monitoring_eng!C5</f>
        <v>no</v>
      </c>
      <c r="D5" s="25" t="str">
        <f>Monitoring_eng!E5</f>
        <v>no</v>
      </c>
      <c r="E5" s="25" t="str">
        <f>Monitoring_eng!G5</f>
        <v>no</v>
      </c>
      <c r="F5" s="25" t="str">
        <f>Monitoring_eng!I5</f>
        <v>no</v>
      </c>
      <c r="G5" s="25" t="str">
        <f>Monitoring_eng!K5</f>
        <v>no</v>
      </c>
      <c r="H5" s="25" t="str">
        <f>Monitoring_eng!M5</f>
        <v>yes</v>
      </c>
      <c r="I5" s="25" t="str">
        <f>Monitoring_eng!O5</f>
        <v>no</v>
      </c>
      <c r="J5" s="25" t="str">
        <f>Monitoring_eng!Q5</f>
        <v>no</v>
      </c>
      <c r="K5" s="25" t="str">
        <f>Monitoring_eng!S5</f>
        <v>no</v>
      </c>
      <c r="L5" s="25" t="str">
        <f>Monitoring_eng!U5</f>
        <v>no</v>
      </c>
      <c r="M5" s="25" t="str">
        <f>Monitoring_eng!W5</f>
        <v>yes</v>
      </c>
      <c r="N5" s="25" t="str">
        <f>Monitoring_eng!Y5</f>
        <v>no</v>
      </c>
      <c r="O5" s="25" t="str">
        <f>Monitoring_eng!AA5</f>
        <v>yes</v>
      </c>
      <c r="P5" s="25" t="str">
        <f>Monitoring_eng!AC5</f>
        <v>no</v>
      </c>
      <c r="Q5" s="25" t="str">
        <f>Monitoring_eng!AE5</f>
        <v>no</v>
      </c>
      <c r="R5" s="25" t="str">
        <f>Monitoring_eng!AG5</f>
        <v>no</v>
      </c>
      <c r="S5" s="25" t="str">
        <f>Monitoring_eng!AI5</f>
        <v>no</v>
      </c>
      <c r="T5" s="25" t="str">
        <f>Monitoring_eng!AK5</f>
        <v>no</v>
      </c>
      <c r="U5" s="25" t="str">
        <f>Monitoring_eng!AM5</f>
        <v>no</v>
      </c>
      <c r="V5" s="25" t="str">
        <f>Monitoring_eng!AO5</f>
        <v>no</v>
      </c>
      <c r="W5" s="25" t="str">
        <f>Monitoring_eng!AQ5</f>
        <v>no</v>
      </c>
      <c r="X5" s="25" t="str">
        <f>Monitoring_eng!AS5</f>
        <v>no</v>
      </c>
      <c r="Y5" s="25" t="str">
        <f>Monitoring_eng!AU5</f>
        <v>no</v>
      </c>
      <c r="Z5" s="25" t="str">
        <f>Monitoring_eng!AW5</f>
        <v>no</v>
      </c>
      <c r="AA5" s="25" t="str">
        <f>Monitoring_eng!AY5</f>
        <v>yes</v>
      </c>
      <c r="AB5" s="25" t="str">
        <f>Monitoring_eng!BA5</f>
        <v>no</v>
      </c>
      <c r="AC5" s="25" t="str">
        <f>Monitoring_eng!BC5</f>
        <v>no</v>
      </c>
      <c r="AD5" s="25" t="str">
        <f>Monitoring_eng!BE5</f>
        <v>no</v>
      </c>
      <c r="AE5" s="25" t="str">
        <f>Monitoring_eng!BG5</f>
        <v>no</v>
      </c>
      <c r="AF5" s="25" t="str">
        <f>Monitoring_eng!BI5</f>
        <v>no</v>
      </c>
      <c r="AG5" s="25" t="str">
        <f>Monitoring_eng!BK5</f>
        <v>no</v>
      </c>
      <c r="AH5" s="25" t="str">
        <f>Monitoring_eng!BM5</f>
        <v>no</v>
      </c>
      <c r="AI5" s="25" t="str">
        <f>Monitoring_eng!BO5</f>
        <v>yes</v>
      </c>
      <c r="AJ5" s="25" t="str">
        <f>Monitoring_eng!BQ5</f>
        <v>no</v>
      </c>
      <c r="AK5" s="25" t="str">
        <f>Monitoring_eng!BS5</f>
        <v>no</v>
      </c>
      <c r="AL5" s="25" t="str">
        <f>Monitoring_eng!BU5</f>
        <v>no</v>
      </c>
      <c r="AM5" s="25" t="str">
        <f>Monitoring_eng!BW5</f>
        <v>no</v>
      </c>
      <c r="AN5" s="25" t="str">
        <f>Monitoring_eng!BY5</f>
        <v>no</v>
      </c>
      <c r="AO5" s="25" t="str">
        <f>Monitoring_eng!CA5</f>
        <v>no</v>
      </c>
      <c r="AP5" s="25" t="str">
        <f>Monitoring_eng!CC5</f>
        <v>no</v>
      </c>
      <c r="AQ5" s="25" t="str">
        <f>Monitoring_eng!CE5</f>
        <v>no</v>
      </c>
      <c r="AR5" s="25" t="str">
        <f>Monitoring_eng!CG5</f>
        <v>no</v>
      </c>
      <c r="AS5" s="25" t="str">
        <f>Monitoring_eng!CI5</f>
        <v>no</v>
      </c>
      <c r="AT5" s="25" t="str">
        <f>Monitoring_eng!CK5</f>
        <v>no</v>
      </c>
      <c r="AU5" s="25" t="str">
        <f>Monitoring_eng!CM5</f>
        <v>no</v>
      </c>
      <c r="AV5" s="25" t="str">
        <f>Monitoring_eng!CO5</f>
        <v>no</v>
      </c>
      <c r="AW5" s="25" t="str">
        <f>Monitoring_eng!CQ5</f>
        <v>no</v>
      </c>
      <c r="AX5" s="25" t="str">
        <f>Monitoring_eng!CS5</f>
        <v>no</v>
      </c>
      <c r="AY5" s="25" t="str">
        <f>Monitoring_eng!CU5</f>
        <v>no</v>
      </c>
      <c r="AZ5" s="25" t="str">
        <f>Monitoring_eng!CW5</f>
        <v>no</v>
      </c>
      <c r="BA5" s="45" t="s">
        <v>1749</v>
      </c>
      <c r="BB5" s="45">
        <f t="shared" si="0"/>
        <v>5</v>
      </c>
      <c r="BC5" s="45" t="s">
        <v>1750</v>
      </c>
      <c r="BD5" s="45">
        <f t="shared" si="1"/>
        <v>45</v>
      </c>
      <c r="BE5" s="45" t="s">
        <v>1752</v>
      </c>
      <c r="BF5" s="45">
        <f t="shared" si="2"/>
        <v>0</v>
      </c>
      <c r="BG5" s="45" t="s">
        <v>2116</v>
      </c>
      <c r="BH5" s="45">
        <f t="shared" si="3"/>
        <v>0</v>
      </c>
      <c r="BI5" s="45">
        <f t="shared" si="4"/>
        <v>50</v>
      </c>
      <c r="BJ5" s="45" t="str">
        <f t="shared" si="5"/>
        <v>yes</v>
      </c>
      <c r="BK5" s="45" t="str">
        <f t="shared" si="6"/>
        <v>no</v>
      </c>
      <c r="BL5" s="45">
        <f t="shared" si="7"/>
        <v>5</v>
      </c>
      <c r="BM5" s="45">
        <f t="shared" si="8"/>
        <v>45</v>
      </c>
      <c r="BN5" s="78">
        <f t="shared" si="9"/>
        <v>0.1</v>
      </c>
      <c r="BO5" s="78">
        <f t="shared" si="9"/>
        <v>0.9</v>
      </c>
      <c r="BP5" s="79">
        <f>COUNTIFS($C5:$AZ5,$BJ5,Results!$T$87:$BQ$87,BP$1)/(COUNTIF(Results!$T$87:$BQ$87,BP$1))</f>
        <v>5.8823529411764705E-2</v>
      </c>
      <c r="BQ5" s="79">
        <f>COUNTIFS($C5:$AZ5,$BJ5,Results!$T$87:$BQ$87,BQ$1)/(COUNTIF(Results!$T$87:$BQ$87,BQ$1))</f>
        <v>0.25</v>
      </c>
      <c r="BR5" s="79">
        <f>COUNTIFS($C5:$AZ5,$BJ5,Results!$T$87:$BQ$87,BR$1)/(COUNTIF(Results!$T$87:$BQ$87,BR$1))</f>
        <v>0</v>
      </c>
      <c r="BS5" s="79">
        <f>COUNTIFS($C5:$AZ5,$BJ5,Results!$T$87:$BQ$87,BS$1)/(COUNTIF(Results!$T$87:$BQ$87,BS$1))</f>
        <v>7.6923076923076927E-2</v>
      </c>
      <c r="BT5" s="79">
        <f>COUNTIFS($C5:$AZ5,$BJ5,Results!$T$89:$BQ$89,BT$1)/(COUNTIF(Results!$T$89:$BQ$89,BT$1))</f>
        <v>6.6666666666666666E-2</v>
      </c>
      <c r="BU5" s="79">
        <f>COUNTIFS($C5:$AZ5,$BJ5,Results!$T$89:$BQ$89,BU$1)/(COUNTIF(Results!$T$89:$BQ$89,BU$1))</f>
        <v>4.5454545454545456E-2</v>
      </c>
      <c r="BV5" s="79">
        <f>COUNTIFS($C5:$AZ5,$BJ5,Results!$T$89:$BQ$89,BV$1)/(COUNTIF(Results!$T$89:$BQ$89,BV$1))</f>
        <v>0.22222222222222221</v>
      </c>
      <c r="BW5" s="79">
        <f>COUNTIFS($C5:$AZ5,$BJ5,Results!$T$89:$BQ$89,BW$1)/(COUNTIF(Results!$T$89:$BQ$89,BW$1))</f>
        <v>0.25</v>
      </c>
      <c r="BX5" s="79">
        <f>COUNTIFS($C5:$AZ5,$BJ5,Results!$T$90:$BQ$90,BX$1)/(COUNTIF(Results!$T$90:$BQ$90,BX$1))</f>
        <v>5.8823529411764705E-2</v>
      </c>
      <c r="BY5" s="79">
        <f>COUNTIFS($C5:$AZ5,$BJ5,Results!$T$90:$BQ$90,BY$1)/(COUNTIF(Results!$T$90:$BQ$90,BY$1))</f>
        <v>0.11764705882352941</v>
      </c>
      <c r="BZ5" s="79">
        <f>COUNTIFS($C5:$AZ5,$BJ5,Results!$T$90:$BQ$90,BZ$1)/(COUNTIF(Results!$T$90:$BQ$90,BZ$1))</f>
        <v>0.125</v>
      </c>
      <c r="CA5" s="79">
        <f>COUNTIFS($C5:$AZ5,$BJ5,Results!$T$91:$BQ$91,CA$1)/(COUNTIF(Results!$T$91:$BQ$91,CA$1))</f>
        <v>0.11764705882352941</v>
      </c>
      <c r="CB5" s="79">
        <f>COUNTIFS($C5:$AZ5,$BJ5,Results!$T$91:$BQ$91,CB$1)/(COUNTIF(Results!$T$91:$BQ$91,CB$1))</f>
        <v>5.8823529411764705E-2</v>
      </c>
      <c r="CC5" s="45"/>
    </row>
    <row r="6" spans="1:81" x14ac:dyDescent="0.25">
      <c r="A6" s="45" t="s">
        <v>308</v>
      </c>
      <c r="B6" s="46" t="s">
        <v>1757</v>
      </c>
      <c r="C6" s="25" t="str">
        <f>Monitoring_eng!C6</f>
        <v>yes</v>
      </c>
      <c r="D6" s="25" t="str">
        <f>Monitoring_eng!E6</f>
        <v>yes</v>
      </c>
      <c r="E6" s="25" t="str">
        <f>Monitoring_eng!G6</f>
        <v>yes</v>
      </c>
      <c r="F6" s="25" t="str">
        <f>Monitoring_eng!I6</f>
        <v>yes</v>
      </c>
      <c r="G6" s="25" t="str">
        <f>Monitoring_eng!K6</f>
        <v>yes</v>
      </c>
      <c r="H6" s="25" t="str">
        <f>Monitoring_eng!M6</f>
        <v>yes</v>
      </c>
      <c r="I6" s="25" t="str">
        <f>Monitoring_eng!O6</f>
        <v>no</v>
      </c>
      <c r="J6" s="25" t="str">
        <f>Monitoring_eng!Q6</f>
        <v>yes</v>
      </c>
      <c r="K6" s="25" t="str">
        <f>Monitoring_eng!S6</f>
        <v>yes</v>
      </c>
      <c r="L6" s="25" t="str">
        <f>Monitoring_eng!U6</f>
        <v>yes</v>
      </c>
      <c r="M6" s="25" t="str">
        <f>Monitoring_eng!W6</f>
        <v>yes</v>
      </c>
      <c r="N6" s="25" t="str">
        <f>Monitoring_eng!Y6</f>
        <v>yes</v>
      </c>
      <c r="O6" s="25" t="str">
        <f>Monitoring_eng!AA6</f>
        <v>yes</v>
      </c>
      <c r="P6" s="25" t="str">
        <f>Monitoring_eng!AC6</f>
        <v>yes</v>
      </c>
      <c r="Q6" s="25" t="str">
        <f>Monitoring_eng!AE6</f>
        <v>yes</v>
      </c>
      <c r="R6" s="25" t="str">
        <f>Monitoring_eng!AG6</f>
        <v>yes</v>
      </c>
      <c r="S6" s="25" t="str">
        <f>Monitoring_eng!AI6</f>
        <v>yes</v>
      </c>
      <c r="T6" s="25" t="str">
        <f>Monitoring_eng!AK6</f>
        <v>yes</v>
      </c>
      <c r="U6" s="25" t="str">
        <f>Monitoring_eng!AM6</f>
        <v>yes</v>
      </c>
      <c r="V6" s="25" t="str">
        <f>Monitoring_eng!AO6</f>
        <v>no</v>
      </c>
      <c r="W6" s="25" t="str">
        <f>Monitoring_eng!AQ6</f>
        <v>yes</v>
      </c>
      <c r="X6" s="25" t="str">
        <f>Monitoring_eng!AS6</f>
        <v>no</v>
      </c>
      <c r="Y6" s="25" t="str">
        <f>Monitoring_eng!AU6</f>
        <v>no</v>
      </c>
      <c r="Z6" s="25" t="str">
        <f>Monitoring_eng!AW6</f>
        <v>yes</v>
      </c>
      <c r="AA6" s="25" t="str">
        <f>Monitoring_eng!AY6</f>
        <v>no</v>
      </c>
      <c r="AB6" s="25" t="str">
        <f>Monitoring_eng!BA6</f>
        <v>no</v>
      </c>
      <c r="AC6" s="25" t="str">
        <f>Monitoring_eng!BC6</f>
        <v>yes</v>
      </c>
      <c r="AD6" s="25" t="str">
        <f>Monitoring_eng!BE6</f>
        <v>yes</v>
      </c>
      <c r="AE6" s="25" t="str">
        <f>Monitoring_eng!BG6</f>
        <v>no</v>
      </c>
      <c r="AF6" s="25" t="str">
        <f>Monitoring_eng!BI6</f>
        <v>yes</v>
      </c>
      <c r="AG6" s="25" t="str">
        <f>Monitoring_eng!BK6</f>
        <v>no</v>
      </c>
      <c r="AH6" s="25" t="str">
        <f>Monitoring_eng!BM6</f>
        <v>yes</v>
      </c>
      <c r="AI6" s="25" t="str">
        <f>Monitoring_eng!BO6</f>
        <v>yes</v>
      </c>
      <c r="AJ6" s="25" t="str">
        <f>Monitoring_eng!BQ6</f>
        <v>yes</v>
      </c>
      <c r="AK6" s="25" t="str">
        <f>Monitoring_eng!BS6</f>
        <v>yes</v>
      </c>
      <c r="AL6" s="25" t="str">
        <f>Monitoring_eng!BU6</f>
        <v>yes</v>
      </c>
      <c r="AM6" s="25" t="str">
        <f>Monitoring_eng!BW6</f>
        <v>yes</v>
      </c>
      <c r="AN6" s="25" t="str">
        <f>Monitoring_eng!BY6</f>
        <v>yes</v>
      </c>
      <c r="AO6" s="25" t="str">
        <f>Monitoring_eng!CA6</f>
        <v>yes</v>
      </c>
      <c r="AP6" s="25" t="str">
        <f>Monitoring_eng!CC6</f>
        <v>no</v>
      </c>
      <c r="AQ6" s="25" t="str">
        <f>Monitoring_eng!CE6</f>
        <v>partially</v>
      </c>
      <c r="AR6" s="25" t="str">
        <f>Monitoring_eng!CG6</f>
        <v>yes</v>
      </c>
      <c r="AS6" s="25" t="str">
        <f>Monitoring_eng!CI6</f>
        <v>no</v>
      </c>
      <c r="AT6" s="25" t="str">
        <f>Monitoring_eng!CK6</f>
        <v>no</v>
      </c>
      <c r="AU6" s="25" t="str">
        <f>Monitoring_eng!CM6</f>
        <v>yes</v>
      </c>
      <c r="AV6" s="25" t="str">
        <f>Monitoring_eng!CO6</f>
        <v>yes</v>
      </c>
      <c r="AW6" s="25" t="str">
        <f>Monitoring_eng!CQ6</f>
        <v>no</v>
      </c>
      <c r="AX6" s="25" t="str">
        <f>Monitoring_eng!CS6</f>
        <v>no</v>
      </c>
      <c r="AY6" s="25" t="str">
        <f>Monitoring_eng!CU6</f>
        <v>yes</v>
      </c>
      <c r="AZ6" s="25" t="str">
        <f>Monitoring_eng!CW6</f>
        <v>yes</v>
      </c>
      <c r="BA6" s="45" t="s">
        <v>1749</v>
      </c>
      <c r="BB6" s="45">
        <f t="shared" si="0"/>
        <v>36</v>
      </c>
      <c r="BC6" s="45" t="s">
        <v>1750</v>
      </c>
      <c r="BD6" s="45">
        <f t="shared" si="1"/>
        <v>13</v>
      </c>
      <c r="BE6" s="45" t="s">
        <v>1752</v>
      </c>
      <c r="BF6" s="45">
        <f t="shared" si="2"/>
        <v>1</v>
      </c>
      <c r="BG6" s="45" t="s">
        <v>2116</v>
      </c>
      <c r="BH6" s="45">
        <f t="shared" si="3"/>
        <v>0</v>
      </c>
      <c r="BI6" s="45">
        <f t="shared" si="4"/>
        <v>50</v>
      </c>
      <c r="BJ6" s="45" t="str">
        <f t="shared" si="5"/>
        <v>yes</v>
      </c>
      <c r="BK6" s="45" t="str">
        <f t="shared" si="6"/>
        <v>no</v>
      </c>
      <c r="BL6" s="45">
        <f t="shared" si="7"/>
        <v>36</v>
      </c>
      <c r="BM6" s="45">
        <f t="shared" si="8"/>
        <v>13</v>
      </c>
      <c r="BN6" s="78">
        <f t="shared" si="9"/>
        <v>0.72</v>
      </c>
      <c r="BO6" s="78">
        <f t="shared" si="9"/>
        <v>0.26</v>
      </c>
      <c r="BP6" s="79">
        <f>COUNTIFS($C6:$AZ6,$BJ6,Results!$T$87:$BQ$87,BP$1)/(COUNTIF(Results!$T$87:$BQ$87,BP$1))</f>
        <v>0.70588235294117652</v>
      </c>
      <c r="BQ6" s="79">
        <f>COUNTIFS($C6:$AZ6,$BJ6,Results!$T$87:$BQ$87,BQ$1)/(COUNTIF(Results!$T$87:$BQ$87,BQ$1))</f>
        <v>0.66666666666666663</v>
      </c>
      <c r="BR6" s="79">
        <f>COUNTIFS($C6:$AZ6,$BJ6,Results!$T$87:$BQ$87,BR$1)/(COUNTIF(Results!$T$87:$BQ$87,BR$1))</f>
        <v>0.625</v>
      </c>
      <c r="BS6" s="79">
        <f>COUNTIFS($C6:$AZ6,$BJ6,Results!$T$87:$BQ$87,BS$1)/(COUNTIF(Results!$T$87:$BQ$87,BS$1))</f>
        <v>0.84615384615384615</v>
      </c>
      <c r="BT6" s="79">
        <f>COUNTIFS($C6:$AZ6,$BJ6,Results!$T$89:$BQ$89,BT$1)/(COUNTIF(Results!$T$89:$BQ$89,BT$1))</f>
        <v>0.8666666666666667</v>
      </c>
      <c r="BU6" s="79">
        <f>COUNTIFS($C6:$AZ6,$BJ6,Results!$T$89:$BQ$89,BU$1)/(COUNTIF(Results!$T$89:$BQ$89,BU$1))</f>
        <v>0.63636363636363635</v>
      </c>
      <c r="BV6" s="79">
        <f>COUNTIFS($C6:$AZ6,$BJ6,Results!$T$89:$BQ$89,BV$1)/(COUNTIF(Results!$T$89:$BQ$89,BV$1))</f>
        <v>0.77777777777777779</v>
      </c>
      <c r="BW6" s="79">
        <f>COUNTIFS($C6:$AZ6,$BJ6,Results!$T$89:$BQ$89,BW$1)/(COUNTIF(Results!$T$89:$BQ$89,BW$1))</f>
        <v>0.5</v>
      </c>
      <c r="BX6" s="79">
        <f>COUNTIFS($C6:$AZ6,$BJ6,Results!$T$90:$BQ$90,BX$1)/(COUNTIF(Results!$T$90:$BQ$90,BX$1))</f>
        <v>0.58823529411764708</v>
      </c>
      <c r="BY6" s="79">
        <f>COUNTIFS($C6:$AZ6,$BJ6,Results!$T$90:$BQ$90,BY$1)/(COUNTIF(Results!$T$90:$BQ$90,BY$1))</f>
        <v>0.6470588235294118</v>
      </c>
      <c r="BZ6" s="79">
        <f>COUNTIFS($C6:$AZ6,$BJ6,Results!$T$90:$BQ$90,BZ$1)/(COUNTIF(Results!$T$90:$BQ$90,BZ$1))</f>
        <v>0.9375</v>
      </c>
      <c r="CA6" s="79">
        <f>COUNTIFS($C6:$AZ6,$BJ6,Results!$T$91:$BQ$91,CA$1)/(COUNTIF(Results!$T$91:$BQ$91,CA$1))</f>
        <v>0.6470588235294118</v>
      </c>
      <c r="CB6" s="79">
        <f>COUNTIFS($C6:$AZ6,$BJ6,Results!$T$91:$BQ$91,CB$1)/(COUNTIF(Results!$T$91:$BQ$91,CB$1))</f>
        <v>0.58823529411764708</v>
      </c>
      <c r="CC6" s="45"/>
    </row>
    <row r="7" spans="1:81" x14ac:dyDescent="0.25">
      <c r="A7" s="45" t="s">
        <v>309</v>
      </c>
      <c r="B7" s="46" t="s">
        <v>1758</v>
      </c>
      <c r="C7" s="25" t="str">
        <f>Monitoring_eng!C7</f>
        <v>yes</v>
      </c>
      <c r="D7" s="25" t="str">
        <f>Monitoring_eng!E7</f>
        <v>yes</v>
      </c>
      <c r="E7" s="25" t="str">
        <f>Monitoring_eng!G7</f>
        <v>yes</v>
      </c>
      <c r="F7" s="25" t="str">
        <f>Monitoring_eng!I7</f>
        <v>yes</v>
      </c>
      <c r="G7" s="25" t="str">
        <f>Monitoring_eng!K7</f>
        <v>yes</v>
      </c>
      <c r="H7" s="25" t="str">
        <f>Monitoring_eng!M7</f>
        <v>yes</v>
      </c>
      <c r="I7" s="25" t="str">
        <f>Monitoring_eng!O7</f>
        <v>yes</v>
      </c>
      <c r="J7" s="25" t="str">
        <f>Monitoring_eng!Q7</f>
        <v>yes</v>
      </c>
      <c r="K7" s="25" t="str">
        <f>Monitoring_eng!S7</f>
        <v>yes</v>
      </c>
      <c r="L7" s="25" t="str">
        <f>Monitoring_eng!U7</f>
        <v>yes</v>
      </c>
      <c r="M7" s="25" t="str">
        <f>Monitoring_eng!W7</f>
        <v>yes</v>
      </c>
      <c r="N7" s="25" t="str">
        <f>Monitoring_eng!Y7</f>
        <v>no</v>
      </c>
      <c r="O7" s="25" t="str">
        <f>Monitoring_eng!AA7</f>
        <v>yes</v>
      </c>
      <c r="P7" s="25" t="str">
        <f>Monitoring_eng!AC7</f>
        <v>yes</v>
      </c>
      <c r="Q7" s="25" t="str">
        <f>Monitoring_eng!AE7</f>
        <v>yes</v>
      </c>
      <c r="R7" s="25" t="str">
        <f>Monitoring_eng!AG7</f>
        <v>yes</v>
      </c>
      <c r="S7" s="25" t="str">
        <f>Monitoring_eng!AI7</f>
        <v>yes</v>
      </c>
      <c r="T7" s="25" t="str">
        <f>Monitoring_eng!AK7</f>
        <v>partially</v>
      </c>
      <c r="U7" s="25" t="str">
        <f>Monitoring_eng!AM7</f>
        <v>yes</v>
      </c>
      <c r="V7" s="25" t="str">
        <f>Monitoring_eng!AO7</f>
        <v>no</v>
      </c>
      <c r="W7" s="25" t="str">
        <f>Monitoring_eng!AQ7</f>
        <v>yes</v>
      </c>
      <c r="X7" s="25" t="str">
        <f>Monitoring_eng!AS7</f>
        <v>no</v>
      </c>
      <c r="Y7" s="25" t="str">
        <f>Monitoring_eng!AU7</f>
        <v>no</v>
      </c>
      <c r="Z7" s="25" t="str">
        <f>Monitoring_eng!AW7</f>
        <v>yes</v>
      </c>
      <c r="AA7" s="25" t="str">
        <f>Monitoring_eng!AY7</f>
        <v>partially</v>
      </c>
      <c r="AB7" s="25" t="str">
        <f>Monitoring_eng!BA7</f>
        <v>yes</v>
      </c>
      <c r="AC7" s="25" t="str">
        <f>Monitoring_eng!BC7</f>
        <v>yes</v>
      </c>
      <c r="AD7" s="25" t="str">
        <f>Monitoring_eng!BE7</f>
        <v>yes</v>
      </c>
      <c r="AE7" s="25" t="str">
        <f>Monitoring_eng!BG7</f>
        <v>no</v>
      </c>
      <c r="AF7" s="25" t="str">
        <f>Monitoring_eng!BI7</f>
        <v>yes</v>
      </c>
      <c r="AG7" s="25" t="str">
        <f>Monitoring_eng!BK7</f>
        <v>no</v>
      </c>
      <c r="AH7" s="25" t="str">
        <f>Monitoring_eng!BM7</f>
        <v>yes</v>
      </c>
      <c r="AI7" s="25" t="str">
        <f>Monitoring_eng!BO7</f>
        <v>yes</v>
      </c>
      <c r="AJ7" s="25" t="str">
        <f>Monitoring_eng!BQ7</f>
        <v>yes</v>
      </c>
      <c r="AK7" s="25" t="str">
        <f>Monitoring_eng!BS7</f>
        <v>yes</v>
      </c>
      <c r="AL7" s="25" t="str">
        <f>Monitoring_eng!BU7</f>
        <v>yes</v>
      </c>
      <c r="AM7" s="25" t="str">
        <f>Monitoring_eng!BW7</f>
        <v>partially</v>
      </c>
      <c r="AN7" s="25" t="str">
        <f>Monitoring_eng!BY7</f>
        <v>yes</v>
      </c>
      <c r="AO7" s="25" t="str">
        <f>Monitoring_eng!CA7</f>
        <v>yes</v>
      </c>
      <c r="AP7" s="25" t="str">
        <f>Monitoring_eng!CC7</f>
        <v>yes</v>
      </c>
      <c r="AQ7" s="25" t="str">
        <f>Monitoring_eng!CE7</f>
        <v>yes</v>
      </c>
      <c r="AR7" s="25" t="str">
        <f>Monitoring_eng!CG7</f>
        <v>yes</v>
      </c>
      <c r="AS7" s="25" t="str">
        <f>Monitoring_eng!CI7</f>
        <v>no</v>
      </c>
      <c r="AT7" s="25" t="str">
        <f>Monitoring_eng!CK7</f>
        <v>no</v>
      </c>
      <c r="AU7" s="25" t="str">
        <f>Monitoring_eng!CM7</f>
        <v>yes</v>
      </c>
      <c r="AV7" s="25" t="str">
        <f>Monitoring_eng!CO7</f>
        <v>yes</v>
      </c>
      <c r="AW7" s="25" t="str">
        <f>Monitoring_eng!CQ7</f>
        <v>yes</v>
      </c>
      <c r="AX7" s="25" t="str">
        <f>Monitoring_eng!CS7</f>
        <v>partially</v>
      </c>
      <c r="AY7" s="25" t="str">
        <f>Monitoring_eng!CU7</f>
        <v>yes</v>
      </c>
      <c r="AZ7" s="25" t="str">
        <f>Monitoring_eng!CW7</f>
        <v>yes</v>
      </c>
      <c r="BA7" s="45" t="s">
        <v>1749</v>
      </c>
      <c r="BB7" s="45">
        <f t="shared" si="0"/>
        <v>38</v>
      </c>
      <c r="BC7" s="45" t="s">
        <v>1750</v>
      </c>
      <c r="BD7" s="45">
        <f t="shared" si="1"/>
        <v>8</v>
      </c>
      <c r="BE7" s="45" t="s">
        <v>1752</v>
      </c>
      <c r="BF7" s="45">
        <f t="shared" si="2"/>
        <v>4</v>
      </c>
      <c r="BG7" s="45" t="s">
        <v>2116</v>
      </c>
      <c r="BH7" s="45">
        <f t="shared" si="3"/>
        <v>0</v>
      </c>
      <c r="BI7" s="45">
        <f t="shared" si="4"/>
        <v>50</v>
      </c>
      <c r="BJ7" s="45" t="str">
        <f t="shared" si="5"/>
        <v>yes</v>
      </c>
      <c r="BK7" s="45" t="str">
        <f t="shared" si="6"/>
        <v>no</v>
      </c>
      <c r="BL7" s="45">
        <f t="shared" si="7"/>
        <v>38</v>
      </c>
      <c r="BM7" s="45">
        <f t="shared" si="8"/>
        <v>8</v>
      </c>
      <c r="BN7" s="78">
        <f t="shared" si="9"/>
        <v>0.76</v>
      </c>
      <c r="BO7" s="78">
        <f t="shared" si="9"/>
        <v>0.16</v>
      </c>
      <c r="BP7" s="79">
        <f>COUNTIFS($C7:$AZ7,$BJ7,Results!$T$87:$BQ$87,BP$1)/(COUNTIF(Results!$T$87:$BQ$87,BP$1))</f>
        <v>0.82352941176470584</v>
      </c>
      <c r="BQ7" s="79">
        <f>COUNTIFS($C7:$AZ7,$BJ7,Results!$T$87:$BQ$87,BQ$1)/(COUNTIF(Results!$T$87:$BQ$87,BQ$1))</f>
        <v>0.66666666666666663</v>
      </c>
      <c r="BR7" s="79">
        <f>COUNTIFS($C7:$AZ7,$BJ7,Results!$T$87:$BQ$87,BR$1)/(COUNTIF(Results!$T$87:$BQ$87,BR$1))</f>
        <v>0.625</v>
      </c>
      <c r="BS7" s="79">
        <f>COUNTIFS($C7:$AZ7,$BJ7,Results!$T$87:$BQ$87,BS$1)/(COUNTIF(Results!$T$87:$BQ$87,BS$1))</f>
        <v>0.84615384615384615</v>
      </c>
      <c r="BT7" s="79">
        <f>COUNTIFS($C7:$AZ7,$BJ7,Results!$T$89:$BQ$89,BT$1)/(COUNTIF(Results!$T$89:$BQ$89,BT$1))</f>
        <v>0.73333333333333328</v>
      </c>
      <c r="BU7" s="79">
        <f>COUNTIFS($C7:$AZ7,$BJ7,Results!$T$89:$BQ$89,BU$1)/(COUNTIF(Results!$T$89:$BQ$89,BU$1))</f>
        <v>0.72727272727272729</v>
      </c>
      <c r="BV7" s="79">
        <f>COUNTIFS($C7:$AZ7,$BJ7,Results!$T$89:$BQ$89,BV$1)/(COUNTIF(Results!$T$89:$BQ$89,BV$1))</f>
        <v>0.88888888888888884</v>
      </c>
      <c r="BW7" s="79">
        <f>COUNTIFS($C7:$AZ7,$BJ7,Results!$T$89:$BQ$89,BW$1)/(COUNTIF(Results!$T$89:$BQ$89,BW$1))</f>
        <v>0.75</v>
      </c>
      <c r="BX7" s="79">
        <f>COUNTIFS($C7:$AZ7,$BJ7,Results!$T$90:$BQ$90,BX$1)/(COUNTIF(Results!$T$90:$BQ$90,BX$1))</f>
        <v>0.76470588235294112</v>
      </c>
      <c r="BY7" s="79">
        <f>COUNTIFS($C7:$AZ7,$BJ7,Results!$T$90:$BQ$90,BY$1)/(COUNTIF(Results!$T$90:$BQ$90,BY$1))</f>
        <v>0.70588235294117652</v>
      </c>
      <c r="BZ7" s="79">
        <f>COUNTIFS($C7:$AZ7,$BJ7,Results!$T$90:$BQ$90,BZ$1)/(COUNTIF(Results!$T$90:$BQ$90,BZ$1))</f>
        <v>0.8125</v>
      </c>
      <c r="CA7" s="79">
        <f>COUNTIFS($C7:$AZ7,$BJ7,Results!$T$91:$BQ$91,CA$1)/(COUNTIF(Results!$T$91:$BQ$91,CA$1))</f>
        <v>0.70588235294117652</v>
      </c>
      <c r="CB7" s="79">
        <f>COUNTIFS($C7:$AZ7,$BJ7,Results!$T$91:$BQ$91,CB$1)/(COUNTIF(Results!$T$91:$BQ$91,CB$1))</f>
        <v>0.76470588235294112</v>
      </c>
      <c r="CC7" s="45"/>
    </row>
    <row r="8" spans="1:81" x14ac:dyDescent="0.25">
      <c r="A8" s="45" t="s">
        <v>310</v>
      </c>
      <c r="B8" s="46" t="s">
        <v>1759</v>
      </c>
      <c r="C8" s="25" t="str">
        <f>Monitoring_eng!C8</f>
        <v>yes</v>
      </c>
      <c r="D8" s="25" t="str">
        <f>Monitoring_eng!E8</f>
        <v>yes</v>
      </c>
      <c r="E8" s="25" t="str">
        <f>Monitoring_eng!G8</f>
        <v>yes</v>
      </c>
      <c r="F8" s="25" t="str">
        <f>Monitoring_eng!I8</f>
        <v>partially</v>
      </c>
      <c r="G8" s="25" t="str">
        <f>Monitoring_eng!K8</f>
        <v>yes</v>
      </c>
      <c r="H8" s="25" t="str">
        <f>Monitoring_eng!M8</f>
        <v>yes</v>
      </c>
      <c r="I8" s="25" t="str">
        <f>Monitoring_eng!O8</f>
        <v>yes</v>
      </c>
      <c r="J8" s="25" t="str">
        <f>Monitoring_eng!Q8</f>
        <v>no</v>
      </c>
      <c r="K8" s="25" t="str">
        <f>Monitoring_eng!S8</f>
        <v>partially</v>
      </c>
      <c r="L8" s="25" t="str">
        <f>Monitoring_eng!U8</f>
        <v>yes</v>
      </c>
      <c r="M8" s="25" t="str">
        <f>Monitoring_eng!W8</f>
        <v>no</v>
      </c>
      <c r="N8" s="25" t="str">
        <f>Monitoring_eng!Y8</f>
        <v>yes</v>
      </c>
      <c r="O8" s="25" t="str">
        <f>Monitoring_eng!AA8</f>
        <v>partially</v>
      </c>
      <c r="P8" s="25" t="str">
        <f>Monitoring_eng!AC8</f>
        <v>yes</v>
      </c>
      <c r="Q8" s="25" t="str">
        <f>Monitoring_eng!AE8</f>
        <v>partially</v>
      </c>
      <c r="R8" s="25" t="str">
        <f>Monitoring_eng!AG8</f>
        <v>no</v>
      </c>
      <c r="S8" s="25" t="str">
        <f>Monitoring_eng!AI8</f>
        <v>yes</v>
      </c>
      <c r="T8" s="25" t="str">
        <f>Monitoring_eng!AK8</f>
        <v>yes</v>
      </c>
      <c r="U8" s="25" t="str">
        <f>Monitoring_eng!AM8</f>
        <v>yes</v>
      </c>
      <c r="V8" s="25" t="str">
        <f>Monitoring_eng!AO8</f>
        <v>yes</v>
      </c>
      <c r="W8" s="25" t="str">
        <f>Monitoring_eng!AQ8</f>
        <v>yes</v>
      </c>
      <c r="X8" s="25" t="str">
        <f>Monitoring_eng!AS8</f>
        <v>no</v>
      </c>
      <c r="Y8" s="25" t="str">
        <f>Monitoring_eng!AU8</f>
        <v>yes</v>
      </c>
      <c r="Z8" s="25" t="str">
        <f>Monitoring_eng!AW8</f>
        <v>yes</v>
      </c>
      <c r="AA8" s="25" t="str">
        <f>Monitoring_eng!AY8</f>
        <v>yes</v>
      </c>
      <c r="AB8" s="25" t="str">
        <f>Monitoring_eng!BA8</f>
        <v>yes</v>
      </c>
      <c r="AC8" s="25" t="str">
        <f>Monitoring_eng!BC8</f>
        <v>yes</v>
      </c>
      <c r="AD8" s="25" t="str">
        <f>Monitoring_eng!BE8</f>
        <v>yes</v>
      </c>
      <c r="AE8" s="25" t="str">
        <f>Monitoring_eng!BG8</f>
        <v>no</v>
      </c>
      <c r="AF8" s="25" t="str">
        <f>Monitoring_eng!BI8</f>
        <v>yes</v>
      </c>
      <c r="AG8" s="25" t="str">
        <f>Monitoring_eng!BK8</f>
        <v>no</v>
      </c>
      <c r="AH8" s="25" t="str">
        <f>Monitoring_eng!BM8</f>
        <v>yes</v>
      </c>
      <c r="AI8" s="25" t="str">
        <f>Monitoring_eng!BO8</f>
        <v>yes</v>
      </c>
      <c r="AJ8" s="25" t="str">
        <f>Monitoring_eng!BQ8</f>
        <v>yes</v>
      </c>
      <c r="AK8" s="25" t="str">
        <f>Monitoring_eng!BS8</f>
        <v>yes</v>
      </c>
      <c r="AL8" s="25" t="str">
        <f>Monitoring_eng!BU8</f>
        <v>yes</v>
      </c>
      <c r="AM8" s="25" t="str">
        <f>Monitoring_eng!BW8</f>
        <v>yes</v>
      </c>
      <c r="AN8" s="25" t="str">
        <f>Monitoring_eng!BY8</f>
        <v>yes</v>
      </c>
      <c r="AO8" s="25" t="str">
        <f>Monitoring_eng!CA8</f>
        <v>yes</v>
      </c>
      <c r="AP8" s="25" t="str">
        <f>Monitoring_eng!CC8</f>
        <v>yes</v>
      </c>
      <c r="AQ8" s="25" t="str">
        <f>Monitoring_eng!CE8</f>
        <v>partially</v>
      </c>
      <c r="AR8" s="25" t="str">
        <f>Monitoring_eng!CG8</f>
        <v>no</v>
      </c>
      <c r="AS8" s="25" t="str">
        <f>Monitoring_eng!CI8</f>
        <v>yes</v>
      </c>
      <c r="AT8" s="25" t="str">
        <f>Monitoring_eng!CK8</f>
        <v>yes</v>
      </c>
      <c r="AU8" s="25" t="str">
        <f>Monitoring_eng!CM8</f>
        <v>yes</v>
      </c>
      <c r="AV8" s="25" t="str">
        <f>Monitoring_eng!CO8</f>
        <v>yes</v>
      </c>
      <c r="AW8" s="25" t="str">
        <f>Monitoring_eng!CQ8</f>
        <v>yes</v>
      </c>
      <c r="AX8" s="25" t="str">
        <f>Monitoring_eng!CS8</f>
        <v>yes</v>
      </c>
      <c r="AY8" s="25" t="str">
        <f>Monitoring_eng!CU8</f>
        <v>yes</v>
      </c>
      <c r="AZ8" s="25" t="str">
        <f>Monitoring_eng!CW8</f>
        <v>yes</v>
      </c>
      <c r="BA8" s="45" t="s">
        <v>1749</v>
      </c>
      <c r="BB8" s="45">
        <f t="shared" si="0"/>
        <v>38</v>
      </c>
      <c r="BC8" s="45" t="s">
        <v>1750</v>
      </c>
      <c r="BD8" s="45">
        <f t="shared" si="1"/>
        <v>7</v>
      </c>
      <c r="BE8" s="45" t="s">
        <v>1752</v>
      </c>
      <c r="BF8" s="45">
        <f t="shared" si="2"/>
        <v>5</v>
      </c>
      <c r="BG8" s="45" t="s">
        <v>2116</v>
      </c>
      <c r="BH8" s="45">
        <f t="shared" si="3"/>
        <v>0</v>
      </c>
      <c r="BI8" s="45">
        <f t="shared" si="4"/>
        <v>50</v>
      </c>
      <c r="BJ8" s="45" t="str">
        <f t="shared" si="5"/>
        <v>yes</v>
      </c>
      <c r="BK8" s="45" t="str">
        <f t="shared" si="6"/>
        <v>no</v>
      </c>
      <c r="BL8" s="45">
        <f t="shared" si="7"/>
        <v>38</v>
      </c>
      <c r="BM8" s="45">
        <f t="shared" si="8"/>
        <v>7</v>
      </c>
      <c r="BN8" s="78">
        <f t="shared" si="9"/>
        <v>0.76</v>
      </c>
      <c r="BO8" s="78">
        <f t="shared" si="9"/>
        <v>0.14000000000000001</v>
      </c>
      <c r="BP8" s="79">
        <f>COUNTIFS($C8:$AZ8,$BJ8,Results!$T$87:$BQ$87,BP$1)/(COUNTIF(Results!$T$87:$BQ$87,BP$1))</f>
        <v>0.76470588235294112</v>
      </c>
      <c r="BQ8" s="79">
        <f>COUNTIFS($C8:$AZ8,$BJ8,Results!$T$87:$BQ$87,BQ$1)/(COUNTIF(Results!$T$87:$BQ$87,BQ$1))</f>
        <v>0.41666666666666669</v>
      </c>
      <c r="BR8" s="79">
        <f>COUNTIFS($C8:$AZ8,$BJ8,Results!$T$87:$BQ$87,BR$1)/(COUNTIF(Results!$T$87:$BQ$87,BR$1))</f>
        <v>1</v>
      </c>
      <c r="BS8" s="79">
        <f>COUNTIFS($C8:$AZ8,$BJ8,Results!$T$87:$BQ$87,BS$1)/(COUNTIF(Results!$T$87:$BQ$87,BS$1))</f>
        <v>0.92307692307692313</v>
      </c>
      <c r="BT8" s="79">
        <f>COUNTIFS($C8:$AZ8,$BJ8,Results!$T$89:$BQ$89,BT$1)/(COUNTIF(Results!$T$89:$BQ$89,BT$1))</f>
        <v>0.73333333333333328</v>
      </c>
      <c r="BU8" s="79">
        <f>COUNTIFS($C8:$AZ8,$BJ8,Results!$T$89:$BQ$89,BU$1)/(COUNTIF(Results!$T$89:$BQ$89,BU$1))</f>
        <v>0.68181818181818177</v>
      </c>
      <c r="BV8" s="79">
        <f>COUNTIFS($C8:$AZ8,$BJ8,Results!$T$89:$BQ$89,BV$1)/(COUNTIF(Results!$T$89:$BQ$89,BV$1))</f>
        <v>1</v>
      </c>
      <c r="BW8" s="79">
        <f>COUNTIFS($C8:$AZ8,$BJ8,Results!$T$89:$BQ$89,BW$1)/(COUNTIF(Results!$T$89:$BQ$89,BW$1))</f>
        <v>0.75</v>
      </c>
      <c r="BX8" s="79">
        <f>COUNTIFS($C8:$AZ8,$BJ8,Results!$T$90:$BQ$90,BX$1)/(COUNTIF(Results!$T$90:$BQ$90,BX$1))</f>
        <v>0.76470588235294112</v>
      </c>
      <c r="BY8" s="79">
        <f>COUNTIFS($C8:$AZ8,$BJ8,Results!$T$90:$BQ$90,BY$1)/(COUNTIF(Results!$T$90:$BQ$90,BY$1))</f>
        <v>0.70588235294117652</v>
      </c>
      <c r="BZ8" s="79">
        <f>COUNTIFS($C8:$AZ8,$BJ8,Results!$T$90:$BQ$90,BZ$1)/(COUNTIF(Results!$T$90:$BQ$90,BZ$1))</f>
        <v>0.8125</v>
      </c>
      <c r="CA8" s="79">
        <f>COUNTIFS($C8:$AZ8,$BJ8,Results!$T$91:$BQ$91,CA$1)/(COUNTIF(Results!$T$91:$BQ$91,CA$1))</f>
        <v>0.70588235294117652</v>
      </c>
      <c r="CB8" s="79">
        <f>COUNTIFS($C8:$AZ8,$BJ8,Results!$T$91:$BQ$91,CB$1)/(COUNTIF(Results!$T$91:$BQ$91,CB$1))</f>
        <v>0.76470588235294112</v>
      </c>
      <c r="CC8" s="45"/>
    </row>
    <row r="9" spans="1:81" x14ac:dyDescent="0.25">
      <c r="A9" s="45" t="s">
        <v>311</v>
      </c>
      <c r="B9" s="46" t="s">
        <v>1760</v>
      </c>
      <c r="C9" s="25" t="str">
        <f>Monitoring_eng!C9</f>
        <v>yes</v>
      </c>
      <c r="D9" s="25" t="str">
        <f>Monitoring_eng!E9</f>
        <v>yes</v>
      </c>
      <c r="E9" s="25" t="str">
        <f>Monitoring_eng!G9</f>
        <v>partially</v>
      </c>
      <c r="F9" s="25" t="str">
        <f>Monitoring_eng!I9</f>
        <v>yes</v>
      </c>
      <c r="G9" s="25" t="str">
        <f>Monitoring_eng!K9</f>
        <v>yes</v>
      </c>
      <c r="H9" s="25" t="str">
        <f>Monitoring_eng!M9</f>
        <v>yes</v>
      </c>
      <c r="I9" s="25" t="str">
        <f>Monitoring_eng!O9</f>
        <v>yes</v>
      </c>
      <c r="J9" s="25" t="str">
        <f>Monitoring_eng!Q9</f>
        <v>no</v>
      </c>
      <c r="K9" s="25" t="str">
        <f>Monitoring_eng!S9</f>
        <v>yes</v>
      </c>
      <c r="L9" s="25" t="str">
        <f>Monitoring_eng!U9</f>
        <v>yes</v>
      </c>
      <c r="M9" s="25" t="str">
        <f>Monitoring_eng!W9</f>
        <v>no</v>
      </c>
      <c r="N9" s="25" t="str">
        <f>Monitoring_eng!Y9</f>
        <v>partially</v>
      </c>
      <c r="O9" s="25" t="str">
        <f>Monitoring_eng!AA9</f>
        <v>yes</v>
      </c>
      <c r="P9" s="25" t="str">
        <f>Monitoring_eng!AC9</f>
        <v>yes</v>
      </c>
      <c r="Q9" s="25" t="str">
        <f>Monitoring_eng!AE9</f>
        <v>no</v>
      </c>
      <c r="R9" s="25" t="str">
        <f>Monitoring_eng!AG9</f>
        <v>no</v>
      </c>
      <c r="S9" s="25" t="str">
        <f>Monitoring_eng!AI9</f>
        <v>yes</v>
      </c>
      <c r="T9" s="25" t="str">
        <f>Monitoring_eng!AK9</f>
        <v>yes</v>
      </c>
      <c r="U9" s="25" t="str">
        <f>Monitoring_eng!AM9</f>
        <v>yes</v>
      </c>
      <c r="V9" s="25" t="str">
        <f>Monitoring_eng!AO9</f>
        <v>yes</v>
      </c>
      <c r="W9" s="25" t="str">
        <f>Monitoring_eng!AQ9</f>
        <v>yes</v>
      </c>
      <c r="X9" s="25" t="str">
        <f>Monitoring_eng!AS9</f>
        <v>no</v>
      </c>
      <c r="Y9" s="25" t="str">
        <f>Monitoring_eng!AU9</f>
        <v>yes</v>
      </c>
      <c r="Z9" s="25" t="str">
        <f>Monitoring_eng!AW9</f>
        <v>yes</v>
      </c>
      <c r="AA9" s="25" t="str">
        <f>Monitoring_eng!AY9</f>
        <v>yes</v>
      </c>
      <c r="AB9" s="25" t="str">
        <f>Monitoring_eng!BA9</f>
        <v>yes</v>
      </c>
      <c r="AC9" s="25" t="str">
        <f>Monitoring_eng!BC9</f>
        <v>yes</v>
      </c>
      <c r="AD9" s="25" t="str">
        <f>Monitoring_eng!BE9</f>
        <v>yes</v>
      </c>
      <c r="AE9" s="25" t="str">
        <f>Monitoring_eng!BG9</f>
        <v>no</v>
      </c>
      <c r="AF9" s="25" t="str">
        <f>Monitoring_eng!BI9</f>
        <v>yes</v>
      </c>
      <c r="AG9" s="25" t="str">
        <f>Monitoring_eng!BK9</f>
        <v>no</v>
      </c>
      <c r="AH9" s="25" t="str">
        <f>Monitoring_eng!BM9</f>
        <v>no</v>
      </c>
      <c r="AI9" s="25" t="str">
        <f>Monitoring_eng!BO9</f>
        <v>yes</v>
      </c>
      <c r="AJ9" s="25" t="str">
        <f>Monitoring_eng!BQ9</f>
        <v>yes</v>
      </c>
      <c r="AK9" s="25" t="str">
        <f>Monitoring_eng!BS9</f>
        <v>yes</v>
      </c>
      <c r="AL9" s="25" t="str">
        <f>Monitoring_eng!BU9</f>
        <v>yes</v>
      </c>
      <c r="AM9" s="25" t="str">
        <f>Monitoring_eng!BW9</f>
        <v>yes</v>
      </c>
      <c r="AN9" s="25" t="str">
        <f>Monitoring_eng!BY9</f>
        <v>yes</v>
      </c>
      <c r="AO9" s="25" t="str">
        <f>Monitoring_eng!CA9</f>
        <v>yes</v>
      </c>
      <c r="AP9" s="25" t="str">
        <f>Monitoring_eng!CC9</f>
        <v>yes</v>
      </c>
      <c r="AQ9" s="25" t="str">
        <f>Monitoring_eng!CE9</f>
        <v>yes</v>
      </c>
      <c r="AR9" s="25" t="str">
        <f>Monitoring_eng!CG9</f>
        <v>no</v>
      </c>
      <c r="AS9" s="25" t="str">
        <f>Monitoring_eng!CI9</f>
        <v>yes</v>
      </c>
      <c r="AT9" s="25" t="str">
        <f>Monitoring_eng!CK9</f>
        <v>no</v>
      </c>
      <c r="AU9" s="25" t="str">
        <f>Monitoring_eng!CM9</f>
        <v>yes</v>
      </c>
      <c r="AV9" s="25" t="str">
        <f>Monitoring_eng!CO9</f>
        <v>yes</v>
      </c>
      <c r="AW9" s="25" t="str">
        <f>Monitoring_eng!CQ9</f>
        <v>yes</v>
      </c>
      <c r="AX9" s="25" t="str">
        <f>Monitoring_eng!CS9</f>
        <v>yes</v>
      </c>
      <c r="AY9" s="25" t="str">
        <f>Monitoring_eng!CU9</f>
        <v>partially</v>
      </c>
      <c r="AZ9" s="25" t="str">
        <f>Monitoring_eng!CW9</f>
        <v>yes</v>
      </c>
      <c r="BA9" s="45" t="s">
        <v>1749</v>
      </c>
      <c r="BB9" s="45">
        <f t="shared" si="0"/>
        <v>37</v>
      </c>
      <c r="BC9" s="45" t="s">
        <v>1750</v>
      </c>
      <c r="BD9" s="45">
        <f t="shared" si="1"/>
        <v>10</v>
      </c>
      <c r="BE9" s="45" t="s">
        <v>1752</v>
      </c>
      <c r="BF9" s="45">
        <f t="shared" si="2"/>
        <v>3</v>
      </c>
      <c r="BG9" s="45" t="s">
        <v>2116</v>
      </c>
      <c r="BH9" s="45">
        <f t="shared" si="3"/>
        <v>0</v>
      </c>
      <c r="BI9" s="45">
        <f t="shared" si="4"/>
        <v>50</v>
      </c>
      <c r="BJ9" s="45" t="str">
        <f t="shared" si="5"/>
        <v>yes</v>
      </c>
      <c r="BK9" s="45" t="str">
        <f t="shared" si="6"/>
        <v>no</v>
      </c>
      <c r="BL9" s="45">
        <f t="shared" si="7"/>
        <v>37</v>
      </c>
      <c r="BM9" s="45">
        <f t="shared" si="8"/>
        <v>10</v>
      </c>
      <c r="BN9" s="78">
        <f t="shared" si="9"/>
        <v>0.74</v>
      </c>
      <c r="BO9" s="78">
        <f t="shared" si="9"/>
        <v>0.2</v>
      </c>
      <c r="BP9" s="79">
        <f>COUNTIFS($C9:$AZ9,$BJ9,Results!$T$87:$BQ$87,BP$1)/(COUNTIF(Results!$T$87:$BQ$87,BP$1))</f>
        <v>0.82352941176470584</v>
      </c>
      <c r="BQ9" s="79">
        <f>COUNTIFS($C9:$AZ9,$BJ9,Results!$T$87:$BQ$87,BQ$1)/(COUNTIF(Results!$T$87:$BQ$87,BQ$1))</f>
        <v>0.58333333333333337</v>
      </c>
      <c r="BR9" s="79">
        <f>COUNTIFS($C9:$AZ9,$BJ9,Results!$T$87:$BQ$87,BR$1)/(COUNTIF(Results!$T$87:$BQ$87,BR$1))</f>
        <v>0.875</v>
      </c>
      <c r="BS9" s="79">
        <f>COUNTIFS($C9:$AZ9,$BJ9,Results!$T$87:$BQ$87,BS$1)/(COUNTIF(Results!$T$87:$BQ$87,BS$1))</f>
        <v>0.69230769230769229</v>
      </c>
      <c r="BT9" s="79">
        <f>COUNTIFS($C9:$AZ9,$BJ9,Results!$T$89:$BQ$89,BT$1)/(COUNTIF(Results!$T$89:$BQ$89,BT$1))</f>
        <v>0.66666666666666663</v>
      </c>
      <c r="BU9" s="79">
        <f>COUNTIFS($C9:$AZ9,$BJ9,Results!$T$89:$BQ$89,BU$1)/(COUNTIF(Results!$T$89:$BQ$89,BU$1))</f>
        <v>0.77272727272727271</v>
      </c>
      <c r="BV9" s="79">
        <f>COUNTIFS($C9:$AZ9,$BJ9,Results!$T$89:$BQ$89,BV$1)/(COUNTIF(Results!$T$89:$BQ$89,BV$1))</f>
        <v>0.88888888888888884</v>
      </c>
      <c r="BW9" s="79">
        <f>COUNTIFS($C9:$AZ9,$BJ9,Results!$T$89:$BQ$89,BW$1)/(COUNTIF(Results!$T$89:$BQ$89,BW$1))</f>
        <v>0.5</v>
      </c>
      <c r="BX9" s="79">
        <f>COUNTIFS($C9:$AZ9,$BJ9,Results!$T$90:$BQ$90,BX$1)/(COUNTIF(Results!$T$90:$BQ$90,BX$1))</f>
        <v>0.70588235294117652</v>
      </c>
      <c r="BY9" s="79">
        <f>COUNTIFS($C9:$AZ9,$BJ9,Results!$T$90:$BQ$90,BY$1)/(COUNTIF(Results!$T$90:$BQ$90,BY$1))</f>
        <v>0.76470588235294112</v>
      </c>
      <c r="BZ9" s="79">
        <f>COUNTIFS($C9:$AZ9,$BJ9,Results!$T$90:$BQ$90,BZ$1)/(COUNTIF(Results!$T$90:$BQ$90,BZ$1))</f>
        <v>0.75</v>
      </c>
      <c r="CA9" s="79">
        <f>COUNTIFS($C9:$AZ9,$BJ9,Results!$T$91:$BQ$91,CA$1)/(COUNTIF(Results!$T$91:$BQ$91,CA$1))</f>
        <v>0.76470588235294112</v>
      </c>
      <c r="CB9" s="79">
        <f>COUNTIFS($C9:$AZ9,$BJ9,Results!$T$91:$BQ$91,CB$1)/(COUNTIF(Results!$T$91:$BQ$91,CB$1))</f>
        <v>0.70588235294117652</v>
      </c>
      <c r="CC9" s="45"/>
    </row>
    <row r="10" spans="1:81" x14ac:dyDescent="0.25">
      <c r="A10" s="45" t="s">
        <v>312</v>
      </c>
      <c r="B10" s="46" t="s">
        <v>97</v>
      </c>
      <c r="C10" s="25" t="str">
        <f>Monitoring_eng!C10</f>
        <v>yes</v>
      </c>
      <c r="D10" s="25" t="str">
        <f>Monitoring_eng!E10</f>
        <v>yes</v>
      </c>
      <c r="E10" s="25" t="str">
        <f>Monitoring_eng!G10</f>
        <v>yes</v>
      </c>
      <c r="F10" s="25" t="str">
        <f>Monitoring_eng!I10</f>
        <v>yes</v>
      </c>
      <c r="G10" s="25" t="str">
        <f>Monitoring_eng!K10</f>
        <v>yes</v>
      </c>
      <c r="H10" s="25" t="str">
        <f>Monitoring_eng!M10</f>
        <v>yes</v>
      </c>
      <c r="I10" s="25" t="str">
        <f>Monitoring_eng!O10</f>
        <v>yes</v>
      </c>
      <c r="J10" s="25" t="str">
        <f>Monitoring_eng!Q10</f>
        <v>partially</v>
      </c>
      <c r="K10" s="25" t="str">
        <f>Monitoring_eng!S10</f>
        <v>partially</v>
      </c>
      <c r="L10" s="25" t="str">
        <f>Monitoring_eng!U10</f>
        <v>yes</v>
      </c>
      <c r="M10" s="25" t="str">
        <f>Monitoring_eng!W10</f>
        <v>yes</v>
      </c>
      <c r="N10" s="25" t="str">
        <f>Monitoring_eng!Y10</f>
        <v>no</v>
      </c>
      <c r="O10" s="25" t="str">
        <f>Monitoring_eng!AA10</f>
        <v>partially</v>
      </c>
      <c r="P10" s="25" t="str">
        <f>Monitoring_eng!AC10</f>
        <v>yes</v>
      </c>
      <c r="Q10" s="25" t="str">
        <f>Monitoring_eng!AE10</f>
        <v>yes</v>
      </c>
      <c r="R10" s="25" t="str">
        <f>Monitoring_eng!AG10</f>
        <v>yes</v>
      </c>
      <c r="S10" s="25" t="str">
        <f>Monitoring_eng!AI10</f>
        <v>yes</v>
      </c>
      <c r="T10" s="25" t="str">
        <f>Monitoring_eng!AK10</f>
        <v>no</v>
      </c>
      <c r="U10" s="25" t="str">
        <f>Monitoring_eng!AM10</f>
        <v>yes</v>
      </c>
      <c r="V10" s="25" t="str">
        <f>Monitoring_eng!AO10</f>
        <v>no</v>
      </c>
      <c r="W10" s="25" t="str">
        <f>Monitoring_eng!AQ10</f>
        <v>yes</v>
      </c>
      <c r="X10" s="25" t="str">
        <f>Monitoring_eng!AS10</f>
        <v>no</v>
      </c>
      <c r="Y10" s="25" t="str">
        <f>Monitoring_eng!AU10</f>
        <v>no</v>
      </c>
      <c r="Z10" s="25" t="str">
        <f>Monitoring_eng!AW10</f>
        <v>yes</v>
      </c>
      <c r="AA10" s="25" t="str">
        <f>Monitoring_eng!AY10</f>
        <v>no</v>
      </c>
      <c r="AB10" s="25" t="str">
        <f>Monitoring_eng!BA10</f>
        <v>yes</v>
      </c>
      <c r="AC10" s="25" t="str">
        <f>Monitoring_eng!BC10</f>
        <v>yes</v>
      </c>
      <c r="AD10" s="25" t="str">
        <f>Monitoring_eng!BE10</f>
        <v>yes</v>
      </c>
      <c r="AE10" s="25" t="str">
        <f>Monitoring_eng!BG10</f>
        <v>yes</v>
      </c>
      <c r="AF10" s="25" t="str">
        <f>Monitoring_eng!BI10</f>
        <v>no</v>
      </c>
      <c r="AG10" s="25" t="str">
        <f>Monitoring_eng!BK10</f>
        <v>yes</v>
      </c>
      <c r="AH10" s="25" t="str">
        <f>Monitoring_eng!BM10</f>
        <v>yes</v>
      </c>
      <c r="AI10" s="25" t="str">
        <f>Monitoring_eng!BO10</f>
        <v>yes</v>
      </c>
      <c r="AJ10" s="25" t="str">
        <f>Monitoring_eng!BQ10</f>
        <v>no</v>
      </c>
      <c r="AK10" s="25" t="str">
        <f>Monitoring_eng!BS10</f>
        <v>yes</v>
      </c>
      <c r="AL10" s="25" t="str">
        <f>Monitoring_eng!BU10</f>
        <v>yes</v>
      </c>
      <c r="AM10" s="25" t="str">
        <f>Monitoring_eng!BW10</f>
        <v>no</v>
      </c>
      <c r="AN10" s="25" t="str">
        <f>Monitoring_eng!BY10</f>
        <v>yes</v>
      </c>
      <c r="AO10" s="25" t="str">
        <f>Monitoring_eng!CA10</f>
        <v>yes</v>
      </c>
      <c r="AP10" s="25" t="str">
        <f>Monitoring_eng!CC10</f>
        <v>yes</v>
      </c>
      <c r="AQ10" s="25" t="str">
        <f>Monitoring_eng!CE10</f>
        <v>no</v>
      </c>
      <c r="AR10" s="25" t="str">
        <f>Monitoring_eng!CG10</f>
        <v>yes</v>
      </c>
      <c r="AS10" s="25" t="str">
        <f>Monitoring_eng!CI10</f>
        <v>no</v>
      </c>
      <c r="AT10" s="25" t="str">
        <f>Monitoring_eng!CK10</f>
        <v>no</v>
      </c>
      <c r="AU10" s="25" t="str">
        <f>Monitoring_eng!CM10</f>
        <v>yes</v>
      </c>
      <c r="AV10" s="25" t="str">
        <f>Monitoring_eng!CO10</f>
        <v>yes</v>
      </c>
      <c r="AW10" s="25" t="str">
        <f>Monitoring_eng!CQ10</f>
        <v>no</v>
      </c>
      <c r="AX10" s="25" t="str">
        <f>Monitoring_eng!CS10</f>
        <v>no</v>
      </c>
      <c r="AY10" s="25" t="str">
        <f>Monitoring_eng!CU10</f>
        <v>yes</v>
      </c>
      <c r="AZ10" s="25" t="str">
        <f>Monitoring_eng!CW10</f>
        <v>yes</v>
      </c>
      <c r="BA10" s="45" t="s">
        <v>1749</v>
      </c>
      <c r="BB10" s="45">
        <f t="shared" si="0"/>
        <v>33</v>
      </c>
      <c r="BC10" s="45" t="s">
        <v>1750</v>
      </c>
      <c r="BD10" s="45">
        <f t="shared" si="1"/>
        <v>14</v>
      </c>
      <c r="BE10" s="45" t="s">
        <v>1752</v>
      </c>
      <c r="BF10" s="45">
        <f t="shared" si="2"/>
        <v>3</v>
      </c>
      <c r="BG10" s="45" t="s">
        <v>2116</v>
      </c>
      <c r="BH10" s="45">
        <f t="shared" si="3"/>
        <v>0</v>
      </c>
      <c r="BI10" s="45">
        <f t="shared" si="4"/>
        <v>50</v>
      </c>
      <c r="BJ10" s="45" t="str">
        <f t="shared" si="5"/>
        <v>yes</v>
      </c>
      <c r="BK10" s="45" t="str">
        <f t="shared" si="6"/>
        <v>no</v>
      </c>
      <c r="BL10" s="45">
        <f t="shared" si="7"/>
        <v>33</v>
      </c>
      <c r="BM10" s="45">
        <f t="shared" si="8"/>
        <v>14</v>
      </c>
      <c r="BN10" s="78">
        <f t="shared" si="9"/>
        <v>0.66</v>
      </c>
      <c r="BO10" s="78">
        <f t="shared" si="9"/>
        <v>0.28000000000000003</v>
      </c>
      <c r="BP10" s="79">
        <f>COUNTIFS($C10:$AZ10,$BJ10,Results!$T$87:$BQ$87,BP$1)/(COUNTIF(Results!$T$87:$BQ$87,BP$1))</f>
        <v>0.58823529411764708</v>
      </c>
      <c r="BQ10" s="79">
        <f>COUNTIFS($C10:$AZ10,$BJ10,Results!$T$87:$BQ$87,BQ$1)/(COUNTIF(Results!$T$87:$BQ$87,BQ$1))</f>
        <v>0.5</v>
      </c>
      <c r="BR10" s="79">
        <f>COUNTIFS($C10:$AZ10,$BJ10,Results!$T$87:$BQ$87,BR$1)/(COUNTIF(Results!$T$87:$BQ$87,BR$1))</f>
        <v>0.625</v>
      </c>
      <c r="BS10" s="79">
        <f>COUNTIFS($C10:$AZ10,$BJ10,Results!$T$87:$BQ$87,BS$1)/(COUNTIF(Results!$T$87:$BQ$87,BS$1))</f>
        <v>0.92307692307692313</v>
      </c>
      <c r="BT10" s="79">
        <f>COUNTIFS($C10:$AZ10,$BJ10,Results!$T$89:$BQ$89,BT$1)/(COUNTIF(Results!$T$89:$BQ$89,BT$1))</f>
        <v>0.53333333333333333</v>
      </c>
      <c r="BU10" s="79">
        <f>COUNTIFS($C10:$AZ10,$BJ10,Results!$T$89:$BQ$89,BU$1)/(COUNTIF(Results!$T$89:$BQ$89,BU$1))</f>
        <v>0.63636363636363635</v>
      </c>
      <c r="BV10" s="79">
        <f>COUNTIFS($C10:$AZ10,$BJ10,Results!$T$89:$BQ$89,BV$1)/(COUNTIF(Results!$T$89:$BQ$89,BV$1))</f>
        <v>0.88888888888888884</v>
      </c>
      <c r="BW10" s="79">
        <f>COUNTIFS($C10:$AZ10,$BJ10,Results!$T$89:$BQ$89,BW$1)/(COUNTIF(Results!$T$89:$BQ$89,BW$1))</f>
        <v>0.75</v>
      </c>
      <c r="BX10" s="79">
        <f>COUNTIFS($C10:$AZ10,$BJ10,Results!$T$90:$BQ$90,BX$1)/(COUNTIF(Results!$T$90:$BQ$90,BX$1))</f>
        <v>0.6470588235294118</v>
      </c>
      <c r="BY10" s="79">
        <f>COUNTIFS($C10:$AZ10,$BJ10,Results!$T$90:$BQ$90,BY$1)/(COUNTIF(Results!$T$90:$BQ$90,BY$1))</f>
        <v>0.6470588235294118</v>
      </c>
      <c r="BZ10" s="79">
        <f>COUNTIFS($C10:$AZ10,$BJ10,Results!$T$90:$BQ$90,BZ$1)/(COUNTIF(Results!$T$90:$BQ$90,BZ$1))</f>
        <v>0.6875</v>
      </c>
      <c r="CA10" s="79">
        <f>COUNTIFS($C10:$AZ10,$BJ10,Results!$T$91:$BQ$91,CA$1)/(COUNTIF(Results!$T$91:$BQ$91,CA$1))</f>
        <v>0.6470588235294118</v>
      </c>
      <c r="CB10" s="79">
        <f>COUNTIFS($C10:$AZ10,$BJ10,Results!$T$91:$BQ$91,CB$1)/(COUNTIF(Results!$T$91:$BQ$91,CB$1))</f>
        <v>0.6470588235294118</v>
      </c>
      <c r="CC10" s="45"/>
    </row>
    <row r="11" spans="1:81" x14ac:dyDescent="0.25">
      <c r="A11" s="45" t="s">
        <v>313</v>
      </c>
      <c r="B11" s="46" t="s">
        <v>89</v>
      </c>
      <c r="C11" s="25" t="str">
        <f>Monitoring_eng!C11</f>
        <v>partially</v>
      </c>
      <c r="D11" s="25" t="str">
        <f>Monitoring_eng!E11</f>
        <v>partially</v>
      </c>
      <c r="E11" s="25" t="str">
        <f>Monitoring_eng!G11</f>
        <v>partially</v>
      </c>
      <c r="F11" s="25" t="str">
        <f>Monitoring_eng!I11</f>
        <v>partially</v>
      </c>
      <c r="G11" s="25" t="str">
        <f>Monitoring_eng!K11</f>
        <v>yes</v>
      </c>
      <c r="H11" s="25" t="str">
        <f>Monitoring_eng!M11</f>
        <v>partially</v>
      </c>
      <c r="I11" s="25" t="str">
        <f>Monitoring_eng!O11</f>
        <v>yes</v>
      </c>
      <c r="J11" s="25" t="str">
        <f>Monitoring_eng!Q11</f>
        <v>yes</v>
      </c>
      <c r="K11" s="25" t="str">
        <f>Monitoring_eng!S11</f>
        <v>partially</v>
      </c>
      <c r="L11" s="25" t="str">
        <f>Monitoring_eng!U11</f>
        <v>yes</v>
      </c>
      <c r="M11" s="25" t="str">
        <f>Monitoring_eng!W11</f>
        <v>yes</v>
      </c>
      <c r="N11" s="25" t="str">
        <f>Monitoring_eng!Y11</f>
        <v>partially</v>
      </c>
      <c r="O11" s="25" t="str">
        <f>Monitoring_eng!AA11</f>
        <v>yes</v>
      </c>
      <c r="P11" s="25" t="str">
        <f>Monitoring_eng!AC11</f>
        <v>yes</v>
      </c>
      <c r="Q11" s="25" t="str">
        <f>Monitoring_eng!AE11</f>
        <v>partially</v>
      </c>
      <c r="R11" s="25" t="str">
        <f>Monitoring_eng!AG11</f>
        <v>no</v>
      </c>
      <c r="S11" s="25" t="str">
        <f>Monitoring_eng!AI11</f>
        <v>partially</v>
      </c>
      <c r="T11" s="25" t="str">
        <f>Monitoring_eng!AK11</f>
        <v>partially</v>
      </c>
      <c r="U11" s="25" t="str">
        <f>Monitoring_eng!AM11</f>
        <v>yes</v>
      </c>
      <c r="V11" s="25" t="str">
        <f>Monitoring_eng!AO11</f>
        <v>yes</v>
      </c>
      <c r="W11" s="25" t="str">
        <f>Monitoring_eng!AQ11</f>
        <v>partially</v>
      </c>
      <c r="X11" s="25" t="str">
        <f>Monitoring_eng!AS11</f>
        <v>partially</v>
      </c>
      <c r="Y11" s="25" t="str">
        <f>Monitoring_eng!AU11</f>
        <v>partially</v>
      </c>
      <c r="Z11" s="25" t="str">
        <f>Monitoring_eng!AW11</f>
        <v>yes</v>
      </c>
      <c r="AA11" s="25" t="str">
        <f>Monitoring_eng!AY11</f>
        <v>yes</v>
      </c>
      <c r="AB11" s="25" t="str">
        <f>Monitoring_eng!BA11</f>
        <v>yes</v>
      </c>
      <c r="AC11" s="25" t="str">
        <f>Monitoring_eng!BC11</f>
        <v>no</v>
      </c>
      <c r="AD11" s="25" t="str">
        <f>Monitoring_eng!BE11</f>
        <v>partially</v>
      </c>
      <c r="AE11" s="25" t="str">
        <f>Monitoring_eng!BG11</f>
        <v>yes</v>
      </c>
      <c r="AF11" s="25" t="str">
        <f>Monitoring_eng!BI11</f>
        <v>partially</v>
      </c>
      <c r="AG11" s="25" t="str">
        <f>Monitoring_eng!BK11</f>
        <v>partially</v>
      </c>
      <c r="AH11" s="25" t="str">
        <f>Monitoring_eng!BM11</f>
        <v>partially</v>
      </c>
      <c r="AI11" s="25" t="str">
        <f>Monitoring_eng!BO11</f>
        <v>partially</v>
      </c>
      <c r="AJ11" s="25" t="str">
        <f>Monitoring_eng!BQ11</f>
        <v>yes</v>
      </c>
      <c r="AK11" s="25" t="str">
        <f>Monitoring_eng!BS11</f>
        <v>partially</v>
      </c>
      <c r="AL11" s="25" t="str">
        <f>Monitoring_eng!BU11</f>
        <v>partially</v>
      </c>
      <c r="AM11" s="25" t="str">
        <f>Monitoring_eng!BW11</f>
        <v>yes</v>
      </c>
      <c r="AN11" s="25" t="str">
        <f>Monitoring_eng!BY11</f>
        <v>partially</v>
      </c>
      <c r="AO11" s="25" t="str">
        <f>Monitoring_eng!CA11</f>
        <v>partially</v>
      </c>
      <c r="AP11" s="25" t="str">
        <f>Monitoring_eng!CC11</f>
        <v>partially</v>
      </c>
      <c r="AQ11" s="25" t="str">
        <f>Monitoring_eng!CE11</f>
        <v>partially</v>
      </c>
      <c r="AR11" s="25" t="str">
        <f>Monitoring_eng!CG11</f>
        <v>partially</v>
      </c>
      <c r="AS11" s="25" t="str">
        <f>Monitoring_eng!CI11</f>
        <v>partially</v>
      </c>
      <c r="AT11" s="25" t="str">
        <f>Monitoring_eng!CK11</f>
        <v>partially</v>
      </c>
      <c r="AU11" s="25" t="str">
        <f>Monitoring_eng!CM11</f>
        <v>no</v>
      </c>
      <c r="AV11" s="25" t="str">
        <f>Monitoring_eng!CO11</f>
        <v>partially</v>
      </c>
      <c r="AW11" s="25" t="str">
        <f>Monitoring_eng!CQ11</f>
        <v>yes</v>
      </c>
      <c r="AX11" s="25" t="str">
        <f>Monitoring_eng!CS11</f>
        <v>yes</v>
      </c>
      <c r="AY11" s="25" t="str">
        <f>Monitoring_eng!CU11</f>
        <v>partially</v>
      </c>
      <c r="AZ11" s="25" t="str">
        <f>Monitoring_eng!CW11</f>
        <v>partially</v>
      </c>
      <c r="BA11" s="45" t="s">
        <v>1749</v>
      </c>
      <c r="BB11" s="45">
        <f t="shared" si="0"/>
        <v>17</v>
      </c>
      <c r="BC11" s="45" t="s">
        <v>1750</v>
      </c>
      <c r="BD11" s="45">
        <f t="shared" si="1"/>
        <v>3</v>
      </c>
      <c r="BE11" s="45" t="s">
        <v>1752</v>
      </c>
      <c r="BF11" s="45">
        <f t="shared" si="2"/>
        <v>30</v>
      </c>
      <c r="BG11" s="45" t="s">
        <v>2116</v>
      </c>
      <c r="BH11" s="45">
        <f t="shared" si="3"/>
        <v>0</v>
      </c>
      <c r="BI11" s="45">
        <f t="shared" si="4"/>
        <v>50</v>
      </c>
      <c r="BJ11" s="45" t="str">
        <f t="shared" si="5"/>
        <v>yes</v>
      </c>
      <c r="BK11" s="45" t="str">
        <f t="shared" si="6"/>
        <v>no</v>
      </c>
      <c r="BL11" s="45">
        <f t="shared" si="7"/>
        <v>17</v>
      </c>
      <c r="BM11" s="45">
        <f t="shared" si="8"/>
        <v>3</v>
      </c>
      <c r="BN11" s="78">
        <f t="shared" si="9"/>
        <v>0.34</v>
      </c>
      <c r="BO11" s="78">
        <f t="shared" si="9"/>
        <v>0.06</v>
      </c>
      <c r="BP11" s="79">
        <f>COUNTIFS($C11:$AZ11,$BJ11,Results!$T$87:$BQ$87,BP$1)/(COUNTIF(Results!$T$87:$BQ$87,BP$1))</f>
        <v>0.23529411764705882</v>
      </c>
      <c r="BQ11" s="79">
        <f>COUNTIFS($C11:$AZ11,$BJ11,Results!$T$87:$BQ$87,BQ$1)/(COUNTIF(Results!$T$87:$BQ$87,BQ$1))</f>
        <v>0.66666666666666663</v>
      </c>
      <c r="BR11" s="79">
        <f>COUNTIFS($C11:$AZ11,$BJ11,Results!$T$87:$BQ$87,BR$1)/(COUNTIF(Results!$T$87:$BQ$87,BR$1))</f>
        <v>0.25</v>
      </c>
      <c r="BS11" s="79">
        <f>COUNTIFS($C11:$AZ11,$BJ11,Results!$T$87:$BQ$87,BS$1)/(COUNTIF(Results!$T$87:$BQ$87,BS$1))</f>
        <v>0.23076923076923078</v>
      </c>
      <c r="BT11" s="79">
        <f>COUNTIFS($C11:$AZ11,$BJ11,Results!$T$89:$BQ$89,BT$1)/(COUNTIF(Results!$T$89:$BQ$89,BT$1))</f>
        <v>0.33333333333333331</v>
      </c>
      <c r="BU11" s="79">
        <f>COUNTIFS($C11:$AZ11,$BJ11,Results!$T$89:$BQ$89,BU$1)/(COUNTIF(Results!$T$89:$BQ$89,BU$1))</f>
        <v>0.36363636363636365</v>
      </c>
      <c r="BV11" s="79">
        <f>COUNTIFS($C11:$AZ11,$BJ11,Results!$T$89:$BQ$89,BV$1)/(COUNTIF(Results!$T$89:$BQ$89,BV$1))</f>
        <v>0.33333333333333331</v>
      </c>
      <c r="BW11" s="79">
        <f>COUNTIFS($C11:$AZ11,$BJ11,Results!$T$89:$BQ$89,BW$1)/(COUNTIF(Results!$T$89:$BQ$89,BW$1))</f>
        <v>0.25</v>
      </c>
      <c r="BX11" s="79">
        <f>COUNTIFS($C11:$AZ11,$BJ11,Results!$T$90:$BQ$90,BX$1)/(COUNTIF(Results!$T$90:$BQ$90,BX$1))</f>
        <v>0.47058823529411764</v>
      </c>
      <c r="BY11" s="79">
        <f>COUNTIFS($C11:$AZ11,$BJ11,Results!$T$90:$BQ$90,BY$1)/(COUNTIF(Results!$T$90:$BQ$90,BY$1))</f>
        <v>0.41176470588235292</v>
      </c>
      <c r="BZ11" s="79">
        <f>COUNTIFS($C11:$AZ11,$BJ11,Results!$T$90:$BQ$90,BZ$1)/(COUNTIF(Results!$T$90:$BQ$90,BZ$1))</f>
        <v>0.125</v>
      </c>
      <c r="CA11" s="79">
        <f>COUNTIFS($C11:$AZ11,$BJ11,Results!$T$91:$BQ$91,CA$1)/(COUNTIF(Results!$T$91:$BQ$91,CA$1))</f>
        <v>0.41176470588235292</v>
      </c>
      <c r="CB11" s="79">
        <f>COUNTIFS($C11:$AZ11,$BJ11,Results!$T$91:$BQ$91,CB$1)/(COUNTIF(Results!$T$91:$BQ$91,CB$1))</f>
        <v>0.47058823529411764</v>
      </c>
      <c r="CC11" s="45"/>
    </row>
    <row r="12" spans="1:81" x14ac:dyDescent="0.25">
      <c r="A12" s="45" t="s">
        <v>314</v>
      </c>
      <c r="B12" s="46" t="s">
        <v>90</v>
      </c>
      <c r="C12" s="25" t="str">
        <f>Monitoring_eng!C12</f>
        <v>no</v>
      </c>
      <c r="D12" s="25" t="str">
        <f>Monitoring_eng!E12</f>
        <v>partially</v>
      </c>
      <c r="E12" s="25" t="str">
        <f>Monitoring_eng!G12</f>
        <v>partially</v>
      </c>
      <c r="F12" s="25" t="str">
        <f>Monitoring_eng!I12</f>
        <v>partially</v>
      </c>
      <c r="G12" s="25" t="str">
        <f>Monitoring_eng!K12</f>
        <v>partially</v>
      </c>
      <c r="H12" s="25" t="str">
        <f>Monitoring_eng!M12</f>
        <v>partially</v>
      </c>
      <c r="I12" s="25" t="str">
        <f>Monitoring_eng!O12</f>
        <v>partially</v>
      </c>
      <c r="J12" s="25" t="str">
        <f>Monitoring_eng!Q12</f>
        <v>yes</v>
      </c>
      <c r="K12" s="25" t="str">
        <f>Monitoring_eng!S12</f>
        <v>partially</v>
      </c>
      <c r="L12" s="25" t="str">
        <f>Monitoring_eng!U12</f>
        <v>yes</v>
      </c>
      <c r="M12" s="25" t="str">
        <f>Monitoring_eng!W12</f>
        <v>yes</v>
      </c>
      <c r="N12" s="25" t="str">
        <f>Monitoring_eng!Y12</f>
        <v>no</v>
      </c>
      <c r="O12" s="25" t="str">
        <f>Monitoring_eng!AA12</f>
        <v>no</v>
      </c>
      <c r="P12" s="25" t="str">
        <f>Monitoring_eng!AC12</f>
        <v>partially</v>
      </c>
      <c r="Q12" s="25" t="str">
        <f>Monitoring_eng!AE12</f>
        <v>partially</v>
      </c>
      <c r="R12" s="25" t="str">
        <f>Monitoring_eng!AG12</f>
        <v>no</v>
      </c>
      <c r="S12" s="25" t="str">
        <f>Monitoring_eng!AI12</f>
        <v>partially</v>
      </c>
      <c r="T12" s="25" t="str">
        <f>Monitoring_eng!AK12</f>
        <v>no</v>
      </c>
      <c r="U12" s="25" t="str">
        <f>Monitoring_eng!AM12</f>
        <v>yes</v>
      </c>
      <c r="V12" s="25" t="str">
        <f>Monitoring_eng!AO12</f>
        <v>partially</v>
      </c>
      <c r="W12" s="25" t="str">
        <f>Monitoring_eng!AQ12</f>
        <v>partially</v>
      </c>
      <c r="X12" s="25" t="str">
        <f>Monitoring_eng!AS12</f>
        <v>yes</v>
      </c>
      <c r="Y12" s="25" t="str">
        <f>Monitoring_eng!AU12</f>
        <v>no</v>
      </c>
      <c r="Z12" s="25" t="str">
        <f>Monitoring_eng!AW12</f>
        <v>partially</v>
      </c>
      <c r="AA12" s="25" t="str">
        <f>Monitoring_eng!AY12</f>
        <v>partially</v>
      </c>
      <c r="AB12" s="25" t="str">
        <f>Monitoring_eng!BA12</f>
        <v>yes</v>
      </c>
      <c r="AC12" s="25" t="str">
        <f>Monitoring_eng!BC12</f>
        <v>no</v>
      </c>
      <c r="AD12" s="25" t="str">
        <f>Monitoring_eng!BE12</f>
        <v>yes</v>
      </c>
      <c r="AE12" s="25" t="str">
        <f>Monitoring_eng!BG12</f>
        <v>yes</v>
      </c>
      <c r="AF12" s="25" t="str">
        <f>Monitoring_eng!BI12</f>
        <v>partially</v>
      </c>
      <c r="AG12" s="25" t="str">
        <f>Monitoring_eng!BK12</f>
        <v>no</v>
      </c>
      <c r="AH12" s="25" t="str">
        <f>Monitoring_eng!BM12</f>
        <v>no</v>
      </c>
      <c r="AI12" s="25" t="str">
        <f>Monitoring_eng!BO12</f>
        <v>partially</v>
      </c>
      <c r="AJ12" s="25" t="str">
        <f>Monitoring_eng!BQ12</f>
        <v>partially</v>
      </c>
      <c r="AK12" s="25" t="str">
        <f>Monitoring_eng!BS12</f>
        <v>partially</v>
      </c>
      <c r="AL12" s="25" t="str">
        <f>Monitoring_eng!BU12</f>
        <v>partially</v>
      </c>
      <c r="AM12" s="25" t="str">
        <f>Monitoring_eng!BW12</f>
        <v>yes</v>
      </c>
      <c r="AN12" s="25" t="str">
        <f>Monitoring_eng!BY12</f>
        <v>partially</v>
      </c>
      <c r="AO12" s="25" t="str">
        <f>Monitoring_eng!CA12</f>
        <v>no</v>
      </c>
      <c r="AP12" s="25" t="str">
        <f>Monitoring_eng!CC12</f>
        <v>partially</v>
      </c>
      <c r="AQ12" s="25" t="str">
        <f>Monitoring_eng!CE12</f>
        <v>partially</v>
      </c>
      <c r="AR12" s="25" t="str">
        <f>Monitoring_eng!CG12</f>
        <v>partially</v>
      </c>
      <c r="AS12" s="25" t="str">
        <f>Monitoring_eng!CI12</f>
        <v>yes</v>
      </c>
      <c r="AT12" s="25" t="str">
        <f>Monitoring_eng!CK12</f>
        <v>no</v>
      </c>
      <c r="AU12" s="25" t="str">
        <f>Monitoring_eng!CM12</f>
        <v>partially</v>
      </c>
      <c r="AV12" s="25" t="str">
        <f>Monitoring_eng!CO12</f>
        <v>no</v>
      </c>
      <c r="AW12" s="25" t="str">
        <f>Monitoring_eng!CQ12</f>
        <v>yes</v>
      </c>
      <c r="AX12" s="25" t="str">
        <f>Monitoring_eng!CS12</f>
        <v>yes</v>
      </c>
      <c r="AY12" s="25" t="str">
        <f>Monitoring_eng!CU12</f>
        <v>partially</v>
      </c>
      <c r="AZ12" s="25" t="str">
        <f>Monitoring_eng!CW12</f>
        <v>no</v>
      </c>
      <c r="BA12" s="45" t="s">
        <v>1749</v>
      </c>
      <c r="BB12" s="45">
        <f t="shared" si="0"/>
        <v>12</v>
      </c>
      <c r="BC12" s="45" t="s">
        <v>1750</v>
      </c>
      <c r="BD12" s="45">
        <f t="shared" si="1"/>
        <v>13</v>
      </c>
      <c r="BE12" s="45" t="s">
        <v>1752</v>
      </c>
      <c r="BF12" s="45">
        <f t="shared" si="2"/>
        <v>25</v>
      </c>
      <c r="BG12" s="45" t="s">
        <v>2116</v>
      </c>
      <c r="BH12" s="45">
        <f t="shared" si="3"/>
        <v>0</v>
      </c>
      <c r="BI12" s="45">
        <f t="shared" si="4"/>
        <v>50</v>
      </c>
      <c r="BJ12" s="45" t="str">
        <f t="shared" si="5"/>
        <v>yes</v>
      </c>
      <c r="BK12" s="45" t="str">
        <f t="shared" si="6"/>
        <v>no</v>
      </c>
      <c r="BL12" s="45">
        <f t="shared" si="7"/>
        <v>12</v>
      </c>
      <c r="BM12" s="45">
        <f t="shared" si="8"/>
        <v>13</v>
      </c>
      <c r="BN12" s="78">
        <f t="shared" si="9"/>
        <v>0.24</v>
      </c>
      <c r="BO12" s="78">
        <f t="shared" si="9"/>
        <v>0.26</v>
      </c>
      <c r="BP12" s="79">
        <f>COUNTIFS($C12:$AZ12,$BJ12,Results!$T$87:$BQ$87,BP$1)/(COUNTIF(Results!$T$87:$BQ$87,BP$1))</f>
        <v>0.17647058823529413</v>
      </c>
      <c r="BQ12" s="79">
        <f>COUNTIFS($C12:$AZ12,$BJ12,Results!$T$87:$BQ$87,BQ$1)/(COUNTIF(Results!$T$87:$BQ$87,BQ$1))</f>
        <v>0.41666666666666669</v>
      </c>
      <c r="BR12" s="79">
        <f>COUNTIFS($C12:$AZ12,$BJ12,Results!$T$87:$BQ$87,BR$1)/(COUNTIF(Results!$T$87:$BQ$87,BR$1))</f>
        <v>0.25</v>
      </c>
      <c r="BS12" s="79">
        <f>COUNTIFS($C12:$AZ12,$BJ12,Results!$T$87:$BQ$87,BS$1)/(COUNTIF(Results!$T$87:$BQ$87,BS$1))</f>
        <v>0.15384615384615385</v>
      </c>
      <c r="BT12" s="79">
        <f>COUNTIFS($C12:$AZ12,$BJ12,Results!$T$89:$BQ$89,BT$1)/(COUNTIF(Results!$T$89:$BQ$89,BT$1))</f>
        <v>0.2</v>
      </c>
      <c r="BU12" s="79">
        <f>COUNTIFS($C12:$AZ12,$BJ12,Results!$T$89:$BQ$89,BU$1)/(COUNTIF(Results!$T$89:$BQ$89,BU$1))</f>
        <v>0.27272727272727271</v>
      </c>
      <c r="BV12" s="79">
        <f>COUNTIFS($C12:$AZ12,$BJ12,Results!$T$89:$BQ$89,BV$1)/(COUNTIF(Results!$T$89:$BQ$89,BV$1))</f>
        <v>0.33333333333333331</v>
      </c>
      <c r="BW12" s="79">
        <f>COUNTIFS($C12:$AZ12,$BJ12,Results!$T$89:$BQ$89,BW$1)/(COUNTIF(Results!$T$89:$BQ$89,BW$1))</f>
        <v>0</v>
      </c>
      <c r="BX12" s="79">
        <f>COUNTIFS($C12:$AZ12,$BJ12,Results!$T$90:$BQ$90,BX$1)/(COUNTIF(Results!$T$90:$BQ$90,BX$1))</f>
        <v>0.29411764705882354</v>
      </c>
      <c r="BY12" s="79">
        <f>COUNTIFS($C12:$AZ12,$BJ12,Results!$T$90:$BQ$90,BY$1)/(COUNTIF(Results!$T$90:$BQ$90,BY$1))</f>
        <v>0.35294117647058826</v>
      </c>
      <c r="BZ12" s="79">
        <f>COUNTIFS($C12:$AZ12,$BJ12,Results!$T$90:$BQ$90,BZ$1)/(COUNTIF(Results!$T$90:$BQ$90,BZ$1))</f>
        <v>6.25E-2</v>
      </c>
      <c r="CA12" s="79">
        <f>COUNTIFS($C12:$AZ12,$BJ12,Results!$T$91:$BQ$91,CA$1)/(COUNTIF(Results!$T$91:$BQ$91,CA$1))</f>
        <v>0.35294117647058826</v>
      </c>
      <c r="CB12" s="79">
        <f>COUNTIFS($C12:$AZ12,$BJ12,Results!$T$91:$BQ$91,CB$1)/(COUNTIF(Results!$T$91:$BQ$91,CB$1))</f>
        <v>0.29411764705882354</v>
      </c>
      <c r="CC12" s="45"/>
    </row>
    <row r="13" spans="1:81" x14ac:dyDescent="0.25">
      <c r="A13" s="45" t="s">
        <v>315</v>
      </c>
      <c r="B13" s="46" t="s">
        <v>91</v>
      </c>
      <c r="C13" s="25" t="str">
        <f>Monitoring_eng!C13</f>
        <v>yes</v>
      </c>
      <c r="D13" s="25" t="str">
        <f>Monitoring_eng!E13</f>
        <v>no</v>
      </c>
      <c r="E13" s="25" t="str">
        <f>Monitoring_eng!G13</f>
        <v>no</v>
      </c>
      <c r="F13" s="25" t="str">
        <f>Monitoring_eng!I13</f>
        <v>no</v>
      </c>
      <c r="G13" s="25" t="str">
        <f>Monitoring_eng!K13</f>
        <v>no</v>
      </c>
      <c r="H13" s="25" t="str">
        <f>Monitoring_eng!M13</f>
        <v>no</v>
      </c>
      <c r="I13" s="25" t="str">
        <f>Monitoring_eng!O13</f>
        <v>yes</v>
      </c>
      <c r="J13" s="25" t="str">
        <f>Monitoring_eng!Q13</f>
        <v>yes</v>
      </c>
      <c r="K13" s="25" t="str">
        <f>Monitoring_eng!S13</f>
        <v>no</v>
      </c>
      <c r="L13" s="25" t="str">
        <f>Monitoring_eng!U13</f>
        <v>no</v>
      </c>
      <c r="M13" s="25" t="str">
        <f>Monitoring_eng!W13</f>
        <v>yes</v>
      </c>
      <c r="N13" s="25" t="str">
        <f>Monitoring_eng!Y13</f>
        <v>no</v>
      </c>
      <c r="O13" s="25" t="str">
        <f>Monitoring_eng!AA13</f>
        <v>yes</v>
      </c>
      <c r="P13" s="25" t="str">
        <f>Monitoring_eng!AC13</f>
        <v>yes</v>
      </c>
      <c r="Q13" s="25" t="str">
        <f>Monitoring_eng!AE13</f>
        <v>no</v>
      </c>
      <c r="R13" s="25" t="str">
        <f>Monitoring_eng!AG13</f>
        <v>yes</v>
      </c>
      <c r="S13" s="25" t="str">
        <f>Monitoring_eng!AI13</f>
        <v>no</v>
      </c>
      <c r="T13" s="25" t="str">
        <f>Monitoring_eng!AK13</f>
        <v>no</v>
      </c>
      <c r="U13" s="25" t="str">
        <f>Monitoring_eng!AM13</f>
        <v>yes</v>
      </c>
      <c r="V13" s="25" t="str">
        <f>Monitoring_eng!AO13</f>
        <v>no</v>
      </c>
      <c r="W13" s="25" t="str">
        <f>Monitoring_eng!AQ13</f>
        <v>no</v>
      </c>
      <c r="X13" s="25" t="str">
        <f>Monitoring_eng!AS13</f>
        <v>yes</v>
      </c>
      <c r="Y13" s="25" t="str">
        <f>Monitoring_eng!AU13</f>
        <v>yes</v>
      </c>
      <c r="Z13" s="25" t="str">
        <f>Monitoring_eng!AW13</f>
        <v>yes</v>
      </c>
      <c r="AA13" s="25" t="str">
        <f>Monitoring_eng!AY13</f>
        <v>yes</v>
      </c>
      <c r="AB13" s="25" t="str">
        <f>Monitoring_eng!BA13</f>
        <v>yes</v>
      </c>
      <c r="AC13" s="25" t="str">
        <f>Monitoring_eng!BC13</f>
        <v>no</v>
      </c>
      <c r="AD13" s="25" t="str">
        <f>Monitoring_eng!BE13</f>
        <v>yes</v>
      </c>
      <c r="AE13" s="25" t="str">
        <f>Monitoring_eng!BG13</f>
        <v>yes</v>
      </c>
      <c r="AF13" s="25" t="str">
        <f>Monitoring_eng!BI13</f>
        <v>yes</v>
      </c>
      <c r="AG13" s="25" t="str">
        <f>Monitoring_eng!BK13</f>
        <v>no</v>
      </c>
      <c r="AH13" s="25" t="str">
        <f>Monitoring_eng!BM13</f>
        <v>no</v>
      </c>
      <c r="AI13" s="25" t="str">
        <f>Monitoring_eng!BO13</f>
        <v>yes</v>
      </c>
      <c r="AJ13" s="25" t="str">
        <f>Monitoring_eng!BQ13</f>
        <v>partially</v>
      </c>
      <c r="AK13" s="25" t="str">
        <f>Monitoring_eng!BS13</f>
        <v>no</v>
      </c>
      <c r="AL13" s="25" t="str">
        <f>Monitoring_eng!BU13</f>
        <v>yes</v>
      </c>
      <c r="AM13" s="25" t="str">
        <f>Monitoring_eng!BW13</f>
        <v>yes</v>
      </c>
      <c r="AN13" s="25" t="str">
        <f>Monitoring_eng!BY13</f>
        <v>no</v>
      </c>
      <c r="AO13" s="25" t="str">
        <f>Monitoring_eng!CA13</f>
        <v>no</v>
      </c>
      <c r="AP13" s="25" t="str">
        <f>Monitoring_eng!CC13</f>
        <v>partially</v>
      </c>
      <c r="AQ13" s="25" t="str">
        <f>Monitoring_eng!CE13</f>
        <v>yes</v>
      </c>
      <c r="AR13" s="25" t="str">
        <f>Monitoring_eng!CG13</f>
        <v>no</v>
      </c>
      <c r="AS13" s="25" t="str">
        <f>Monitoring_eng!CI13</f>
        <v>yes</v>
      </c>
      <c r="AT13" s="25" t="str">
        <f>Monitoring_eng!CK13</f>
        <v>no</v>
      </c>
      <c r="AU13" s="25" t="str">
        <f>Monitoring_eng!CM13</f>
        <v>yes</v>
      </c>
      <c r="AV13" s="25" t="str">
        <f>Monitoring_eng!CO13</f>
        <v>no</v>
      </c>
      <c r="AW13" s="25" t="str">
        <f>Monitoring_eng!CQ13</f>
        <v>no</v>
      </c>
      <c r="AX13" s="25" t="str">
        <f>Monitoring_eng!CS13</f>
        <v>yes</v>
      </c>
      <c r="AY13" s="25" t="str">
        <f>Monitoring_eng!CU13</f>
        <v>no</v>
      </c>
      <c r="AZ13" s="25" t="str">
        <f>Monitoring_eng!CW13</f>
        <v>yes</v>
      </c>
      <c r="BA13" s="45" t="s">
        <v>1749</v>
      </c>
      <c r="BB13" s="45">
        <f t="shared" si="0"/>
        <v>24</v>
      </c>
      <c r="BC13" s="45" t="s">
        <v>1750</v>
      </c>
      <c r="BD13" s="45">
        <f t="shared" si="1"/>
        <v>24</v>
      </c>
      <c r="BE13" s="45" t="s">
        <v>1752</v>
      </c>
      <c r="BF13" s="45">
        <f t="shared" si="2"/>
        <v>2</v>
      </c>
      <c r="BG13" s="45" t="s">
        <v>2116</v>
      </c>
      <c r="BH13" s="45">
        <f t="shared" si="3"/>
        <v>0</v>
      </c>
      <c r="BI13" s="45">
        <f t="shared" si="4"/>
        <v>50</v>
      </c>
      <c r="BJ13" s="45" t="str">
        <f t="shared" si="5"/>
        <v>yes</v>
      </c>
      <c r="BK13" s="45" t="str">
        <f t="shared" si="6"/>
        <v>no</v>
      </c>
      <c r="BL13" s="45">
        <f t="shared" si="7"/>
        <v>24</v>
      </c>
      <c r="BM13" s="45">
        <f t="shared" si="8"/>
        <v>24</v>
      </c>
      <c r="BN13" s="78">
        <f t="shared" si="9"/>
        <v>0.48</v>
      </c>
      <c r="BO13" s="78">
        <f t="shared" si="9"/>
        <v>0.48</v>
      </c>
      <c r="BP13" s="79">
        <f>COUNTIFS($C13:$AZ13,$BJ13,Results!$T$87:$BQ$87,BP$1)/(COUNTIF(Results!$T$87:$BQ$87,BP$1))</f>
        <v>0.29411764705882354</v>
      </c>
      <c r="BQ13" s="79">
        <f>COUNTIFS($C13:$AZ13,$BJ13,Results!$T$87:$BQ$87,BQ$1)/(COUNTIF(Results!$T$87:$BQ$87,BQ$1))</f>
        <v>0.83333333333333337</v>
      </c>
      <c r="BR13" s="79">
        <f>COUNTIFS($C13:$AZ13,$BJ13,Results!$T$87:$BQ$87,BR$1)/(COUNTIF(Results!$T$87:$BQ$87,BR$1))</f>
        <v>0.5</v>
      </c>
      <c r="BS13" s="79">
        <f>COUNTIFS($C13:$AZ13,$BJ13,Results!$T$87:$BQ$87,BS$1)/(COUNTIF(Results!$T$87:$BQ$87,BS$1))</f>
        <v>0.38461538461538464</v>
      </c>
      <c r="BT13" s="79">
        <f>COUNTIFS($C13:$AZ13,$BJ13,Results!$T$89:$BQ$89,BT$1)/(COUNTIF(Results!$T$89:$BQ$89,BT$1))</f>
        <v>0.53333333333333333</v>
      </c>
      <c r="BU13" s="79">
        <f>COUNTIFS($C13:$AZ13,$BJ13,Results!$T$89:$BQ$89,BU$1)/(COUNTIF(Results!$T$89:$BQ$89,BU$1))</f>
        <v>0.40909090909090912</v>
      </c>
      <c r="BV13" s="79">
        <f>COUNTIFS($C13:$AZ13,$BJ13,Results!$T$89:$BQ$89,BV$1)/(COUNTIF(Results!$T$89:$BQ$89,BV$1))</f>
        <v>0.55555555555555558</v>
      </c>
      <c r="BW13" s="79">
        <f>COUNTIFS($C13:$AZ13,$BJ13,Results!$T$89:$BQ$89,BW$1)/(COUNTIF(Results!$T$89:$BQ$89,BW$1))</f>
        <v>0.5</v>
      </c>
      <c r="BX13" s="79">
        <f>COUNTIFS($C13:$AZ13,$BJ13,Results!$T$90:$BQ$90,BX$1)/(COUNTIF(Results!$T$90:$BQ$90,BX$1))</f>
        <v>0.47058823529411764</v>
      </c>
      <c r="BY13" s="79">
        <f>COUNTIFS($C13:$AZ13,$BJ13,Results!$T$90:$BQ$90,BY$1)/(COUNTIF(Results!$T$90:$BQ$90,BY$1))</f>
        <v>0.58823529411764708</v>
      </c>
      <c r="BZ13" s="79">
        <f>COUNTIFS($C13:$AZ13,$BJ13,Results!$T$90:$BQ$90,BZ$1)/(COUNTIF(Results!$T$90:$BQ$90,BZ$1))</f>
        <v>0.375</v>
      </c>
      <c r="CA13" s="79">
        <f>COUNTIFS($C13:$AZ13,$BJ13,Results!$T$91:$BQ$91,CA$1)/(COUNTIF(Results!$T$91:$BQ$91,CA$1))</f>
        <v>0.58823529411764708</v>
      </c>
      <c r="CB13" s="79">
        <f>COUNTIFS($C13:$AZ13,$BJ13,Results!$T$91:$BQ$91,CB$1)/(COUNTIF(Results!$T$91:$BQ$91,CB$1))</f>
        <v>0.47058823529411764</v>
      </c>
      <c r="CC13" s="45"/>
    </row>
    <row r="14" spans="1:81" x14ac:dyDescent="0.25">
      <c r="A14" s="45" t="s">
        <v>316</v>
      </c>
      <c r="B14" s="46" t="s">
        <v>92</v>
      </c>
      <c r="C14" s="25" t="str">
        <f>Monitoring_eng!C14</f>
        <v>yes</v>
      </c>
      <c r="D14" s="25" t="str">
        <f>Monitoring_eng!E14</f>
        <v>partially</v>
      </c>
      <c r="E14" s="25" t="str">
        <f>Monitoring_eng!G14</f>
        <v>yes</v>
      </c>
      <c r="F14" s="25" t="str">
        <f>Monitoring_eng!I14</f>
        <v>yes</v>
      </c>
      <c r="G14" s="25" t="str">
        <f>Monitoring_eng!K14</f>
        <v>partially</v>
      </c>
      <c r="H14" s="25" t="str">
        <f>Monitoring_eng!M14</f>
        <v>yes</v>
      </c>
      <c r="I14" s="25" t="str">
        <f>Monitoring_eng!O14</f>
        <v>yes</v>
      </c>
      <c r="J14" s="25" t="str">
        <f>Monitoring_eng!Q14</f>
        <v>yes</v>
      </c>
      <c r="K14" s="25" t="str">
        <f>Monitoring_eng!S14</f>
        <v>partially</v>
      </c>
      <c r="L14" s="25" t="str">
        <f>Monitoring_eng!U14</f>
        <v>yes</v>
      </c>
      <c r="M14" s="25" t="str">
        <f>Monitoring_eng!W14</f>
        <v>partially</v>
      </c>
      <c r="N14" s="25" t="str">
        <f>Monitoring_eng!Y14</f>
        <v>partially</v>
      </c>
      <c r="O14" s="25" t="str">
        <f>Monitoring_eng!AA14</f>
        <v>yes</v>
      </c>
      <c r="P14" s="25" t="str">
        <f>Monitoring_eng!AC14</f>
        <v>partially</v>
      </c>
      <c r="Q14" s="25" t="str">
        <f>Monitoring_eng!AE14</f>
        <v>partially</v>
      </c>
      <c r="R14" s="25" t="str">
        <f>Monitoring_eng!AG14</f>
        <v>partially</v>
      </c>
      <c r="S14" s="25" t="str">
        <f>Monitoring_eng!AI14</f>
        <v>partially</v>
      </c>
      <c r="T14" s="25" t="str">
        <f>Monitoring_eng!AK14</f>
        <v>yes</v>
      </c>
      <c r="U14" s="25" t="str">
        <f>Monitoring_eng!AM14</f>
        <v>yes</v>
      </c>
      <c r="V14" s="25" t="str">
        <f>Monitoring_eng!AO14</f>
        <v>yes</v>
      </c>
      <c r="W14" s="25" t="str">
        <f>Monitoring_eng!AQ14</f>
        <v>partially</v>
      </c>
      <c r="X14" s="25" t="str">
        <f>Monitoring_eng!AS14</f>
        <v>partially</v>
      </c>
      <c r="Y14" s="25" t="str">
        <f>Monitoring_eng!AU14</f>
        <v>yes</v>
      </c>
      <c r="Z14" s="25" t="str">
        <f>Monitoring_eng!AW14</f>
        <v>partially</v>
      </c>
      <c r="AA14" s="25" t="str">
        <f>Monitoring_eng!AY14</f>
        <v>yes</v>
      </c>
      <c r="AB14" s="25" t="str">
        <f>Monitoring_eng!BA14</f>
        <v>yes</v>
      </c>
      <c r="AC14" s="25" t="str">
        <f>Monitoring_eng!BC14</f>
        <v>partially</v>
      </c>
      <c r="AD14" s="25" t="str">
        <f>Monitoring_eng!BE14</f>
        <v>yes</v>
      </c>
      <c r="AE14" s="25" t="str">
        <f>Monitoring_eng!BG14</f>
        <v>partially</v>
      </c>
      <c r="AF14" s="25" t="str">
        <f>Monitoring_eng!BI14</f>
        <v>yes</v>
      </c>
      <c r="AG14" s="25" t="str">
        <f>Monitoring_eng!BK14</f>
        <v>partially</v>
      </c>
      <c r="AH14" s="25" t="str">
        <f>Monitoring_eng!BM14</f>
        <v>no</v>
      </c>
      <c r="AI14" s="25" t="str">
        <f>Monitoring_eng!BO14</f>
        <v>yes</v>
      </c>
      <c r="AJ14" s="25" t="str">
        <f>Monitoring_eng!BQ14</f>
        <v>yes</v>
      </c>
      <c r="AK14" s="25" t="str">
        <f>Monitoring_eng!BS14</f>
        <v>partially</v>
      </c>
      <c r="AL14" s="25" t="str">
        <f>Monitoring_eng!BU14</f>
        <v>partially</v>
      </c>
      <c r="AM14" s="25" t="str">
        <f>Monitoring_eng!BW14</f>
        <v>yes</v>
      </c>
      <c r="AN14" s="25" t="str">
        <f>Monitoring_eng!BY14</f>
        <v>partially</v>
      </c>
      <c r="AO14" s="25" t="str">
        <f>Monitoring_eng!CA14</f>
        <v>partially</v>
      </c>
      <c r="AP14" s="25" t="str">
        <f>Monitoring_eng!CC14</f>
        <v>partially</v>
      </c>
      <c r="AQ14" s="25" t="str">
        <f>Monitoring_eng!CE14</f>
        <v>yes</v>
      </c>
      <c r="AR14" s="25" t="str">
        <f>Monitoring_eng!CG14</f>
        <v>yes</v>
      </c>
      <c r="AS14" s="25" t="str">
        <f>Monitoring_eng!CI14</f>
        <v>yes</v>
      </c>
      <c r="AT14" s="25" t="str">
        <f>Monitoring_eng!CK14</f>
        <v>yes</v>
      </c>
      <c r="AU14" s="25" t="str">
        <f>Monitoring_eng!CM14</f>
        <v>partially</v>
      </c>
      <c r="AV14" s="25" t="str">
        <f>Monitoring_eng!CO14</f>
        <v>yes</v>
      </c>
      <c r="AW14" s="25" t="str">
        <f>Monitoring_eng!CQ14</f>
        <v>yes</v>
      </c>
      <c r="AX14" s="25" t="str">
        <f>Monitoring_eng!CS14</f>
        <v>yes</v>
      </c>
      <c r="AY14" s="25" t="str">
        <f>Monitoring_eng!CU14</f>
        <v>partially</v>
      </c>
      <c r="AZ14" s="25" t="str">
        <f>Monitoring_eng!CW14</f>
        <v>yes</v>
      </c>
      <c r="BA14" s="45" t="s">
        <v>1749</v>
      </c>
      <c r="BB14" s="45">
        <f t="shared" si="0"/>
        <v>27</v>
      </c>
      <c r="BC14" s="45" t="s">
        <v>1750</v>
      </c>
      <c r="BD14" s="45">
        <f t="shared" si="1"/>
        <v>1</v>
      </c>
      <c r="BE14" s="45" t="s">
        <v>1752</v>
      </c>
      <c r="BF14" s="45">
        <f t="shared" si="2"/>
        <v>22</v>
      </c>
      <c r="BG14" s="45" t="s">
        <v>2116</v>
      </c>
      <c r="BH14" s="45">
        <f t="shared" si="3"/>
        <v>0</v>
      </c>
      <c r="BI14" s="45">
        <f t="shared" si="4"/>
        <v>50</v>
      </c>
      <c r="BJ14" s="45" t="str">
        <f t="shared" si="5"/>
        <v>yes</v>
      </c>
      <c r="BK14" s="45" t="str">
        <f t="shared" si="6"/>
        <v>no</v>
      </c>
      <c r="BL14" s="45">
        <f t="shared" si="7"/>
        <v>27</v>
      </c>
      <c r="BM14" s="45">
        <f t="shared" si="8"/>
        <v>1</v>
      </c>
      <c r="BN14" s="78">
        <f t="shared" si="9"/>
        <v>0.54</v>
      </c>
      <c r="BO14" s="78">
        <f t="shared" si="9"/>
        <v>0.02</v>
      </c>
      <c r="BP14" s="79">
        <f>COUNTIFS($C14:$AZ14,$BJ14,Results!$T$87:$BQ$87,BP$1)/(COUNTIF(Results!$T$87:$BQ$87,BP$1))</f>
        <v>0.47058823529411764</v>
      </c>
      <c r="BQ14" s="79">
        <f>COUNTIFS($C14:$AZ14,$BJ14,Results!$T$87:$BQ$87,BQ$1)/(COUNTIF(Results!$T$87:$BQ$87,BQ$1))</f>
        <v>0.66666666666666663</v>
      </c>
      <c r="BR14" s="79">
        <f>COUNTIFS($C14:$AZ14,$BJ14,Results!$T$87:$BQ$87,BR$1)/(COUNTIF(Results!$T$87:$BQ$87,BR$1))</f>
        <v>0.75</v>
      </c>
      <c r="BS14" s="79">
        <f>COUNTIFS($C14:$AZ14,$BJ14,Results!$T$87:$BQ$87,BS$1)/(COUNTIF(Results!$T$87:$BQ$87,BS$1))</f>
        <v>0.38461538461538464</v>
      </c>
      <c r="BT14" s="79">
        <f>COUNTIFS($C14:$AZ14,$BJ14,Results!$T$89:$BQ$89,BT$1)/(COUNTIF(Results!$T$89:$BQ$89,BT$1))</f>
        <v>0.53333333333333333</v>
      </c>
      <c r="BU14" s="79">
        <f>COUNTIFS($C14:$AZ14,$BJ14,Results!$T$89:$BQ$89,BU$1)/(COUNTIF(Results!$T$89:$BQ$89,BU$1))</f>
        <v>0.5</v>
      </c>
      <c r="BV14" s="79">
        <f>COUNTIFS($C14:$AZ14,$BJ14,Results!$T$89:$BQ$89,BV$1)/(COUNTIF(Results!$T$89:$BQ$89,BV$1))</f>
        <v>0.55555555555555558</v>
      </c>
      <c r="BW14" s="79">
        <f>COUNTIFS($C14:$AZ14,$BJ14,Results!$T$89:$BQ$89,BW$1)/(COUNTIF(Results!$T$89:$BQ$89,BW$1))</f>
        <v>0.75</v>
      </c>
      <c r="BX14" s="79">
        <f>COUNTIFS($C14:$AZ14,$BJ14,Results!$T$90:$BQ$90,BX$1)/(COUNTIF(Results!$T$90:$BQ$90,BX$1))</f>
        <v>0.47058823529411764</v>
      </c>
      <c r="BY14" s="79">
        <f>COUNTIFS($C14:$AZ14,$BJ14,Results!$T$90:$BQ$90,BY$1)/(COUNTIF(Results!$T$90:$BQ$90,BY$1))</f>
        <v>0.70588235294117652</v>
      </c>
      <c r="BZ14" s="79">
        <f>COUNTIFS($C14:$AZ14,$BJ14,Results!$T$90:$BQ$90,BZ$1)/(COUNTIF(Results!$T$90:$BQ$90,BZ$1))</f>
        <v>0.4375</v>
      </c>
      <c r="CA14" s="79">
        <f>COUNTIFS($C14:$AZ14,$BJ14,Results!$T$91:$BQ$91,CA$1)/(COUNTIF(Results!$T$91:$BQ$91,CA$1))</f>
        <v>0.70588235294117652</v>
      </c>
      <c r="CB14" s="79">
        <f>COUNTIFS($C14:$AZ14,$BJ14,Results!$T$91:$BQ$91,CB$1)/(COUNTIF(Results!$T$91:$BQ$91,CB$1))</f>
        <v>0.47058823529411764</v>
      </c>
      <c r="CC14" s="45"/>
    </row>
    <row r="15" spans="1:81" x14ac:dyDescent="0.25">
      <c r="A15" s="45" t="s">
        <v>317</v>
      </c>
      <c r="B15" s="46" t="s">
        <v>93</v>
      </c>
      <c r="C15" s="25" t="str">
        <f>Monitoring_eng!C15</f>
        <v>no</v>
      </c>
      <c r="D15" s="25" t="str">
        <f>Monitoring_eng!E15</f>
        <v>partially</v>
      </c>
      <c r="E15" s="25" t="str">
        <f>Monitoring_eng!G15</f>
        <v>yes</v>
      </c>
      <c r="F15" s="25" t="str">
        <f>Monitoring_eng!I15</f>
        <v>yes</v>
      </c>
      <c r="G15" s="25" t="str">
        <f>Monitoring_eng!K15</f>
        <v>partially</v>
      </c>
      <c r="H15" s="25" t="str">
        <f>Monitoring_eng!M15</f>
        <v>partially</v>
      </c>
      <c r="I15" s="25" t="str">
        <f>Monitoring_eng!O15</f>
        <v>partially</v>
      </c>
      <c r="J15" s="25" t="str">
        <f>Monitoring_eng!Q15</f>
        <v>yes</v>
      </c>
      <c r="K15" s="25" t="str">
        <f>Monitoring_eng!S15</f>
        <v>partially</v>
      </c>
      <c r="L15" s="25" t="str">
        <f>Monitoring_eng!U15</f>
        <v>yes</v>
      </c>
      <c r="M15" s="25" t="str">
        <f>Monitoring_eng!W15</f>
        <v>yes</v>
      </c>
      <c r="N15" s="25" t="str">
        <f>Monitoring_eng!Y15</f>
        <v>partially</v>
      </c>
      <c r="O15" s="25" t="str">
        <f>Monitoring_eng!AA15</f>
        <v>no</v>
      </c>
      <c r="P15" s="25" t="str">
        <f>Monitoring_eng!AC15</f>
        <v>partially</v>
      </c>
      <c r="Q15" s="25" t="str">
        <f>Monitoring_eng!AE15</f>
        <v>yes</v>
      </c>
      <c r="R15" s="25" t="str">
        <f>Monitoring_eng!AG15</f>
        <v>no</v>
      </c>
      <c r="S15" s="25" t="str">
        <f>Monitoring_eng!AI15</f>
        <v>partially</v>
      </c>
      <c r="T15" s="25" t="str">
        <f>Monitoring_eng!AK15</f>
        <v>yes</v>
      </c>
      <c r="U15" s="25" t="str">
        <f>Monitoring_eng!AM15</f>
        <v>yes</v>
      </c>
      <c r="V15" s="25" t="str">
        <f>Monitoring_eng!AO15</f>
        <v>yes</v>
      </c>
      <c r="W15" s="25" t="str">
        <f>Monitoring_eng!AQ15</f>
        <v>partially</v>
      </c>
      <c r="X15" s="25" t="str">
        <f>Monitoring_eng!AS15</f>
        <v>yes</v>
      </c>
      <c r="Y15" s="25" t="str">
        <f>Monitoring_eng!AU15</f>
        <v>partially</v>
      </c>
      <c r="Z15" s="25" t="str">
        <f>Monitoring_eng!AW15</f>
        <v>partially</v>
      </c>
      <c r="AA15" s="25" t="str">
        <f>Monitoring_eng!AY15</f>
        <v>yes</v>
      </c>
      <c r="AB15" s="25" t="str">
        <f>Monitoring_eng!BA15</f>
        <v>yes</v>
      </c>
      <c r="AC15" s="25" t="str">
        <f>Monitoring_eng!BC15</f>
        <v>no</v>
      </c>
      <c r="AD15" s="25" t="str">
        <f>Monitoring_eng!BE15</f>
        <v>yes</v>
      </c>
      <c r="AE15" s="25" t="str">
        <f>Monitoring_eng!BG15</f>
        <v>yes</v>
      </c>
      <c r="AF15" s="25" t="str">
        <f>Monitoring_eng!BI15</f>
        <v>yes</v>
      </c>
      <c r="AG15" s="25" t="str">
        <f>Monitoring_eng!BK15</f>
        <v>yes</v>
      </c>
      <c r="AH15" s="25" t="str">
        <f>Monitoring_eng!BM15</f>
        <v>partially</v>
      </c>
      <c r="AI15" s="25" t="str">
        <f>Monitoring_eng!BO15</f>
        <v>partially</v>
      </c>
      <c r="AJ15" s="25" t="str">
        <f>Monitoring_eng!BQ15</f>
        <v>partially</v>
      </c>
      <c r="AK15" s="25" t="str">
        <f>Monitoring_eng!BS15</f>
        <v>partially</v>
      </c>
      <c r="AL15" s="25" t="str">
        <f>Monitoring_eng!BU15</f>
        <v>partially</v>
      </c>
      <c r="AM15" s="25" t="str">
        <f>Monitoring_eng!BW15</f>
        <v>yes</v>
      </c>
      <c r="AN15" s="25" t="str">
        <f>Monitoring_eng!BY15</f>
        <v>no</v>
      </c>
      <c r="AO15" s="25" t="str">
        <f>Monitoring_eng!CA15</f>
        <v>no</v>
      </c>
      <c r="AP15" s="25" t="str">
        <f>Monitoring_eng!CC15</f>
        <v>yes</v>
      </c>
      <c r="AQ15" s="25" t="str">
        <f>Monitoring_eng!CE15</f>
        <v>partially</v>
      </c>
      <c r="AR15" s="25" t="str">
        <f>Monitoring_eng!CG15</f>
        <v>partially</v>
      </c>
      <c r="AS15" s="25" t="str">
        <f>Monitoring_eng!CI15</f>
        <v>yes</v>
      </c>
      <c r="AT15" s="25" t="str">
        <f>Monitoring_eng!CK15</f>
        <v>yes</v>
      </c>
      <c r="AU15" s="25" t="str">
        <f>Monitoring_eng!CM15</f>
        <v>no</v>
      </c>
      <c r="AV15" s="25" t="str">
        <f>Monitoring_eng!CO15</f>
        <v>partially</v>
      </c>
      <c r="AW15" s="25" t="str">
        <f>Monitoring_eng!CQ15</f>
        <v>yes</v>
      </c>
      <c r="AX15" s="25" t="str">
        <f>Monitoring_eng!CS15</f>
        <v>yes</v>
      </c>
      <c r="AY15" s="25" t="str">
        <f>Monitoring_eng!CU15</f>
        <v>partially</v>
      </c>
      <c r="AZ15" s="25" t="str">
        <f>Monitoring_eng!CW15</f>
        <v>yes</v>
      </c>
      <c r="BA15" s="45" t="s">
        <v>1749</v>
      </c>
      <c r="BB15" s="45">
        <f t="shared" si="0"/>
        <v>23</v>
      </c>
      <c r="BC15" s="45" t="s">
        <v>1750</v>
      </c>
      <c r="BD15" s="45">
        <f t="shared" si="1"/>
        <v>7</v>
      </c>
      <c r="BE15" s="45" t="s">
        <v>1752</v>
      </c>
      <c r="BF15" s="45">
        <f t="shared" si="2"/>
        <v>20</v>
      </c>
      <c r="BG15" s="45" t="s">
        <v>2116</v>
      </c>
      <c r="BH15" s="45">
        <f t="shared" si="3"/>
        <v>0</v>
      </c>
      <c r="BI15" s="45">
        <f t="shared" si="4"/>
        <v>50</v>
      </c>
      <c r="BJ15" s="45" t="str">
        <f t="shared" si="5"/>
        <v>yes</v>
      </c>
      <c r="BK15" s="45" t="str">
        <f t="shared" si="6"/>
        <v>no</v>
      </c>
      <c r="BL15" s="45">
        <f t="shared" si="7"/>
        <v>23</v>
      </c>
      <c r="BM15" s="45">
        <f t="shared" si="8"/>
        <v>7</v>
      </c>
      <c r="BN15" s="78">
        <f t="shared" si="9"/>
        <v>0.46</v>
      </c>
      <c r="BO15" s="78">
        <f t="shared" si="9"/>
        <v>0.14000000000000001</v>
      </c>
      <c r="BP15" s="79">
        <f>COUNTIFS($C15:$AZ15,$BJ15,Results!$T$87:$BQ$87,BP$1)/(COUNTIF(Results!$T$87:$BQ$87,BP$1))</f>
        <v>0.52941176470588236</v>
      </c>
      <c r="BQ15" s="79">
        <f>COUNTIFS($C15:$AZ15,$BJ15,Results!$T$87:$BQ$87,BQ$1)/(COUNTIF(Results!$T$87:$BQ$87,BQ$1))</f>
        <v>0.5</v>
      </c>
      <c r="BR15" s="79">
        <f>COUNTIFS($C15:$AZ15,$BJ15,Results!$T$87:$BQ$87,BR$1)/(COUNTIF(Results!$T$87:$BQ$87,BR$1))</f>
        <v>0.5</v>
      </c>
      <c r="BS15" s="79">
        <f>COUNTIFS($C15:$AZ15,$BJ15,Results!$T$87:$BQ$87,BS$1)/(COUNTIF(Results!$T$87:$BQ$87,BS$1))</f>
        <v>0.30769230769230771</v>
      </c>
      <c r="BT15" s="79">
        <f>COUNTIFS($C15:$AZ15,$BJ15,Results!$T$89:$BQ$89,BT$1)/(COUNTIF(Results!$T$89:$BQ$89,BT$1))</f>
        <v>0.4</v>
      </c>
      <c r="BU15" s="79">
        <f>COUNTIFS($C15:$AZ15,$BJ15,Results!$T$89:$BQ$89,BU$1)/(COUNTIF(Results!$T$89:$BQ$89,BU$1))</f>
        <v>0.5</v>
      </c>
      <c r="BV15" s="79">
        <f>COUNTIFS($C15:$AZ15,$BJ15,Results!$T$89:$BQ$89,BV$1)/(COUNTIF(Results!$T$89:$BQ$89,BV$1))</f>
        <v>0.44444444444444442</v>
      </c>
      <c r="BW15" s="79">
        <f>COUNTIFS($C15:$AZ15,$BJ15,Results!$T$89:$BQ$89,BW$1)/(COUNTIF(Results!$T$89:$BQ$89,BW$1))</f>
        <v>0.5</v>
      </c>
      <c r="BX15" s="79">
        <f>COUNTIFS($C15:$AZ15,$BJ15,Results!$T$90:$BQ$90,BX$1)/(COUNTIF(Results!$T$90:$BQ$90,BX$1))</f>
        <v>0.47058823529411764</v>
      </c>
      <c r="BY15" s="79">
        <f>COUNTIFS($C15:$AZ15,$BJ15,Results!$T$90:$BQ$90,BY$1)/(COUNTIF(Results!$T$90:$BQ$90,BY$1))</f>
        <v>0.58823529411764708</v>
      </c>
      <c r="BZ15" s="79">
        <f>COUNTIFS($C15:$AZ15,$BJ15,Results!$T$90:$BQ$90,BZ$1)/(COUNTIF(Results!$T$90:$BQ$90,BZ$1))</f>
        <v>0.3125</v>
      </c>
      <c r="CA15" s="79">
        <f>COUNTIFS($C15:$AZ15,$BJ15,Results!$T$91:$BQ$91,CA$1)/(COUNTIF(Results!$T$91:$BQ$91,CA$1))</f>
        <v>0.58823529411764708</v>
      </c>
      <c r="CB15" s="79">
        <f>COUNTIFS($C15:$AZ15,$BJ15,Results!$T$91:$BQ$91,CB$1)/(COUNTIF(Results!$T$91:$BQ$91,CB$1))</f>
        <v>0.47058823529411764</v>
      </c>
      <c r="CC15" s="45"/>
    </row>
    <row r="16" spans="1:81" x14ac:dyDescent="0.25">
      <c r="A16" s="45" t="s">
        <v>318</v>
      </c>
      <c r="B16" s="46" t="s">
        <v>94</v>
      </c>
      <c r="C16" s="25" t="str">
        <f>Monitoring_eng!C16</f>
        <v>yes</v>
      </c>
      <c r="D16" s="25" t="str">
        <f>Monitoring_eng!E16</f>
        <v>partially</v>
      </c>
      <c r="E16" s="25" t="str">
        <f>Monitoring_eng!G16</f>
        <v>yes</v>
      </c>
      <c r="F16" s="25" t="str">
        <f>Monitoring_eng!I16</f>
        <v>yes</v>
      </c>
      <c r="G16" s="25" t="str">
        <f>Monitoring_eng!K16</f>
        <v>partially</v>
      </c>
      <c r="H16" s="25" t="str">
        <f>Monitoring_eng!M16</f>
        <v>partially</v>
      </c>
      <c r="I16" s="25" t="str">
        <f>Monitoring_eng!O16</f>
        <v>no</v>
      </c>
      <c r="J16" s="25" t="str">
        <f>Monitoring_eng!Q16</f>
        <v>yes</v>
      </c>
      <c r="K16" s="25" t="str">
        <f>Monitoring_eng!S16</f>
        <v>partially</v>
      </c>
      <c r="L16" s="25" t="str">
        <f>Monitoring_eng!U16</f>
        <v>yes</v>
      </c>
      <c r="M16" s="25" t="str">
        <f>Monitoring_eng!W16</f>
        <v>yes</v>
      </c>
      <c r="N16" s="25" t="str">
        <f>Monitoring_eng!Y16</f>
        <v>partially</v>
      </c>
      <c r="O16" s="25" t="str">
        <f>Monitoring_eng!AA16</f>
        <v>yes</v>
      </c>
      <c r="P16" s="25" t="str">
        <f>Monitoring_eng!AC16</f>
        <v>partially</v>
      </c>
      <c r="Q16" s="25" t="str">
        <f>Monitoring_eng!AE16</f>
        <v>yes</v>
      </c>
      <c r="R16" s="25" t="str">
        <f>Monitoring_eng!AG16</f>
        <v>partially</v>
      </c>
      <c r="S16" s="25" t="str">
        <f>Monitoring_eng!AI16</f>
        <v>partially</v>
      </c>
      <c r="T16" s="25" t="str">
        <f>Monitoring_eng!AK16</f>
        <v>yes</v>
      </c>
      <c r="U16" s="25" t="str">
        <f>Monitoring_eng!AM16</f>
        <v>yes</v>
      </c>
      <c r="V16" s="25" t="str">
        <f>Monitoring_eng!AO16</f>
        <v>yes</v>
      </c>
      <c r="W16" s="25" t="str">
        <f>Monitoring_eng!AQ16</f>
        <v>partially</v>
      </c>
      <c r="X16" s="25" t="str">
        <f>Monitoring_eng!AS16</f>
        <v>yes</v>
      </c>
      <c r="Y16" s="25" t="str">
        <f>Monitoring_eng!AU16</f>
        <v>partially</v>
      </c>
      <c r="Z16" s="25" t="str">
        <f>Monitoring_eng!AW16</f>
        <v>partially</v>
      </c>
      <c r="AA16" s="25" t="str">
        <f>Monitoring_eng!AY16</f>
        <v>yes</v>
      </c>
      <c r="AB16" s="25" t="str">
        <f>Monitoring_eng!BA16</f>
        <v>yes</v>
      </c>
      <c r="AC16" s="25" t="str">
        <f>Monitoring_eng!BC16</f>
        <v>partially</v>
      </c>
      <c r="AD16" s="25" t="str">
        <f>Monitoring_eng!BE16</f>
        <v>yes</v>
      </c>
      <c r="AE16" s="25" t="str">
        <f>Monitoring_eng!BG16</f>
        <v>yes</v>
      </c>
      <c r="AF16" s="25" t="str">
        <f>Monitoring_eng!BI16</f>
        <v>partially</v>
      </c>
      <c r="AG16" s="25" t="str">
        <f>Monitoring_eng!BK16</f>
        <v>yes</v>
      </c>
      <c r="AH16" s="25" t="str">
        <f>Monitoring_eng!BM16</f>
        <v>yes</v>
      </c>
      <c r="AI16" s="25" t="str">
        <f>Monitoring_eng!BO16</f>
        <v>yes</v>
      </c>
      <c r="AJ16" s="25" t="str">
        <f>Monitoring_eng!BQ16</f>
        <v>yes</v>
      </c>
      <c r="AK16" s="25" t="str">
        <f>Monitoring_eng!BS16</f>
        <v>partially</v>
      </c>
      <c r="AL16" s="25" t="str">
        <f>Monitoring_eng!BU16</f>
        <v>yes</v>
      </c>
      <c r="AM16" s="25" t="str">
        <f>Monitoring_eng!BW16</f>
        <v>yes</v>
      </c>
      <c r="AN16" s="25" t="str">
        <f>Monitoring_eng!BY16</f>
        <v>yes</v>
      </c>
      <c r="AO16" s="25" t="str">
        <f>Monitoring_eng!CA16</f>
        <v>yes</v>
      </c>
      <c r="AP16" s="25" t="str">
        <f>Monitoring_eng!CC16</f>
        <v>partially</v>
      </c>
      <c r="AQ16" s="25" t="str">
        <f>Monitoring_eng!CE16</f>
        <v>yes</v>
      </c>
      <c r="AR16" s="25" t="str">
        <f>Monitoring_eng!CG16</f>
        <v>yes</v>
      </c>
      <c r="AS16" s="25" t="str">
        <f>Monitoring_eng!CI16</f>
        <v>yes</v>
      </c>
      <c r="AT16" s="25" t="str">
        <f>Monitoring_eng!CK16</f>
        <v>partially</v>
      </c>
      <c r="AU16" s="25" t="str">
        <f>Monitoring_eng!CM16</f>
        <v>partially</v>
      </c>
      <c r="AV16" s="25" t="str">
        <f>Monitoring_eng!CO16</f>
        <v>partially</v>
      </c>
      <c r="AW16" s="25" t="str">
        <f>Monitoring_eng!CQ16</f>
        <v>no</v>
      </c>
      <c r="AX16" s="25" t="str">
        <f>Monitoring_eng!CS16</f>
        <v>yes</v>
      </c>
      <c r="AY16" s="25" t="str">
        <f>Monitoring_eng!CU16</f>
        <v>yes</v>
      </c>
      <c r="AZ16" s="25" t="str">
        <f>Monitoring_eng!CW16</f>
        <v>partially</v>
      </c>
      <c r="BA16" s="45" t="s">
        <v>1749</v>
      </c>
      <c r="BB16" s="45">
        <f t="shared" si="0"/>
        <v>29</v>
      </c>
      <c r="BC16" s="45" t="s">
        <v>1750</v>
      </c>
      <c r="BD16" s="45">
        <f t="shared" si="1"/>
        <v>2</v>
      </c>
      <c r="BE16" s="45" t="s">
        <v>1752</v>
      </c>
      <c r="BF16" s="45">
        <f t="shared" si="2"/>
        <v>19</v>
      </c>
      <c r="BG16" s="45" t="s">
        <v>2116</v>
      </c>
      <c r="BH16" s="45">
        <f t="shared" si="3"/>
        <v>0</v>
      </c>
      <c r="BI16" s="45">
        <f t="shared" si="4"/>
        <v>50</v>
      </c>
      <c r="BJ16" s="45" t="str">
        <f t="shared" si="5"/>
        <v>yes</v>
      </c>
      <c r="BK16" s="45" t="str">
        <f t="shared" si="6"/>
        <v>no</v>
      </c>
      <c r="BL16" s="45">
        <f t="shared" si="7"/>
        <v>29</v>
      </c>
      <c r="BM16" s="45">
        <f t="shared" si="8"/>
        <v>2</v>
      </c>
      <c r="BN16" s="78">
        <f t="shared" si="9"/>
        <v>0.57999999999999996</v>
      </c>
      <c r="BO16" s="78">
        <f t="shared" si="9"/>
        <v>0.04</v>
      </c>
      <c r="BP16" s="79">
        <f>COUNTIFS($C16:$AZ16,$BJ16,Results!$T$87:$BQ$87,BP$1)/(COUNTIF(Results!$T$87:$BQ$87,BP$1))</f>
        <v>0.47058823529411764</v>
      </c>
      <c r="BQ16" s="79">
        <f>COUNTIFS($C16:$AZ16,$BJ16,Results!$T$87:$BQ$87,BQ$1)/(COUNTIF(Results!$T$87:$BQ$87,BQ$1))</f>
        <v>0.75</v>
      </c>
      <c r="BR16" s="79">
        <f>COUNTIFS($C16:$AZ16,$BJ16,Results!$T$87:$BQ$87,BR$1)/(COUNTIF(Results!$T$87:$BQ$87,BR$1))</f>
        <v>0.75</v>
      </c>
      <c r="BS16" s="79">
        <f>COUNTIFS($C16:$AZ16,$BJ16,Results!$T$87:$BQ$87,BS$1)/(COUNTIF(Results!$T$87:$BQ$87,BS$1))</f>
        <v>0.46153846153846156</v>
      </c>
      <c r="BT16" s="79">
        <f>COUNTIFS($C16:$AZ16,$BJ16,Results!$T$89:$BQ$89,BT$1)/(COUNTIF(Results!$T$89:$BQ$89,BT$1))</f>
        <v>0.53333333333333333</v>
      </c>
      <c r="BU16" s="79">
        <f>COUNTIFS($C16:$AZ16,$BJ16,Results!$T$89:$BQ$89,BU$1)/(COUNTIF(Results!$T$89:$BQ$89,BU$1))</f>
        <v>0.59090909090909094</v>
      </c>
      <c r="BV16" s="79">
        <f>COUNTIFS($C16:$AZ16,$BJ16,Results!$T$89:$BQ$89,BV$1)/(COUNTIF(Results!$T$89:$BQ$89,BV$1))</f>
        <v>0.66666666666666663</v>
      </c>
      <c r="BW16" s="79">
        <f>COUNTIFS($C16:$AZ16,$BJ16,Results!$T$89:$BQ$89,BW$1)/(COUNTIF(Results!$T$89:$BQ$89,BW$1))</f>
        <v>0.5</v>
      </c>
      <c r="BX16" s="79">
        <f>COUNTIFS($C16:$AZ16,$BJ16,Results!$T$90:$BQ$90,BX$1)/(COUNTIF(Results!$T$90:$BQ$90,BX$1))</f>
        <v>0.47058823529411764</v>
      </c>
      <c r="BY16" s="79">
        <f>COUNTIFS($C16:$AZ16,$BJ16,Results!$T$90:$BQ$90,BY$1)/(COUNTIF(Results!$T$90:$BQ$90,BY$1))</f>
        <v>0.76470588235294112</v>
      </c>
      <c r="BZ16" s="79">
        <f>COUNTIFS($C16:$AZ16,$BJ16,Results!$T$90:$BQ$90,BZ$1)/(COUNTIF(Results!$T$90:$BQ$90,BZ$1))</f>
        <v>0.5</v>
      </c>
      <c r="CA16" s="79">
        <f>COUNTIFS($C16:$AZ16,$BJ16,Results!$T$91:$BQ$91,CA$1)/(COUNTIF(Results!$T$91:$BQ$91,CA$1))</f>
        <v>0.76470588235294112</v>
      </c>
      <c r="CB16" s="79">
        <f>COUNTIFS($C16:$AZ16,$BJ16,Results!$T$91:$BQ$91,CB$1)/(COUNTIF(Results!$T$91:$BQ$91,CB$1))</f>
        <v>0.47058823529411764</v>
      </c>
      <c r="CC16" s="45"/>
    </row>
    <row r="17" spans="1:81" x14ac:dyDescent="0.25">
      <c r="A17" s="45" t="s">
        <v>319</v>
      </c>
      <c r="B17" s="46" t="s">
        <v>95</v>
      </c>
      <c r="C17" s="25" t="str">
        <f>Monitoring_eng!C17</f>
        <v>yes</v>
      </c>
      <c r="D17" s="25" t="str">
        <f>Monitoring_eng!E17</f>
        <v>no</v>
      </c>
      <c r="E17" s="25" t="str">
        <f>Monitoring_eng!G17</f>
        <v>no</v>
      </c>
      <c r="F17" s="25" t="str">
        <f>Monitoring_eng!I17</f>
        <v>no</v>
      </c>
      <c r="G17" s="25" t="str">
        <f>Monitoring_eng!K17</f>
        <v>no</v>
      </c>
      <c r="H17" s="25" t="str">
        <f>Monitoring_eng!M17</f>
        <v>partially</v>
      </c>
      <c r="I17" s="25" t="str">
        <f>Monitoring_eng!O17</f>
        <v>partially</v>
      </c>
      <c r="J17" s="25" t="str">
        <f>Monitoring_eng!Q17</f>
        <v>yes</v>
      </c>
      <c r="K17" s="25" t="str">
        <f>Monitoring_eng!S17</f>
        <v>partially</v>
      </c>
      <c r="L17" s="25" t="str">
        <f>Monitoring_eng!U17</f>
        <v>partially</v>
      </c>
      <c r="M17" s="25" t="str">
        <f>Monitoring_eng!W17</f>
        <v>partially</v>
      </c>
      <c r="N17" s="25" t="str">
        <f>Monitoring_eng!Y17</f>
        <v>partially</v>
      </c>
      <c r="O17" s="25" t="str">
        <f>Monitoring_eng!AA17</f>
        <v>no</v>
      </c>
      <c r="P17" s="25" t="str">
        <f>Monitoring_eng!AC17</f>
        <v>partially</v>
      </c>
      <c r="Q17" s="25" t="str">
        <f>Monitoring_eng!AE17</f>
        <v>yes</v>
      </c>
      <c r="R17" s="25" t="str">
        <f>Monitoring_eng!AG17</f>
        <v>yes</v>
      </c>
      <c r="S17" s="25" t="str">
        <f>Monitoring_eng!AI17</f>
        <v>partially</v>
      </c>
      <c r="T17" s="25" t="str">
        <f>Monitoring_eng!AK17</f>
        <v>yes</v>
      </c>
      <c r="U17" s="25" t="str">
        <f>Monitoring_eng!AM17</f>
        <v>yes</v>
      </c>
      <c r="V17" s="25" t="str">
        <f>Monitoring_eng!AO17</f>
        <v>partially</v>
      </c>
      <c r="W17" s="25" t="str">
        <f>Monitoring_eng!AQ17</f>
        <v>yes</v>
      </c>
      <c r="X17" s="25" t="str">
        <f>Monitoring_eng!AS17</f>
        <v>yes</v>
      </c>
      <c r="Y17" s="25" t="str">
        <f>Monitoring_eng!AU17</f>
        <v>partially</v>
      </c>
      <c r="Z17" s="25" t="str">
        <f>Monitoring_eng!AW17</f>
        <v>partially</v>
      </c>
      <c r="AA17" s="25" t="str">
        <f>Monitoring_eng!AY17</f>
        <v>yes</v>
      </c>
      <c r="AB17" s="25" t="str">
        <f>Monitoring_eng!BA17</f>
        <v>yes</v>
      </c>
      <c r="AC17" s="25" t="str">
        <f>Monitoring_eng!BC17</f>
        <v>yes</v>
      </c>
      <c r="AD17" s="25" t="str">
        <f>Monitoring_eng!BE17</f>
        <v>yes</v>
      </c>
      <c r="AE17" s="25" t="str">
        <f>Monitoring_eng!BG17</f>
        <v>yes</v>
      </c>
      <c r="AF17" s="25" t="str">
        <f>Monitoring_eng!BI17</f>
        <v>yes</v>
      </c>
      <c r="AG17" s="25" t="str">
        <f>Monitoring_eng!BK17</f>
        <v>no</v>
      </c>
      <c r="AH17" s="25" t="str">
        <f>Monitoring_eng!BM17</f>
        <v>yes</v>
      </c>
      <c r="AI17" s="25" t="str">
        <f>Monitoring_eng!BO17</f>
        <v>yes</v>
      </c>
      <c r="AJ17" s="25" t="str">
        <f>Monitoring_eng!BQ17</f>
        <v>partially</v>
      </c>
      <c r="AK17" s="25" t="str">
        <f>Monitoring_eng!BS17</f>
        <v>partially</v>
      </c>
      <c r="AL17" s="25" t="str">
        <f>Monitoring_eng!BU17</f>
        <v>yes</v>
      </c>
      <c r="AM17" s="25" t="str">
        <f>Monitoring_eng!BW17</f>
        <v>yes</v>
      </c>
      <c r="AN17" s="25" t="str">
        <f>Monitoring_eng!BY17</f>
        <v>yes</v>
      </c>
      <c r="AO17" s="25" t="str">
        <f>Monitoring_eng!CA17</f>
        <v>partially</v>
      </c>
      <c r="AP17" s="25" t="str">
        <f>Monitoring_eng!CC17</f>
        <v>yes</v>
      </c>
      <c r="AQ17" s="25" t="str">
        <f>Monitoring_eng!CE17</f>
        <v>yes</v>
      </c>
      <c r="AR17" s="25" t="str">
        <f>Monitoring_eng!CG17</f>
        <v>no</v>
      </c>
      <c r="AS17" s="25" t="str">
        <f>Monitoring_eng!CI17</f>
        <v>yes</v>
      </c>
      <c r="AT17" s="25" t="str">
        <f>Monitoring_eng!CK17</f>
        <v>no</v>
      </c>
      <c r="AU17" s="25" t="str">
        <f>Monitoring_eng!CM17</f>
        <v>partially</v>
      </c>
      <c r="AV17" s="25" t="str">
        <f>Monitoring_eng!CO17</f>
        <v>yes</v>
      </c>
      <c r="AW17" s="25" t="str">
        <f>Monitoring_eng!CQ17</f>
        <v>partially</v>
      </c>
      <c r="AX17" s="25" t="str">
        <f>Monitoring_eng!CS17</f>
        <v>yes</v>
      </c>
      <c r="AY17" s="25" t="str">
        <f>Monitoring_eng!CU17</f>
        <v>partially</v>
      </c>
      <c r="AZ17" s="25" t="str">
        <f>Monitoring_eng!CW17</f>
        <v>yes</v>
      </c>
      <c r="BA17" s="45" t="s">
        <v>1749</v>
      </c>
      <c r="BB17" s="45">
        <f t="shared" si="0"/>
        <v>25</v>
      </c>
      <c r="BC17" s="45" t="s">
        <v>1750</v>
      </c>
      <c r="BD17" s="45">
        <f t="shared" si="1"/>
        <v>8</v>
      </c>
      <c r="BE17" s="45" t="s">
        <v>1752</v>
      </c>
      <c r="BF17" s="45">
        <f t="shared" si="2"/>
        <v>17</v>
      </c>
      <c r="BG17" s="45" t="s">
        <v>2116</v>
      </c>
      <c r="BH17" s="45">
        <f t="shared" si="3"/>
        <v>0</v>
      </c>
      <c r="BI17" s="45">
        <f t="shared" si="4"/>
        <v>50</v>
      </c>
      <c r="BJ17" s="45" t="str">
        <f t="shared" si="5"/>
        <v>yes</v>
      </c>
      <c r="BK17" s="45" t="str">
        <f t="shared" si="6"/>
        <v>no</v>
      </c>
      <c r="BL17" s="45">
        <f t="shared" si="7"/>
        <v>25</v>
      </c>
      <c r="BM17" s="45">
        <f t="shared" si="8"/>
        <v>8</v>
      </c>
      <c r="BN17" s="78">
        <f t="shared" si="9"/>
        <v>0.5</v>
      </c>
      <c r="BO17" s="78">
        <f t="shared" si="9"/>
        <v>0.16</v>
      </c>
      <c r="BP17" s="79">
        <f>COUNTIFS($C17:$AZ17,$BJ17,Results!$T$87:$BQ$87,BP$1)/(COUNTIF(Results!$T$87:$BQ$87,BP$1))</f>
        <v>0.41176470588235292</v>
      </c>
      <c r="BQ17" s="79">
        <f>COUNTIFS($C17:$AZ17,$BJ17,Results!$T$87:$BQ$87,BQ$1)/(COUNTIF(Results!$T$87:$BQ$87,BQ$1))</f>
        <v>0.66666666666666663</v>
      </c>
      <c r="BR17" s="79">
        <f>COUNTIFS($C17:$AZ17,$BJ17,Results!$T$87:$BQ$87,BR$1)/(COUNTIF(Results!$T$87:$BQ$87,BR$1))</f>
        <v>0.625</v>
      </c>
      <c r="BS17" s="79">
        <f>COUNTIFS($C17:$AZ17,$BJ17,Results!$T$87:$BQ$87,BS$1)/(COUNTIF(Results!$T$87:$BQ$87,BS$1))</f>
        <v>0.38461538461538464</v>
      </c>
      <c r="BT17" s="79">
        <f>COUNTIFS($C17:$AZ17,$BJ17,Results!$T$89:$BQ$89,BT$1)/(COUNTIF(Results!$T$89:$BQ$89,BT$1))</f>
        <v>0.6</v>
      </c>
      <c r="BU17" s="79">
        <f>COUNTIFS($C17:$AZ17,$BJ17,Results!$T$89:$BQ$89,BU$1)/(COUNTIF(Results!$T$89:$BQ$89,BU$1))</f>
        <v>0.40909090909090912</v>
      </c>
      <c r="BV17" s="79">
        <f>COUNTIFS($C17:$AZ17,$BJ17,Results!$T$89:$BQ$89,BV$1)/(COUNTIF(Results!$T$89:$BQ$89,BV$1))</f>
        <v>0.55555555555555558</v>
      </c>
      <c r="BW17" s="79">
        <f>COUNTIFS($C17:$AZ17,$BJ17,Results!$T$89:$BQ$89,BW$1)/(COUNTIF(Results!$T$89:$BQ$89,BW$1))</f>
        <v>0.5</v>
      </c>
      <c r="BX17" s="79">
        <f>COUNTIFS($C17:$AZ17,$BJ17,Results!$T$90:$BQ$90,BX$1)/(COUNTIF(Results!$T$90:$BQ$90,BX$1))</f>
        <v>0.41176470588235292</v>
      </c>
      <c r="BY17" s="79">
        <f>COUNTIFS($C17:$AZ17,$BJ17,Results!$T$90:$BQ$90,BY$1)/(COUNTIF(Results!$T$90:$BQ$90,BY$1))</f>
        <v>0.58823529411764708</v>
      </c>
      <c r="BZ17" s="79">
        <f>COUNTIFS($C17:$AZ17,$BJ17,Results!$T$90:$BQ$90,BZ$1)/(COUNTIF(Results!$T$90:$BQ$90,BZ$1))</f>
        <v>0.5</v>
      </c>
      <c r="CA17" s="79">
        <f>COUNTIFS($C17:$AZ17,$BJ17,Results!$T$91:$BQ$91,CA$1)/(COUNTIF(Results!$T$91:$BQ$91,CA$1))</f>
        <v>0.58823529411764708</v>
      </c>
      <c r="CB17" s="79">
        <f>COUNTIFS($C17:$AZ17,$BJ17,Results!$T$91:$BQ$91,CB$1)/(COUNTIF(Results!$T$91:$BQ$91,CB$1))</f>
        <v>0.41176470588235292</v>
      </c>
      <c r="CC17" s="45"/>
    </row>
    <row r="18" spans="1:81" x14ac:dyDescent="0.25">
      <c r="A18" s="45" t="s">
        <v>320</v>
      </c>
      <c r="B18" s="46" t="s">
        <v>96</v>
      </c>
      <c r="C18" s="25" t="str">
        <f>Monitoring_eng!C18</f>
        <v>yes</v>
      </c>
      <c r="D18" s="25" t="str">
        <f>Monitoring_eng!E18</f>
        <v>partially</v>
      </c>
      <c r="E18" s="25" t="str">
        <f>Monitoring_eng!G18</f>
        <v>yes</v>
      </c>
      <c r="F18" s="25" t="str">
        <f>Monitoring_eng!I18</f>
        <v>yes</v>
      </c>
      <c r="G18" s="25" t="str">
        <f>Monitoring_eng!K18</f>
        <v>partially</v>
      </c>
      <c r="H18" s="25" t="str">
        <f>Monitoring_eng!M18</f>
        <v>yes</v>
      </c>
      <c r="I18" s="25" t="str">
        <f>Monitoring_eng!O18</f>
        <v>yes</v>
      </c>
      <c r="J18" s="25" t="str">
        <f>Monitoring_eng!Q18</f>
        <v>yes</v>
      </c>
      <c r="K18" s="25" t="str">
        <f>Monitoring_eng!S18</f>
        <v>yes</v>
      </c>
      <c r="L18" s="25" t="str">
        <f>Monitoring_eng!U18</f>
        <v>partially</v>
      </c>
      <c r="M18" s="25" t="str">
        <f>Monitoring_eng!W18</f>
        <v>yes</v>
      </c>
      <c r="N18" s="25" t="str">
        <f>Monitoring_eng!Y18</f>
        <v>partially</v>
      </c>
      <c r="O18" s="25" t="str">
        <f>Monitoring_eng!AA18</f>
        <v>partially</v>
      </c>
      <c r="P18" s="25" t="str">
        <f>Monitoring_eng!AC18</f>
        <v>yes</v>
      </c>
      <c r="Q18" s="25" t="str">
        <f>Monitoring_eng!AE18</f>
        <v>yes</v>
      </c>
      <c r="R18" s="25" t="str">
        <f>Monitoring_eng!AG18</f>
        <v>partially</v>
      </c>
      <c r="S18" s="25" t="str">
        <f>Monitoring_eng!AI18</f>
        <v>partially</v>
      </c>
      <c r="T18" s="25" t="str">
        <f>Monitoring_eng!AK18</f>
        <v>no</v>
      </c>
      <c r="U18" s="25" t="str">
        <f>Monitoring_eng!AM18</f>
        <v>yes</v>
      </c>
      <c r="V18" s="25" t="str">
        <f>Monitoring_eng!AO18</f>
        <v>yes</v>
      </c>
      <c r="W18" s="25" t="str">
        <f>Monitoring_eng!AQ18</f>
        <v>partially</v>
      </c>
      <c r="X18" s="25" t="str">
        <f>Monitoring_eng!AS18</f>
        <v>yes</v>
      </c>
      <c r="Y18" s="25" t="str">
        <f>Monitoring_eng!AU18</f>
        <v>partially</v>
      </c>
      <c r="Z18" s="25" t="str">
        <f>Monitoring_eng!AW18</f>
        <v>yes</v>
      </c>
      <c r="AA18" s="25" t="str">
        <f>Monitoring_eng!AY18</f>
        <v>partially</v>
      </c>
      <c r="AB18" s="25" t="str">
        <f>Monitoring_eng!BA18</f>
        <v>yes</v>
      </c>
      <c r="AC18" s="25" t="str">
        <f>Monitoring_eng!BC18</f>
        <v>yes</v>
      </c>
      <c r="AD18" s="25" t="str">
        <f>Monitoring_eng!BE18</f>
        <v>yes</v>
      </c>
      <c r="AE18" s="25" t="str">
        <f>Monitoring_eng!BG18</f>
        <v>yes</v>
      </c>
      <c r="AF18" s="25" t="str">
        <f>Monitoring_eng!BI18</f>
        <v>yes</v>
      </c>
      <c r="AG18" s="25" t="str">
        <f>Monitoring_eng!BK18</f>
        <v>yes</v>
      </c>
      <c r="AH18" s="25" t="str">
        <f>Monitoring_eng!BM18</f>
        <v>partially</v>
      </c>
      <c r="AI18" s="25" t="str">
        <f>Monitoring_eng!BO18</f>
        <v>yes</v>
      </c>
      <c r="AJ18" s="25" t="str">
        <f>Monitoring_eng!BQ18</f>
        <v>yes</v>
      </c>
      <c r="AK18" s="25" t="str">
        <f>Monitoring_eng!BS18</f>
        <v>partially</v>
      </c>
      <c r="AL18" s="25" t="str">
        <f>Monitoring_eng!BU18</f>
        <v>yes</v>
      </c>
      <c r="AM18" s="25" t="str">
        <f>Monitoring_eng!BW18</f>
        <v>yes</v>
      </c>
      <c r="AN18" s="25" t="str">
        <f>Monitoring_eng!BY18</f>
        <v>yes</v>
      </c>
      <c r="AO18" s="25" t="str">
        <f>Monitoring_eng!CA18</f>
        <v>yes</v>
      </c>
      <c r="AP18" s="25" t="str">
        <f>Monitoring_eng!CC18</f>
        <v>yes</v>
      </c>
      <c r="AQ18" s="25" t="str">
        <f>Monitoring_eng!CE18</f>
        <v>yes</v>
      </c>
      <c r="AR18" s="25" t="str">
        <f>Monitoring_eng!CG18</f>
        <v>yes</v>
      </c>
      <c r="AS18" s="25" t="str">
        <f>Monitoring_eng!CI18</f>
        <v>yes</v>
      </c>
      <c r="AT18" s="25" t="str">
        <f>Monitoring_eng!CK18</f>
        <v>partially</v>
      </c>
      <c r="AU18" s="25" t="str">
        <f>Monitoring_eng!CM18</f>
        <v>partially</v>
      </c>
      <c r="AV18" s="25" t="str">
        <f>Monitoring_eng!CO18</f>
        <v>yes</v>
      </c>
      <c r="AW18" s="25" t="str">
        <f>Monitoring_eng!CQ18</f>
        <v>partially</v>
      </c>
      <c r="AX18" s="25" t="str">
        <f>Monitoring_eng!CS18</f>
        <v>yes</v>
      </c>
      <c r="AY18" s="25" t="str">
        <f>Monitoring_eng!CU18</f>
        <v>yes</v>
      </c>
      <c r="AZ18" s="25" t="str">
        <f>Monitoring_eng!CW18</f>
        <v>yes</v>
      </c>
      <c r="BA18" s="45" t="s">
        <v>1749</v>
      </c>
      <c r="BB18" s="45">
        <f t="shared" si="0"/>
        <v>34</v>
      </c>
      <c r="BC18" s="45" t="s">
        <v>1750</v>
      </c>
      <c r="BD18" s="45">
        <f t="shared" si="1"/>
        <v>1</v>
      </c>
      <c r="BE18" s="45" t="s">
        <v>1752</v>
      </c>
      <c r="BF18" s="45">
        <f t="shared" si="2"/>
        <v>15</v>
      </c>
      <c r="BG18" s="45" t="s">
        <v>2116</v>
      </c>
      <c r="BH18" s="45">
        <f t="shared" si="3"/>
        <v>0</v>
      </c>
      <c r="BI18" s="45">
        <f t="shared" si="4"/>
        <v>50</v>
      </c>
      <c r="BJ18" s="45" t="str">
        <f t="shared" si="5"/>
        <v>yes</v>
      </c>
      <c r="BK18" s="45" t="str">
        <f t="shared" si="6"/>
        <v>no</v>
      </c>
      <c r="BL18" s="45">
        <f t="shared" si="7"/>
        <v>34</v>
      </c>
      <c r="BM18" s="45">
        <f t="shared" si="8"/>
        <v>1</v>
      </c>
      <c r="BN18" s="78">
        <f t="shared" si="9"/>
        <v>0.68</v>
      </c>
      <c r="BO18" s="78">
        <f t="shared" si="9"/>
        <v>0.02</v>
      </c>
      <c r="BP18" s="79">
        <f>COUNTIFS($C18:$AZ18,$BJ18,Results!$T$87:$BQ$87,BP$1)/(COUNTIF(Results!$T$87:$BQ$87,BP$1))</f>
        <v>0.76470588235294112</v>
      </c>
      <c r="BQ18" s="79">
        <f>COUNTIFS($C18:$AZ18,$BJ18,Results!$T$87:$BQ$87,BQ$1)/(COUNTIF(Results!$T$87:$BQ$87,BQ$1))</f>
        <v>0.75</v>
      </c>
      <c r="BR18" s="79">
        <f>COUNTIFS($C18:$AZ18,$BJ18,Results!$T$87:$BQ$87,BR$1)/(COUNTIF(Results!$T$87:$BQ$87,BR$1))</f>
        <v>0.625</v>
      </c>
      <c r="BS18" s="79">
        <f>COUNTIFS($C18:$AZ18,$BJ18,Results!$T$87:$BQ$87,BS$1)/(COUNTIF(Results!$T$87:$BQ$87,BS$1))</f>
        <v>0.53846153846153844</v>
      </c>
      <c r="BT18" s="79">
        <f>COUNTIFS($C18:$AZ18,$BJ18,Results!$T$89:$BQ$89,BT$1)/(COUNTIF(Results!$T$89:$BQ$89,BT$1))</f>
        <v>0.46666666666666667</v>
      </c>
      <c r="BU18" s="79">
        <f>COUNTIFS($C18:$AZ18,$BJ18,Results!$T$89:$BQ$89,BU$1)/(COUNTIF(Results!$T$89:$BQ$89,BU$1))</f>
        <v>0.86363636363636365</v>
      </c>
      <c r="BV18" s="79">
        <f>COUNTIFS($C18:$AZ18,$BJ18,Results!$T$89:$BQ$89,BV$1)/(COUNTIF(Results!$T$89:$BQ$89,BV$1))</f>
        <v>0.55555555555555558</v>
      </c>
      <c r="BW18" s="79">
        <f>COUNTIFS($C18:$AZ18,$BJ18,Results!$T$89:$BQ$89,BW$1)/(COUNTIF(Results!$T$89:$BQ$89,BW$1))</f>
        <v>0.75</v>
      </c>
      <c r="BX18" s="79">
        <f>COUNTIFS($C18:$AZ18,$BJ18,Results!$T$90:$BQ$90,BX$1)/(COUNTIF(Results!$T$90:$BQ$90,BX$1))</f>
        <v>0.52941176470588236</v>
      </c>
      <c r="BY18" s="79">
        <f>COUNTIFS($C18:$AZ18,$BJ18,Results!$T$90:$BQ$90,BY$1)/(COUNTIF(Results!$T$90:$BQ$90,BY$1))</f>
        <v>0.76470588235294112</v>
      </c>
      <c r="BZ18" s="79">
        <f>COUNTIFS($C18:$AZ18,$BJ18,Results!$T$90:$BQ$90,BZ$1)/(COUNTIF(Results!$T$90:$BQ$90,BZ$1))</f>
        <v>0.75</v>
      </c>
      <c r="CA18" s="79">
        <f>COUNTIFS($C18:$AZ18,$BJ18,Results!$T$91:$BQ$91,CA$1)/(COUNTIF(Results!$T$91:$BQ$91,CA$1))</f>
        <v>0.76470588235294112</v>
      </c>
      <c r="CB18" s="79">
        <f>COUNTIFS($C18:$AZ18,$BJ18,Results!$T$91:$BQ$91,CB$1)/(COUNTIF(Results!$T$91:$BQ$91,CB$1))</f>
        <v>0.52941176470588236</v>
      </c>
      <c r="CC18" s="45"/>
    </row>
    <row r="19" spans="1:81" x14ac:dyDescent="0.25">
      <c r="A19" s="45" t="s">
        <v>321</v>
      </c>
      <c r="B19" s="47" t="s">
        <v>111</v>
      </c>
      <c r="C19" s="25" t="str">
        <f>Monitoring_eng!C19</f>
        <v>no</v>
      </c>
      <c r="D19" s="25" t="str">
        <f>Monitoring_eng!E19</f>
        <v>no</v>
      </c>
      <c r="E19" s="25" t="str">
        <f>Monitoring_eng!G19</f>
        <v>yes</v>
      </c>
      <c r="F19" s="25" t="str">
        <f>Monitoring_eng!I19</f>
        <v>yes</v>
      </c>
      <c r="G19" s="25" t="str">
        <f>Monitoring_eng!K19</f>
        <v>no</v>
      </c>
      <c r="H19" s="25" t="str">
        <f>Monitoring_eng!M19</f>
        <v>yes</v>
      </c>
      <c r="I19" s="25" t="str">
        <f>Monitoring_eng!O19</f>
        <v>yes</v>
      </c>
      <c r="J19" s="25" t="str">
        <f>Monitoring_eng!Q19</f>
        <v>yes</v>
      </c>
      <c r="K19" s="25" t="str">
        <f>Monitoring_eng!S19</f>
        <v>yes</v>
      </c>
      <c r="L19" s="25" t="str">
        <f>Monitoring_eng!U19</f>
        <v>yes</v>
      </c>
      <c r="M19" s="25" t="str">
        <f>Monitoring_eng!W19</f>
        <v>no</v>
      </c>
      <c r="N19" s="25" t="str">
        <f>Monitoring_eng!Y19</f>
        <v>no</v>
      </c>
      <c r="O19" s="25" t="str">
        <f>Monitoring_eng!AA19</f>
        <v>yes</v>
      </c>
      <c r="P19" s="25" t="str">
        <f>Monitoring_eng!AC19</f>
        <v>yes</v>
      </c>
      <c r="Q19" s="25" t="str">
        <f>Monitoring_eng!AE19</f>
        <v>no</v>
      </c>
      <c r="R19" s="25" t="str">
        <f>Monitoring_eng!AG19</f>
        <v>no</v>
      </c>
      <c r="S19" s="25" t="str">
        <f>Monitoring_eng!AI19</f>
        <v>yes</v>
      </c>
      <c r="T19" s="25" t="str">
        <f>Monitoring_eng!AK19</f>
        <v>no</v>
      </c>
      <c r="U19" s="25" t="str">
        <f>Monitoring_eng!AM19</f>
        <v>yes</v>
      </c>
      <c r="V19" s="25" t="str">
        <f>Monitoring_eng!AO19</f>
        <v>no</v>
      </c>
      <c r="W19" s="25" t="str">
        <f>Monitoring_eng!AQ19</f>
        <v>yes</v>
      </c>
      <c r="X19" s="25" t="str">
        <f>Monitoring_eng!AS19</f>
        <v>yes</v>
      </c>
      <c r="Y19" s="25" t="str">
        <f>Monitoring_eng!AU19</f>
        <v>partially</v>
      </c>
      <c r="Z19" s="25" t="str">
        <f>Monitoring_eng!AW19</f>
        <v>yes</v>
      </c>
      <c r="AA19" s="25" t="str">
        <f>Monitoring_eng!AY19</f>
        <v>yes</v>
      </c>
      <c r="AB19" s="25" t="str">
        <f>Monitoring_eng!BA19</f>
        <v>no</v>
      </c>
      <c r="AC19" s="25" t="str">
        <f>Monitoring_eng!BC19</f>
        <v>no</v>
      </c>
      <c r="AD19" s="25" t="str">
        <f>Monitoring_eng!BE19</f>
        <v>yes</v>
      </c>
      <c r="AE19" s="25" t="str">
        <f>Monitoring_eng!BG19</f>
        <v>no</v>
      </c>
      <c r="AF19" s="25" t="str">
        <f>Monitoring_eng!BI19</f>
        <v>yes</v>
      </c>
      <c r="AG19" s="25" t="str">
        <f>Monitoring_eng!BK19</f>
        <v>no</v>
      </c>
      <c r="AH19" s="25" t="str">
        <f>Monitoring_eng!BM19</f>
        <v>no</v>
      </c>
      <c r="AI19" s="25" t="str">
        <f>Monitoring_eng!BO19</f>
        <v>no</v>
      </c>
      <c r="AJ19" s="25" t="str">
        <f>Monitoring_eng!BQ19</f>
        <v>partially</v>
      </c>
      <c r="AK19" s="25" t="str">
        <f>Monitoring_eng!BS19</f>
        <v>no</v>
      </c>
      <c r="AL19" s="25" t="str">
        <f>Monitoring_eng!BU19</f>
        <v>partially</v>
      </c>
      <c r="AM19" s="25" t="str">
        <f>Monitoring_eng!BW19</f>
        <v>partially</v>
      </c>
      <c r="AN19" s="25" t="str">
        <f>Monitoring_eng!BY19</f>
        <v>no</v>
      </c>
      <c r="AO19" s="25" t="str">
        <f>Monitoring_eng!CA19</f>
        <v>no</v>
      </c>
      <c r="AP19" s="25" t="str">
        <f>Monitoring_eng!CC19</f>
        <v>yes</v>
      </c>
      <c r="AQ19" s="25" t="str">
        <f>Monitoring_eng!CE19</f>
        <v>yes</v>
      </c>
      <c r="AR19" s="25" t="str">
        <f>Monitoring_eng!CG19</f>
        <v>yes</v>
      </c>
      <c r="AS19" s="25" t="str">
        <f>Monitoring_eng!CI19</f>
        <v>no</v>
      </c>
      <c r="AT19" s="25" t="str">
        <f>Monitoring_eng!CK19</f>
        <v>yes</v>
      </c>
      <c r="AU19" s="25" t="str">
        <f>Monitoring_eng!CM19</f>
        <v>yes</v>
      </c>
      <c r="AV19" s="25" t="str">
        <f>Monitoring_eng!CO19</f>
        <v>no</v>
      </c>
      <c r="AW19" s="25" t="str">
        <f>Monitoring_eng!CQ19</f>
        <v>no</v>
      </c>
      <c r="AX19" s="25" t="str">
        <f>Monitoring_eng!CS19</f>
        <v>partially</v>
      </c>
      <c r="AY19" s="25" t="str">
        <f>Monitoring_eng!CU19</f>
        <v>yes</v>
      </c>
      <c r="AZ19" s="25" t="str">
        <f>Monitoring_eng!CW19</f>
        <v>no</v>
      </c>
      <c r="BA19" s="45" t="s">
        <v>1749</v>
      </c>
      <c r="BB19" s="45">
        <f t="shared" si="0"/>
        <v>23</v>
      </c>
      <c r="BC19" s="45" t="s">
        <v>1750</v>
      </c>
      <c r="BD19" s="45">
        <f t="shared" si="1"/>
        <v>22</v>
      </c>
      <c r="BE19" s="45" t="s">
        <v>1752</v>
      </c>
      <c r="BF19" s="45">
        <f t="shared" si="2"/>
        <v>5</v>
      </c>
      <c r="BG19" s="45" t="s">
        <v>2116</v>
      </c>
      <c r="BH19" s="45">
        <f t="shared" si="3"/>
        <v>0</v>
      </c>
      <c r="BI19" s="45">
        <f t="shared" si="4"/>
        <v>50</v>
      </c>
      <c r="BJ19" s="45" t="str">
        <f t="shared" si="5"/>
        <v>yes</v>
      </c>
      <c r="BK19" s="45" t="str">
        <f t="shared" si="6"/>
        <v>no</v>
      </c>
      <c r="BL19" s="45">
        <f t="shared" si="7"/>
        <v>23</v>
      </c>
      <c r="BM19" s="45">
        <f t="shared" si="8"/>
        <v>22</v>
      </c>
      <c r="BN19" s="78">
        <f t="shared" si="9"/>
        <v>0.46</v>
      </c>
      <c r="BO19" s="78">
        <f t="shared" si="9"/>
        <v>0.44</v>
      </c>
      <c r="BP19" s="79">
        <f>COUNTIFS($C19:$AZ19,$BJ19,Results!$T$87:$BQ$87,BP$1)/(COUNTIF(Results!$T$87:$BQ$87,BP$1))</f>
        <v>0.47058823529411764</v>
      </c>
      <c r="BQ19" s="79">
        <f>COUNTIFS($C19:$AZ19,$BJ19,Results!$T$87:$BQ$87,BQ$1)/(COUNTIF(Results!$T$87:$BQ$87,BQ$1))</f>
        <v>0.5</v>
      </c>
      <c r="BR19" s="79">
        <f>COUNTIFS($C19:$AZ19,$BJ19,Results!$T$87:$BQ$87,BR$1)/(COUNTIF(Results!$T$87:$BQ$87,BR$1))</f>
        <v>0.25</v>
      </c>
      <c r="BS19" s="79">
        <f>COUNTIFS($C19:$AZ19,$BJ19,Results!$T$87:$BQ$87,BS$1)/(COUNTIF(Results!$T$87:$BQ$87,BS$1))</f>
        <v>0.53846153846153844</v>
      </c>
      <c r="BT19" s="79">
        <f>COUNTIFS($C19:$AZ19,$BJ19,Results!$T$89:$BQ$89,BT$1)/(COUNTIF(Results!$T$89:$BQ$89,BT$1))</f>
        <v>0.26666666666666666</v>
      </c>
      <c r="BU19" s="79">
        <f>COUNTIFS($C19:$AZ19,$BJ19,Results!$T$89:$BQ$89,BU$1)/(COUNTIF(Results!$T$89:$BQ$89,BU$1))</f>
        <v>0.45454545454545453</v>
      </c>
      <c r="BV19" s="79">
        <f>COUNTIFS($C19:$AZ19,$BJ19,Results!$T$89:$BQ$89,BV$1)/(COUNTIF(Results!$T$89:$BQ$89,BV$1))</f>
        <v>0.77777777777777779</v>
      </c>
      <c r="BW19" s="79">
        <f>COUNTIFS($C19:$AZ19,$BJ19,Results!$T$89:$BQ$89,BW$1)/(COUNTIF(Results!$T$89:$BQ$89,BW$1))</f>
        <v>0.5</v>
      </c>
      <c r="BX19" s="79">
        <f>COUNTIFS($C19:$AZ19,$BJ19,Results!$T$90:$BQ$90,BX$1)/(COUNTIF(Results!$T$90:$BQ$90,BX$1))</f>
        <v>0.29411764705882354</v>
      </c>
      <c r="BY19" s="79">
        <f>COUNTIFS($C19:$AZ19,$BJ19,Results!$T$90:$BQ$90,BY$1)/(COUNTIF(Results!$T$90:$BQ$90,BY$1))</f>
        <v>0.58823529411764708</v>
      </c>
      <c r="BZ19" s="79">
        <f>COUNTIFS($C19:$AZ19,$BJ19,Results!$T$90:$BQ$90,BZ$1)/(COUNTIF(Results!$T$90:$BQ$90,BZ$1))</f>
        <v>0.5</v>
      </c>
      <c r="CA19" s="79">
        <f>COUNTIFS($C19:$AZ19,$BJ19,Results!$T$91:$BQ$91,CA$1)/(COUNTIF(Results!$T$91:$BQ$91,CA$1))</f>
        <v>0.58823529411764708</v>
      </c>
      <c r="CB19" s="79">
        <f>COUNTIFS($C19:$AZ19,$BJ19,Results!$T$91:$BQ$91,CB$1)/(COUNTIF(Results!$T$91:$BQ$91,CB$1))</f>
        <v>0.29411764705882354</v>
      </c>
      <c r="CC19" s="45"/>
    </row>
    <row r="20" spans="1:81" x14ac:dyDescent="0.25">
      <c r="A20" s="45" t="s">
        <v>322</v>
      </c>
      <c r="B20" s="47" t="s">
        <v>275</v>
      </c>
      <c r="C20" s="25" t="str">
        <f>Monitoring_eng!C20</f>
        <v>no</v>
      </c>
      <c r="D20" s="25" t="str">
        <f>Monitoring_eng!E20</f>
        <v>no</v>
      </c>
      <c r="E20" s="25" t="str">
        <f>Monitoring_eng!G20</f>
        <v>yes</v>
      </c>
      <c r="F20" s="25" t="str">
        <f>Monitoring_eng!I20</f>
        <v>no</v>
      </c>
      <c r="G20" s="25" t="str">
        <f>Monitoring_eng!K20</f>
        <v>no</v>
      </c>
      <c r="H20" s="25" t="str">
        <f>Monitoring_eng!M20</f>
        <v>yes</v>
      </c>
      <c r="I20" s="25" t="str">
        <f>Monitoring_eng!O20</f>
        <v>yes</v>
      </c>
      <c r="J20" s="25" t="str">
        <f>Monitoring_eng!Q20</f>
        <v>no</v>
      </c>
      <c r="K20" s="25" t="str">
        <f>Monitoring_eng!S20</f>
        <v>yes</v>
      </c>
      <c r="L20" s="25" t="str">
        <f>Monitoring_eng!U20</f>
        <v>no</v>
      </c>
      <c r="M20" s="25" t="str">
        <f>Monitoring_eng!W20</f>
        <v>no</v>
      </c>
      <c r="N20" s="25" t="str">
        <f>Monitoring_eng!Y20</f>
        <v>no</v>
      </c>
      <c r="O20" s="25" t="str">
        <f>Monitoring_eng!AA20</f>
        <v>no</v>
      </c>
      <c r="P20" s="25" t="str">
        <f>Monitoring_eng!AC20</f>
        <v>no</v>
      </c>
      <c r="Q20" s="25" t="str">
        <f>Monitoring_eng!AE20</f>
        <v>partially</v>
      </c>
      <c r="R20" s="25" t="str">
        <f>Monitoring_eng!AG20</f>
        <v>no</v>
      </c>
      <c r="S20" s="25" t="str">
        <f>Monitoring_eng!AI20</f>
        <v>yes</v>
      </c>
      <c r="T20" s="25" t="str">
        <f>Monitoring_eng!AK20</f>
        <v>no</v>
      </c>
      <c r="U20" s="25" t="str">
        <f>Monitoring_eng!AM20</f>
        <v>yes</v>
      </c>
      <c r="V20" s="25" t="str">
        <f>Monitoring_eng!AO20</f>
        <v>no</v>
      </c>
      <c r="W20" s="25" t="str">
        <f>Monitoring_eng!AQ20</f>
        <v>no</v>
      </c>
      <c r="X20" s="25" t="str">
        <f>Monitoring_eng!AS20</f>
        <v>no</v>
      </c>
      <c r="Y20" s="25" t="str">
        <f>Monitoring_eng!AU20</f>
        <v>no</v>
      </c>
      <c r="Z20" s="25" t="str">
        <f>Monitoring_eng!AW20</f>
        <v>yes</v>
      </c>
      <c r="AA20" s="25" t="str">
        <f>Monitoring_eng!AY20</f>
        <v>yes</v>
      </c>
      <c r="AB20" s="25" t="str">
        <f>Monitoring_eng!BA20</f>
        <v>no</v>
      </c>
      <c r="AC20" s="25" t="str">
        <f>Monitoring_eng!BC20</f>
        <v>yes</v>
      </c>
      <c r="AD20" s="25" t="str">
        <f>Monitoring_eng!BE20</f>
        <v>no</v>
      </c>
      <c r="AE20" s="25" t="str">
        <f>Monitoring_eng!BG20</f>
        <v>no</v>
      </c>
      <c r="AF20" s="25" t="str">
        <f>Monitoring_eng!BI20</f>
        <v>yes</v>
      </c>
      <c r="AG20" s="25" t="str">
        <f>Monitoring_eng!BK20</f>
        <v>no</v>
      </c>
      <c r="AH20" s="25" t="str">
        <f>Monitoring_eng!BM20</f>
        <v>no</v>
      </c>
      <c r="AI20" s="25" t="str">
        <f>Monitoring_eng!BO20</f>
        <v>no</v>
      </c>
      <c r="AJ20" s="25" t="str">
        <f>Monitoring_eng!BQ20</f>
        <v>yes</v>
      </c>
      <c r="AK20" s="25" t="str">
        <f>Monitoring_eng!BS20</f>
        <v>no</v>
      </c>
      <c r="AL20" s="25" t="str">
        <f>Monitoring_eng!BU20</f>
        <v>no</v>
      </c>
      <c r="AM20" s="25" t="str">
        <f>Monitoring_eng!BW20</f>
        <v>yes</v>
      </c>
      <c r="AN20" s="25" t="str">
        <f>Monitoring_eng!BY20</f>
        <v>partially</v>
      </c>
      <c r="AO20" s="25" t="str">
        <f>Monitoring_eng!CA20</f>
        <v>no</v>
      </c>
      <c r="AP20" s="25" t="str">
        <f>Monitoring_eng!CC20</f>
        <v>yes</v>
      </c>
      <c r="AQ20" s="25" t="str">
        <f>Monitoring_eng!CE20</f>
        <v>no</v>
      </c>
      <c r="AR20" s="25" t="str">
        <f>Monitoring_eng!CG20</f>
        <v>yes</v>
      </c>
      <c r="AS20" s="25" t="str">
        <f>Monitoring_eng!CI20</f>
        <v>no</v>
      </c>
      <c r="AT20" s="25" t="str">
        <f>Monitoring_eng!CK20</f>
        <v>yes</v>
      </c>
      <c r="AU20" s="25" t="str">
        <f>Monitoring_eng!CM20</f>
        <v>no</v>
      </c>
      <c r="AV20" s="25" t="str">
        <f>Monitoring_eng!CO20</f>
        <v>no</v>
      </c>
      <c r="AW20" s="25" t="str">
        <f>Monitoring_eng!CQ20</f>
        <v>no</v>
      </c>
      <c r="AX20" s="25" t="str">
        <f>Monitoring_eng!CS20</f>
        <v>yes</v>
      </c>
      <c r="AY20" s="25" t="str">
        <f>Monitoring_eng!CU20</f>
        <v>yes</v>
      </c>
      <c r="AZ20" s="25" t="str">
        <f>Monitoring_eng!CW20</f>
        <v>no</v>
      </c>
      <c r="BA20" s="45" t="s">
        <v>1749</v>
      </c>
      <c r="BB20" s="45">
        <f t="shared" si="0"/>
        <v>17</v>
      </c>
      <c r="BC20" s="45" t="s">
        <v>1750</v>
      </c>
      <c r="BD20" s="45">
        <f t="shared" si="1"/>
        <v>31</v>
      </c>
      <c r="BE20" s="45" t="s">
        <v>1752</v>
      </c>
      <c r="BF20" s="45">
        <f t="shared" si="2"/>
        <v>2</v>
      </c>
      <c r="BG20" s="45" t="s">
        <v>2116</v>
      </c>
      <c r="BH20" s="45">
        <f t="shared" si="3"/>
        <v>0</v>
      </c>
      <c r="BI20" s="45">
        <f t="shared" si="4"/>
        <v>50</v>
      </c>
      <c r="BJ20" s="45" t="str">
        <f t="shared" si="5"/>
        <v>yes</v>
      </c>
      <c r="BK20" s="45" t="str">
        <f t="shared" si="6"/>
        <v>no</v>
      </c>
      <c r="BL20" s="45">
        <f t="shared" si="7"/>
        <v>17</v>
      </c>
      <c r="BM20" s="45">
        <f t="shared" si="8"/>
        <v>31</v>
      </c>
      <c r="BN20" s="78">
        <f t="shared" si="9"/>
        <v>0.34</v>
      </c>
      <c r="BO20" s="78">
        <f t="shared" si="9"/>
        <v>0.62</v>
      </c>
      <c r="BP20" s="79">
        <f>COUNTIFS($C20:$AZ20,$BJ20,Results!$T$87:$BQ$87,BP$1)/(COUNTIF(Results!$T$87:$BQ$87,BP$1))</f>
        <v>0.41176470588235292</v>
      </c>
      <c r="BQ20" s="79">
        <f>COUNTIFS($C20:$AZ20,$BJ20,Results!$T$87:$BQ$87,BQ$1)/(COUNTIF(Results!$T$87:$BQ$87,BQ$1))</f>
        <v>0.41666666666666669</v>
      </c>
      <c r="BR20" s="79">
        <f>COUNTIFS($C20:$AZ20,$BJ20,Results!$T$87:$BQ$87,BR$1)/(COUNTIF(Results!$T$87:$BQ$87,BR$1))</f>
        <v>0.25</v>
      </c>
      <c r="BS20" s="79">
        <f>COUNTIFS($C20:$AZ20,$BJ20,Results!$T$87:$BQ$87,BS$1)/(COUNTIF(Results!$T$87:$BQ$87,BS$1))</f>
        <v>0.23076923076923078</v>
      </c>
      <c r="BT20" s="79">
        <f>COUNTIFS($C20:$AZ20,$BJ20,Results!$T$89:$BQ$89,BT$1)/(COUNTIF(Results!$T$89:$BQ$89,BT$1))</f>
        <v>0.2</v>
      </c>
      <c r="BU20" s="79">
        <f>COUNTIFS($C20:$AZ20,$BJ20,Results!$T$89:$BQ$89,BU$1)/(COUNTIF(Results!$T$89:$BQ$89,BU$1))</f>
        <v>0.40909090909090912</v>
      </c>
      <c r="BV20" s="79">
        <f>COUNTIFS($C20:$AZ20,$BJ20,Results!$T$89:$BQ$89,BV$1)/(COUNTIF(Results!$T$89:$BQ$89,BV$1))</f>
        <v>0.33333333333333331</v>
      </c>
      <c r="BW20" s="79">
        <f>COUNTIFS($C20:$AZ20,$BJ20,Results!$T$89:$BQ$89,BW$1)/(COUNTIF(Results!$T$89:$BQ$89,BW$1))</f>
        <v>0.5</v>
      </c>
      <c r="BX20" s="79">
        <f>COUNTIFS($C20:$AZ20,$BJ20,Results!$T$90:$BQ$90,BX$1)/(COUNTIF(Results!$T$90:$BQ$90,BX$1))</f>
        <v>0.11764705882352941</v>
      </c>
      <c r="BY20" s="79">
        <f>COUNTIFS($C20:$AZ20,$BJ20,Results!$T$90:$BQ$90,BY$1)/(COUNTIF(Results!$T$90:$BQ$90,BY$1))</f>
        <v>0.41176470588235292</v>
      </c>
      <c r="BZ20" s="79">
        <f>COUNTIFS($C20:$AZ20,$BJ20,Results!$T$90:$BQ$90,BZ$1)/(COUNTIF(Results!$T$90:$BQ$90,BZ$1))</f>
        <v>0.5</v>
      </c>
      <c r="CA20" s="79">
        <f>COUNTIFS($C20:$AZ20,$BJ20,Results!$T$91:$BQ$91,CA$1)/(COUNTIF(Results!$T$91:$BQ$91,CA$1))</f>
        <v>0.41176470588235292</v>
      </c>
      <c r="CB20" s="79">
        <f>COUNTIFS($C20:$AZ20,$BJ20,Results!$T$91:$BQ$91,CB$1)/(COUNTIF(Results!$T$91:$BQ$91,CB$1))</f>
        <v>0.11764705882352941</v>
      </c>
      <c r="CC20" s="45"/>
    </row>
    <row r="21" spans="1:81" x14ac:dyDescent="0.25">
      <c r="A21" s="45" t="s">
        <v>323</v>
      </c>
      <c r="B21" s="47" t="s">
        <v>112</v>
      </c>
      <c r="C21" s="25" t="str">
        <f>Monitoring_eng!C21</f>
        <v>no</v>
      </c>
      <c r="D21" s="25" t="str">
        <f>Monitoring_eng!E21</f>
        <v>no</v>
      </c>
      <c r="E21" s="25" t="str">
        <f>Monitoring_eng!G21</f>
        <v>no</v>
      </c>
      <c r="F21" s="25" t="str">
        <f>Monitoring_eng!I21</f>
        <v>no</v>
      </c>
      <c r="G21" s="25" t="str">
        <f>Monitoring_eng!K21</f>
        <v>no</v>
      </c>
      <c r="H21" s="25" t="str">
        <f>Monitoring_eng!M21</f>
        <v>partially</v>
      </c>
      <c r="I21" s="25" t="str">
        <f>Monitoring_eng!O21</f>
        <v>no</v>
      </c>
      <c r="J21" s="25" t="str">
        <f>Monitoring_eng!Q21</f>
        <v>no</v>
      </c>
      <c r="K21" s="25" t="str">
        <f>Monitoring_eng!S21</f>
        <v>no</v>
      </c>
      <c r="L21" s="25" t="str">
        <f>Monitoring_eng!U21</f>
        <v>no</v>
      </c>
      <c r="M21" s="25" t="str">
        <f>Monitoring_eng!W21</f>
        <v>no</v>
      </c>
      <c r="N21" s="25" t="str">
        <f>Monitoring_eng!Y21</f>
        <v>no</v>
      </c>
      <c r="O21" s="25" t="str">
        <f>Monitoring_eng!AA21</f>
        <v>no</v>
      </c>
      <c r="P21" s="25" t="str">
        <f>Monitoring_eng!AC21</f>
        <v>no</v>
      </c>
      <c r="Q21" s="25" t="str">
        <f>Monitoring_eng!AE21</f>
        <v>no</v>
      </c>
      <c r="R21" s="25" t="str">
        <f>Monitoring_eng!AG21</f>
        <v>no</v>
      </c>
      <c r="S21" s="25" t="str">
        <f>Monitoring_eng!AI21</f>
        <v>no</v>
      </c>
      <c r="T21" s="25" t="str">
        <f>Monitoring_eng!AK21</f>
        <v>no</v>
      </c>
      <c r="U21" s="25" t="str">
        <f>Monitoring_eng!AM21</f>
        <v>no</v>
      </c>
      <c r="V21" s="25" t="str">
        <f>Monitoring_eng!AO21</f>
        <v>no</v>
      </c>
      <c r="W21" s="25" t="str">
        <f>Monitoring_eng!AQ21</f>
        <v>no</v>
      </c>
      <c r="X21" s="25" t="str">
        <f>Monitoring_eng!AS21</f>
        <v>no</v>
      </c>
      <c r="Y21" s="25" t="str">
        <f>Monitoring_eng!AU21</f>
        <v>no</v>
      </c>
      <c r="Z21" s="25" t="str">
        <f>Monitoring_eng!AW21</f>
        <v>yes</v>
      </c>
      <c r="AA21" s="25" t="str">
        <f>Monitoring_eng!AY21</f>
        <v>yes</v>
      </c>
      <c r="AB21" s="25" t="str">
        <f>Monitoring_eng!BA21</f>
        <v>no</v>
      </c>
      <c r="AC21" s="25" t="str">
        <f>Monitoring_eng!BC21</f>
        <v>yes</v>
      </c>
      <c r="AD21" s="25" t="str">
        <f>Monitoring_eng!BE21</f>
        <v>no</v>
      </c>
      <c r="AE21" s="25" t="str">
        <f>Monitoring_eng!BG21</f>
        <v>no</v>
      </c>
      <c r="AF21" s="25" t="str">
        <f>Monitoring_eng!BI21</f>
        <v>no</v>
      </c>
      <c r="AG21" s="25" t="str">
        <f>Monitoring_eng!BK21</f>
        <v>no</v>
      </c>
      <c r="AH21" s="25" t="str">
        <f>Monitoring_eng!BM21</f>
        <v>no</v>
      </c>
      <c r="AI21" s="25" t="str">
        <f>Monitoring_eng!BO21</f>
        <v>no</v>
      </c>
      <c r="AJ21" s="25" t="str">
        <f>Monitoring_eng!BQ21</f>
        <v>no</v>
      </c>
      <c r="AK21" s="25" t="str">
        <f>Monitoring_eng!BS21</f>
        <v>no</v>
      </c>
      <c r="AL21" s="25" t="str">
        <f>Monitoring_eng!BU21</f>
        <v>no</v>
      </c>
      <c r="AM21" s="25" t="str">
        <f>Monitoring_eng!BW21</f>
        <v>yes</v>
      </c>
      <c r="AN21" s="25" t="str">
        <f>Monitoring_eng!BY21</f>
        <v>partially</v>
      </c>
      <c r="AO21" s="25" t="str">
        <f>Monitoring_eng!CA21</f>
        <v>no</v>
      </c>
      <c r="AP21" s="25" t="str">
        <f>Monitoring_eng!CC21</f>
        <v>yes</v>
      </c>
      <c r="AQ21" s="25" t="str">
        <f>Monitoring_eng!CE21</f>
        <v>no</v>
      </c>
      <c r="AR21" s="25" t="str">
        <f>Monitoring_eng!CG21</f>
        <v>no</v>
      </c>
      <c r="AS21" s="25" t="str">
        <f>Monitoring_eng!CI21</f>
        <v>no</v>
      </c>
      <c r="AT21" s="25" t="str">
        <f>Monitoring_eng!CK21</f>
        <v>no</v>
      </c>
      <c r="AU21" s="25" t="str">
        <f>Monitoring_eng!CM21</f>
        <v>no</v>
      </c>
      <c r="AV21" s="25" t="str">
        <f>Monitoring_eng!CO21</f>
        <v>no</v>
      </c>
      <c r="AW21" s="25" t="str">
        <f>Monitoring_eng!CQ21</f>
        <v>no</v>
      </c>
      <c r="AX21" s="25" t="str">
        <f>Monitoring_eng!CS21</f>
        <v>yes</v>
      </c>
      <c r="AY21" s="25" t="str">
        <f>Monitoring_eng!CU21</f>
        <v>no</v>
      </c>
      <c r="AZ21" s="25" t="str">
        <f>Monitoring_eng!CW21</f>
        <v>partially</v>
      </c>
      <c r="BA21" s="45" t="s">
        <v>1749</v>
      </c>
      <c r="BB21" s="45">
        <f t="shared" si="0"/>
        <v>6</v>
      </c>
      <c r="BC21" s="45" t="s">
        <v>1750</v>
      </c>
      <c r="BD21" s="45">
        <f t="shared" si="1"/>
        <v>41</v>
      </c>
      <c r="BE21" s="45" t="s">
        <v>1752</v>
      </c>
      <c r="BF21" s="45">
        <f t="shared" si="2"/>
        <v>3</v>
      </c>
      <c r="BG21" s="45" t="s">
        <v>2116</v>
      </c>
      <c r="BH21" s="45">
        <f t="shared" si="3"/>
        <v>0</v>
      </c>
      <c r="BI21" s="45">
        <f t="shared" si="4"/>
        <v>50</v>
      </c>
      <c r="BJ21" s="45" t="str">
        <f t="shared" si="5"/>
        <v>yes</v>
      </c>
      <c r="BK21" s="45" t="str">
        <f t="shared" si="6"/>
        <v>no</v>
      </c>
      <c r="BL21" s="45">
        <f t="shared" si="7"/>
        <v>6</v>
      </c>
      <c r="BM21" s="45">
        <f t="shared" si="8"/>
        <v>41</v>
      </c>
      <c r="BN21" s="78">
        <f t="shared" si="9"/>
        <v>0.12</v>
      </c>
      <c r="BO21" s="78">
        <f t="shared" si="9"/>
        <v>0.82</v>
      </c>
      <c r="BP21" s="79">
        <f>COUNTIFS($C21:$AZ21,$BJ21,Results!$T$87:$BQ$87,BP$1)/(COUNTIF(Results!$T$87:$BQ$87,BP$1))</f>
        <v>5.8823529411764705E-2</v>
      </c>
      <c r="BQ21" s="79">
        <f>COUNTIFS($C21:$AZ21,$BJ21,Results!$T$87:$BQ$87,BQ$1)/(COUNTIF(Results!$T$87:$BQ$87,BQ$1))</f>
        <v>0.33333333333333331</v>
      </c>
      <c r="BR21" s="79">
        <f>COUNTIFS($C21:$AZ21,$BJ21,Results!$T$87:$BQ$87,BR$1)/(COUNTIF(Results!$T$87:$BQ$87,BR$1))</f>
        <v>0</v>
      </c>
      <c r="BS21" s="79">
        <f>COUNTIFS($C21:$AZ21,$BJ21,Results!$T$87:$BQ$87,BS$1)/(COUNTIF(Results!$T$87:$BQ$87,BS$1))</f>
        <v>7.6923076923076927E-2</v>
      </c>
      <c r="BT21" s="79">
        <f>COUNTIFS($C21:$AZ21,$BJ21,Results!$T$89:$BQ$89,BT$1)/(COUNTIF(Results!$T$89:$BQ$89,BT$1))</f>
        <v>0</v>
      </c>
      <c r="BU21" s="79">
        <f>COUNTIFS($C21:$AZ21,$BJ21,Results!$T$89:$BQ$89,BU$1)/(COUNTIF(Results!$T$89:$BQ$89,BU$1))</f>
        <v>0.22727272727272727</v>
      </c>
      <c r="BV21" s="79">
        <f>COUNTIFS($C21:$AZ21,$BJ21,Results!$T$89:$BQ$89,BV$1)/(COUNTIF(Results!$T$89:$BQ$89,BV$1))</f>
        <v>0.1111111111111111</v>
      </c>
      <c r="BW21" s="79">
        <f>COUNTIFS($C21:$AZ21,$BJ21,Results!$T$89:$BQ$89,BW$1)/(COUNTIF(Results!$T$89:$BQ$89,BW$1))</f>
        <v>0</v>
      </c>
      <c r="BX21" s="79">
        <f>COUNTIFS($C21:$AZ21,$BJ21,Results!$T$90:$BQ$90,BX$1)/(COUNTIF(Results!$T$90:$BQ$90,BX$1))</f>
        <v>0</v>
      </c>
      <c r="BY21" s="79">
        <f>COUNTIFS($C21:$AZ21,$BJ21,Results!$T$90:$BQ$90,BY$1)/(COUNTIF(Results!$T$90:$BQ$90,BY$1))</f>
        <v>0.17647058823529413</v>
      </c>
      <c r="BZ21" s="79">
        <f>COUNTIFS($C21:$AZ21,$BJ21,Results!$T$90:$BQ$90,BZ$1)/(COUNTIF(Results!$T$90:$BQ$90,BZ$1))</f>
        <v>0.1875</v>
      </c>
      <c r="CA21" s="79">
        <f>COUNTIFS($C21:$AZ21,$BJ21,Results!$T$91:$BQ$91,CA$1)/(COUNTIF(Results!$T$91:$BQ$91,CA$1))</f>
        <v>0.17647058823529413</v>
      </c>
      <c r="CB21" s="79">
        <f>COUNTIFS($C21:$AZ21,$BJ21,Results!$T$91:$BQ$91,CB$1)/(COUNTIF(Results!$T$91:$BQ$91,CB$1))</f>
        <v>0</v>
      </c>
      <c r="CC21" s="45"/>
    </row>
    <row r="22" spans="1:81" x14ac:dyDescent="0.25">
      <c r="A22" s="45" t="s">
        <v>324</v>
      </c>
      <c r="B22" s="47" t="s">
        <v>277</v>
      </c>
      <c r="C22" s="25" t="str">
        <f>Monitoring_eng!C22</f>
        <v>yes</v>
      </c>
      <c r="D22" s="25" t="str">
        <f>Monitoring_eng!E22</f>
        <v>no</v>
      </c>
      <c r="E22" s="25" t="str">
        <f>Monitoring_eng!G22</f>
        <v>no</v>
      </c>
      <c r="F22" s="25" t="str">
        <f>Monitoring_eng!I22</f>
        <v>no</v>
      </c>
      <c r="G22" s="25" t="str">
        <f>Monitoring_eng!K22</f>
        <v>no</v>
      </c>
      <c r="H22" s="25" t="str">
        <f>Monitoring_eng!M22</f>
        <v>no</v>
      </c>
      <c r="I22" s="25" t="str">
        <f>Monitoring_eng!O22</f>
        <v>no</v>
      </c>
      <c r="J22" s="25" t="str">
        <f>Monitoring_eng!Q22</f>
        <v>no</v>
      </c>
      <c r="K22" s="25" t="str">
        <f>Monitoring_eng!S22</f>
        <v>no</v>
      </c>
      <c r="L22" s="25" t="str">
        <f>Monitoring_eng!U22</f>
        <v>no</v>
      </c>
      <c r="M22" s="25" t="str">
        <f>Monitoring_eng!W22</f>
        <v>no</v>
      </c>
      <c r="N22" s="25" t="str">
        <f>Monitoring_eng!Y22</f>
        <v>no</v>
      </c>
      <c r="O22" s="25" t="str">
        <f>Monitoring_eng!AA22</f>
        <v>no</v>
      </c>
      <c r="P22" s="25" t="str">
        <f>Monitoring_eng!AC22</f>
        <v>no</v>
      </c>
      <c r="Q22" s="25" t="str">
        <f>Monitoring_eng!AE22</f>
        <v>no</v>
      </c>
      <c r="R22" s="25" t="str">
        <f>Monitoring_eng!AG22</f>
        <v>no</v>
      </c>
      <c r="S22" s="25" t="str">
        <f>Monitoring_eng!AI22</f>
        <v>no</v>
      </c>
      <c r="T22" s="25" t="str">
        <f>Monitoring_eng!AK22</f>
        <v>no</v>
      </c>
      <c r="U22" s="25" t="str">
        <f>Monitoring_eng!AM22</f>
        <v>no</v>
      </c>
      <c r="V22" s="25" t="str">
        <f>Monitoring_eng!AO22</f>
        <v>no</v>
      </c>
      <c r="W22" s="25" t="str">
        <f>Monitoring_eng!AQ22</f>
        <v>no</v>
      </c>
      <c r="X22" s="25" t="str">
        <f>Monitoring_eng!AS22</f>
        <v>no</v>
      </c>
      <c r="Y22" s="25" t="str">
        <f>Monitoring_eng!AU22</f>
        <v>no</v>
      </c>
      <c r="Z22" s="25" t="str">
        <f>Monitoring_eng!AW22</f>
        <v>yes</v>
      </c>
      <c r="AA22" s="25" t="str">
        <f>Monitoring_eng!AY22</f>
        <v>no</v>
      </c>
      <c r="AB22" s="25" t="str">
        <f>Monitoring_eng!BA22</f>
        <v>no</v>
      </c>
      <c r="AC22" s="25" t="str">
        <f>Monitoring_eng!BC22</f>
        <v>no</v>
      </c>
      <c r="AD22" s="25" t="str">
        <f>Monitoring_eng!BE22</f>
        <v>yes</v>
      </c>
      <c r="AE22" s="25" t="str">
        <f>Monitoring_eng!BG22</f>
        <v>no</v>
      </c>
      <c r="AF22" s="25" t="str">
        <f>Monitoring_eng!BI22</f>
        <v>yes</v>
      </c>
      <c r="AG22" s="25" t="str">
        <f>Monitoring_eng!BK22</f>
        <v>no</v>
      </c>
      <c r="AH22" s="25" t="str">
        <f>Monitoring_eng!BM22</f>
        <v>no</v>
      </c>
      <c r="AI22" s="25" t="str">
        <f>Monitoring_eng!BO22</f>
        <v>no</v>
      </c>
      <c r="AJ22" s="25" t="str">
        <f>Monitoring_eng!BQ22</f>
        <v>yes</v>
      </c>
      <c r="AK22" s="25" t="str">
        <f>Monitoring_eng!BS22</f>
        <v>no</v>
      </c>
      <c r="AL22" s="25" t="str">
        <f>Monitoring_eng!BU22</f>
        <v>no</v>
      </c>
      <c r="AM22" s="25" t="str">
        <f>Monitoring_eng!BW22</f>
        <v>no</v>
      </c>
      <c r="AN22" s="25" t="str">
        <f>Monitoring_eng!BY22</f>
        <v>no</v>
      </c>
      <c r="AO22" s="25" t="str">
        <f>Monitoring_eng!CA22</f>
        <v>no</v>
      </c>
      <c r="AP22" s="25" t="str">
        <f>Monitoring_eng!CC22</f>
        <v>no</v>
      </c>
      <c r="AQ22" s="25" t="str">
        <f>Monitoring_eng!CE22</f>
        <v>no</v>
      </c>
      <c r="AR22" s="25" t="str">
        <f>Monitoring_eng!CG22</f>
        <v>no</v>
      </c>
      <c r="AS22" s="25" t="str">
        <f>Monitoring_eng!CI22</f>
        <v>no</v>
      </c>
      <c r="AT22" s="25" t="str">
        <f>Monitoring_eng!CK22</f>
        <v>no</v>
      </c>
      <c r="AU22" s="25" t="str">
        <f>Monitoring_eng!CM22</f>
        <v>no</v>
      </c>
      <c r="AV22" s="25" t="str">
        <f>Monitoring_eng!CO22</f>
        <v>no</v>
      </c>
      <c r="AW22" s="25" t="str">
        <f>Monitoring_eng!CQ22</f>
        <v>no</v>
      </c>
      <c r="AX22" s="25" t="str">
        <f>Monitoring_eng!CS22</f>
        <v>no</v>
      </c>
      <c r="AY22" s="25" t="str">
        <f>Monitoring_eng!CU22</f>
        <v>no</v>
      </c>
      <c r="AZ22" s="25" t="str">
        <f>Monitoring_eng!CW22</f>
        <v>no</v>
      </c>
      <c r="BA22" s="45" t="s">
        <v>1749</v>
      </c>
      <c r="BB22" s="45">
        <f t="shared" si="0"/>
        <v>5</v>
      </c>
      <c r="BC22" s="45" t="s">
        <v>1750</v>
      </c>
      <c r="BD22" s="45">
        <f t="shared" si="1"/>
        <v>45</v>
      </c>
      <c r="BE22" s="45" t="s">
        <v>1752</v>
      </c>
      <c r="BF22" s="45">
        <f t="shared" si="2"/>
        <v>0</v>
      </c>
      <c r="BG22" s="45" t="s">
        <v>2116</v>
      </c>
      <c r="BH22" s="45">
        <f t="shared" si="3"/>
        <v>0</v>
      </c>
      <c r="BI22" s="45">
        <f t="shared" si="4"/>
        <v>50</v>
      </c>
      <c r="BJ22" s="45" t="str">
        <f t="shared" si="5"/>
        <v>yes</v>
      </c>
      <c r="BK22" s="45" t="str">
        <f t="shared" si="6"/>
        <v>no</v>
      </c>
      <c r="BL22" s="45">
        <f t="shared" si="7"/>
        <v>5</v>
      </c>
      <c r="BM22" s="45">
        <f t="shared" si="8"/>
        <v>45</v>
      </c>
      <c r="BN22" s="78">
        <f t="shared" si="9"/>
        <v>0.1</v>
      </c>
      <c r="BO22" s="78">
        <f t="shared" si="9"/>
        <v>0.9</v>
      </c>
      <c r="BP22" s="79">
        <f>COUNTIFS($C22:$AZ22,$BJ22,Results!$T$87:$BQ$87,BP$1)/(COUNTIF(Results!$T$87:$BQ$87,BP$1))</f>
        <v>0.11764705882352941</v>
      </c>
      <c r="BQ22" s="79">
        <f>COUNTIFS($C22:$AZ22,$BJ22,Results!$T$87:$BQ$87,BQ$1)/(COUNTIF(Results!$T$87:$BQ$87,BQ$1))</f>
        <v>8.3333333333333329E-2</v>
      </c>
      <c r="BR22" s="79">
        <f>COUNTIFS($C22:$AZ22,$BJ22,Results!$T$87:$BQ$87,BR$1)/(COUNTIF(Results!$T$87:$BQ$87,BR$1))</f>
        <v>0.125</v>
      </c>
      <c r="BS22" s="79">
        <f>COUNTIFS($C22:$AZ22,$BJ22,Results!$T$87:$BQ$87,BS$1)/(COUNTIF(Results!$T$87:$BQ$87,BS$1))</f>
        <v>7.6923076923076927E-2</v>
      </c>
      <c r="BT22" s="79">
        <f>COUNTIFS($C22:$AZ22,$BJ22,Results!$T$89:$BQ$89,BT$1)/(COUNTIF(Results!$T$89:$BQ$89,BT$1))</f>
        <v>0.2</v>
      </c>
      <c r="BU22" s="79">
        <f>COUNTIFS($C22:$AZ22,$BJ22,Results!$T$89:$BQ$89,BU$1)/(COUNTIF(Results!$T$89:$BQ$89,BU$1))</f>
        <v>4.5454545454545456E-2</v>
      </c>
      <c r="BV22" s="79">
        <f>COUNTIFS($C22:$AZ22,$BJ22,Results!$T$89:$BQ$89,BV$1)/(COUNTIF(Results!$T$89:$BQ$89,BV$1))</f>
        <v>0.1111111111111111</v>
      </c>
      <c r="BW22" s="79">
        <f>COUNTIFS($C22:$AZ22,$BJ22,Results!$T$89:$BQ$89,BW$1)/(COUNTIF(Results!$T$89:$BQ$89,BW$1))</f>
        <v>0</v>
      </c>
      <c r="BX22" s="79">
        <f>COUNTIFS($C22:$AZ22,$BJ22,Results!$T$90:$BQ$90,BX$1)/(COUNTIF(Results!$T$90:$BQ$90,BX$1))</f>
        <v>0</v>
      </c>
      <c r="BY22" s="79">
        <f>COUNTIFS($C22:$AZ22,$BJ22,Results!$T$90:$BQ$90,BY$1)/(COUNTIF(Results!$T$90:$BQ$90,BY$1))</f>
        <v>0.17647058823529413</v>
      </c>
      <c r="BZ22" s="79">
        <f>COUNTIFS($C22:$AZ22,$BJ22,Results!$T$90:$BQ$90,BZ$1)/(COUNTIF(Results!$T$90:$BQ$90,BZ$1))</f>
        <v>0.125</v>
      </c>
      <c r="CA22" s="79">
        <f>COUNTIFS($C22:$AZ22,$BJ22,Results!$T$91:$BQ$91,CA$1)/(COUNTIF(Results!$T$91:$BQ$91,CA$1))</f>
        <v>0.17647058823529413</v>
      </c>
      <c r="CB22" s="79">
        <f>COUNTIFS($C22:$AZ22,$BJ22,Results!$T$91:$BQ$91,CB$1)/(COUNTIF(Results!$T$91:$BQ$91,CB$1))</f>
        <v>0</v>
      </c>
      <c r="CC22" s="45"/>
    </row>
    <row r="23" spans="1:81" x14ac:dyDescent="0.25">
      <c r="A23" s="45" t="s">
        <v>325</v>
      </c>
      <c r="B23" s="47" t="s">
        <v>113</v>
      </c>
      <c r="C23" s="25" t="str">
        <f>Monitoring_eng!C23</f>
        <v>yes</v>
      </c>
      <c r="D23" s="25" t="str">
        <f>Monitoring_eng!E23</f>
        <v>yes</v>
      </c>
      <c r="E23" s="25" t="str">
        <f>Monitoring_eng!G23</f>
        <v>yes</v>
      </c>
      <c r="F23" s="25" t="str">
        <f>Monitoring_eng!I23</f>
        <v>yes</v>
      </c>
      <c r="G23" s="25" t="str">
        <f>Monitoring_eng!K23</f>
        <v>yes</v>
      </c>
      <c r="H23" s="25" t="str">
        <f>Monitoring_eng!M23</f>
        <v>partially</v>
      </c>
      <c r="I23" s="25" t="str">
        <f>Monitoring_eng!O23</f>
        <v>partially</v>
      </c>
      <c r="J23" s="25" t="str">
        <f>Monitoring_eng!Q23</f>
        <v>yes</v>
      </c>
      <c r="K23" s="25" t="str">
        <f>Monitoring_eng!S23</f>
        <v>yes</v>
      </c>
      <c r="L23" s="25" t="str">
        <f>Monitoring_eng!U23</f>
        <v>partially</v>
      </c>
      <c r="M23" s="25" t="str">
        <f>Monitoring_eng!W23</f>
        <v>yes</v>
      </c>
      <c r="N23" s="25" t="str">
        <f>Monitoring_eng!Y23</f>
        <v>yes</v>
      </c>
      <c r="O23" s="25" t="str">
        <f>Monitoring_eng!AA23</f>
        <v>yes</v>
      </c>
      <c r="P23" s="25" t="str">
        <f>Monitoring_eng!AC23</f>
        <v>yes</v>
      </c>
      <c r="Q23" s="25" t="str">
        <f>Monitoring_eng!AE23</f>
        <v>yes</v>
      </c>
      <c r="R23" s="25" t="str">
        <f>Monitoring_eng!AG23</f>
        <v>yes</v>
      </c>
      <c r="S23" s="25" t="str">
        <f>Monitoring_eng!AI23</f>
        <v>no</v>
      </c>
      <c r="T23" s="25" t="str">
        <f>Monitoring_eng!AK23</f>
        <v>yes</v>
      </c>
      <c r="U23" s="25" t="str">
        <f>Monitoring_eng!AM23</f>
        <v>yes</v>
      </c>
      <c r="V23" s="25" t="str">
        <f>Monitoring_eng!AO23</f>
        <v>yes</v>
      </c>
      <c r="W23" s="25" t="str">
        <f>Monitoring_eng!AQ23</f>
        <v>yes</v>
      </c>
      <c r="X23" s="25" t="str">
        <f>Monitoring_eng!AS23</f>
        <v>yes</v>
      </c>
      <c r="Y23" s="25" t="str">
        <f>Monitoring_eng!AU23</f>
        <v>partially</v>
      </c>
      <c r="Z23" s="25" t="str">
        <f>Monitoring_eng!AW23</f>
        <v>partially</v>
      </c>
      <c r="AA23" s="25" t="str">
        <f>Monitoring_eng!AY23</f>
        <v>partially</v>
      </c>
      <c r="AB23" s="25" t="str">
        <f>Monitoring_eng!BA23</f>
        <v>yes</v>
      </c>
      <c r="AC23" s="25" t="str">
        <f>Monitoring_eng!BC23</f>
        <v>yes</v>
      </c>
      <c r="AD23" s="25" t="str">
        <f>Monitoring_eng!BE23</f>
        <v>yes</v>
      </c>
      <c r="AE23" s="25" t="str">
        <f>Monitoring_eng!BG23</f>
        <v>yes</v>
      </c>
      <c r="AF23" s="25" t="str">
        <f>Monitoring_eng!BI23</f>
        <v>yes</v>
      </c>
      <c r="AG23" s="25" t="str">
        <f>Monitoring_eng!BK23</f>
        <v>yes</v>
      </c>
      <c r="AH23" s="25" t="str">
        <f>Monitoring_eng!BM23</f>
        <v>yes</v>
      </c>
      <c r="AI23" s="25" t="str">
        <f>Monitoring_eng!BO23</f>
        <v>yes</v>
      </c>
      <c r="AJ23" s="25" t="str">
        <f>Monitoring_eng!BQ23</f>
        <v>yes</v>
      </c>
      <c r="AK23" s="25" t="str">
        <f>Monitoring_eng!BS23</f>
        <v>partially</v>
      </c>
      <c r="AL23" s="25" t="str">
        <f>Monitoring_eng!BU23</f>
        <v>yes</v>
      </c>
      <c r="AM23" s="25" t="str">
        <f>Monitoring_eng!BW23</f>
        <v>yes</v>
      </c>
      <c r="AN23" s="25" t="str">
        <f>Monitoring_eng!BY23</f>
        <v>yes</v>
      </c>
      <c r="AO23" s="25" t="str">
        <f>Monitoring_eng!CA23</f>
        <v>yes</v>
      </c>
      <c r="AP23" s="25" t="str">
        <f>Monitoring_eng!CC23</f>
        <v>yes</v>
      </c>
      <c r="AQ23" s="25" t="str">
        <f>Monitoring_eng!CE23</f>
        <v>yes</v>
      </c>
      <c r="AR23" s="25" t="str">
        <f>Monitoring_eng!CG23</f>
        <v>yes</v>
      </c>
      <c r="AS23" s="25" t="str">
        <f>Monitoring_eng!CI23</f>
        <v>no</v>
      </c>
      <c r="AT23" s="25" t="str">
        <f>Monitoring_eng!CK23</f>
        <v>partially</v>
      </c>
      <c r="AU23" s="25" t="str">
        <f>Monitoring_eng!CM23</f>
        <v>no</v>
      </c>
      <c r="AV23" s="25" t="str">
        <f>Monitoring_eng!CO23</f>
        <v>no</v>
      </c>
      <c r="AW23" s="25" t="str">
        <f>Monitoring_eng!CQ23</f>
        <v>yes</v>
      </c>
      <c r="AX23" s="25" t="str">
        <f>Monitoring_eng!CS23</f>
        <v>yes</v>
      </c>
      <c r="AY23" s="25" t="str">
        <f>Monitoring_eng!CU23</f>
        <v>no</v>
      </c>
      <c r="AZ23" s="25" t="str">
        <f>Monitoring_eng!CW23</f>
        <v>yes</v>
      </c>
      <c r="BA23" s="45" t="s">
        <v>1749</v>
      </c>
      <c r="BB23" s="45">
        <f t="shared" si="0"/>
        <v>37</v>
      </c>
      <c r="BC23" s="45" t="s">
        <v>1750</v>
      </c>
      <c r="BD23" s="45">
        <f t="shared" si="1"/>
        <v>5</v>
      </c>
      <c r="BE23" s="45" t="s">
        <v>1752</v>
      </c>
      <c r="BF23" s="45">
        <f t="shared" si="2"/>
        <v>8</v>
      </c>
      <c r="BG23" s="45" t="s">
        <v>2116</v>
      </c>
      <c r="BH23" s="45">
        <f t="shared" si="3"/>
        <v>0</v>
      </c>
      <c r="BI23" s="45">
        <f t="shared" si="4"/>
        <v>50</v>
      </c>
      <c r="BJ23" s="45" t="str">
        <f t="shared" si="5"/>
        <v>yes</v>
      </c>
      <c r="BK23" s="45" t="str">
        <f t="shared" si="6"/>
        <v>no</v>
      </c>
      <c r="BL23" s="45">
        <f t="shared" si="7"/>
        <v>37</v>
      </c>
      <c r="BM23" s="45">
        <f t="shared" si="8"/>
        <v>5</v>
      </c>
      <c r="BN23" s="78">
        <f t="shared" si="9"/>
        <v>0.74</v>
      </c>
      <c r="BO23" s="78">
        <f t="shared" si="9"/>
        <v>0.1</v>
      </c>
      <c r="BP23" s="79">
        <f>COUNTIFS($C23:$AZ23,$BJ23,Results!$T$87:$BQ$87,BP$1)/(COUNTIF(Results!$T$87:$BQ$87,BP$1))</f>
        <v>0.76470588235294112</v>
      </c>
      <c r="BQ23" s="79">
        <f>COUNTIFS($C23:$AZ23,$BJ23,Results!$T$87:$BQ$87,BQ$1)/(COUNTIF(Results!$T$87:$BQ$87,BQ$1))</f>
        <v>0.75</v>
      </c>
      <c r="BR23" s="79">
        <f>COUNTIFS($C23:$AZ23,$BJ23,Results!$T$87:$BQ$87,BR$1)/(COUNTIF(Results!$T$87:$BQ$87,BR$1))</f>
        <v>0.75</v>
      </c>
      <c r="BS23" s="79">
        <f>COUNTIFS($C23:$AZ23,$BJ23,Results!$T$87:$BQ$87,BS$1)/(COUNTIF(Results!$T$87:$BQ$87,BS$1))</f>
        <v>0.69230769230769229</v>
      </c>
      <c r="BT23" s="79">
        <f>COUNTIFS($C23:$AZ23,$BJ23,Results!$T$89:$BQ$89,BT$1)/(COUNTIF(Results!$T$89:$BQ$89,BT$1))</f>
        <v>0.8666666666666667</v>
      </c>
      <c r="BU23" s="79">
        <f>COUNTIFS($C23:$AZ23,$BJ23,Results!$T$89:$BQ$89,BU$1)/(COUNTIF(Results!$T$89:$BQ$89,BU$1))</f>
        <v>0.81818181818181823</v>
      </c>
      <c r="BV23" s="79">
        <f>COUNTIFS($C23:$AZ23,$BJ23,Results!$T$89:$BQ$89,BV$1)/(COUNTIF(Results!$T$89:$BQ$89,BV$1))</f>
        <v>0.44444444444444442</v>
      </c>
      <c r="BW23" s="79">
        <f>COUNTIFS($C23:$AZ23,$BJ23,Results!$T$89:$BQ$89,BW$1)/(COUNTIF(Results!$T$89:$BQ$89,BW$1))</f>
        <v>0.5</v>
      </c>
      <c r="BX23" s="79">
        <f>COUNTIFS($C23:$AZ23,$BJ23,Results!$T$90:$BQ$90,BX$1)/(COUNTIF(Results!$T$90:$BQ$90,BX$1))</f>
        <v>0.76470588235294112</v>
      </c>
      <c r="BY23" s="79">
        <f>COUNTIFS($C23:$AZ23,$BJ23,Results!$T$90:$BQ$90,BY$1)/(COUNTIF(Results!$T$90:$BQ$90,BY$1))</f>
        <v>0.6470588235294118</v>
      </c>
      <c r="BZ23" s="79">
        <f>COUNTIFS($C23:$AZ23,$BJ23,Results!$T$90:$BQ$90,BZ$1)/(COUNTIF(Results!$T$90:$BQ$90,BZ$1))</f>
        <v>0.8125</v>
      </c>
      <c r="CA23" s="79">
        <f>COUNTIFS($C23:$AZ23,$BJ23,Results!$T$91:$BQ$91,CA$1)/(COUNTIF(Results!$T$91:$BQ$91,CA$1))</f>
        <v>0.6470588235294118</v>
      </c>
      <c r="CB23" s="79">
        <f>COUNTIFS($C23:$AZ23,$BJ23,Results!$T$91:$BQ$91,CB$1)/(COUNTIF(Results!$T$91:$BQ$91,CB$1))</f>
        <v>0.76470588235294112</v>
      </c>
      <c r="CC23" s="45"/>
    </row>
    <row r="24" spans="1:81" x14ac:dyDescent="0.25">
      <c r="A24" s="45" t="s">
        <v>326</v>
      </c>
      <c r="B24" s="47" t="s">
        <v>114</v>
      </c>
      <c r="C24" s="25" t="str">
        <f>Monitoring_eng!C24</f>
        <v>yes</v>
      </c>
      <c r="D24" s="25" t="str">
        <f>Monitoring_eng!E24</f>
        <v>partially</v>
      </c>
      <c r="E24" s="25" t="str">
        <f>Monitoring_eng!G24</f>
        <v>yes</v>
      </c>
      <c r="F24" s="25" t="str">
        <f>Monitoring_eng!I24</f>
        <v>yes</v>
      </c>
      <c r="G24" s="25" t="str">
        <f>Monitoring_eng!K24</f>
        <v>yes</v>
      </c>
      <c r="H24" s="25" t="str">
        <f>Monitoring_eng!M24</f>
        <v>partially</v>
      </c>
      <c r="I24" s="25" t="str">
        <f>Monitoring_eng!O24</f>
        <v>no</v>
      </c>
      <c r="J24" s="25" t="str">
        <f>Monitoring_eng!Q24</f>
        <v>yes</v>
      </c>
      <c r="K24" s="25" t="str">
        <f>Monitoring_eng!S24</f>
        <v>yes</v>
      </c>
      <c r="L24" s="25" t="str">
        <f>Monitoring_eng!U24</f>
        <v>partially</v>
      </c>
      <c r="M24" s="25" t="str">
        <f>Monitoring_eng!W24</f>
        <v>yes</v>
      </c>
      <c r="N24" s="25" t="str">
        <f>Monitoring_eng!Y24</f>
        <v>partially</v>
      </c>
      <c r="O24" s="25" t="str">
        <f>Monitoring_eng!AA24</f>
        <v>yes</v>
      </c>
      <c r="P24" s="25" t="str">
        <f>Monitoring_eng!AC24</f>
        <v>yes</v>
      </c>
      <c r="Q24" s="25" t="str">
        <f>Monitoring_eng!AE24</f>
        <v>yes</v>
      </c>
      <c r="R24" s="25" t="str">
        <f>Monitoring_eng!AG24</f>
        <v>no</v>
      </c>
      <c r="S24" s="25" t="str">
        <f>Monitoring_eng!AI24</f>
        <v>partially</v>
      </c>
      <c r="T24" s="25" t="str">
        <f>Monitoring_eng!AK24</f>
        <v>partially</v>
      </c>
      <c r="U24" s="25" t="str">
        <f>Monitoring_eng!AM24</f>
        <v>yes</v>
      </c>
      <c r="V24" s="25" t="str">
        <f>Monitoring_eng!AO24</f>
        <v>partially</v>
      </c>
      <c r="W24" s="25" t="str">
        <f>Monitoring_eng!AQ24</f>
        <v>yes</v>
      </c>
      <c r="X24" s="25" t="str">
        <f>Monitoring_eng!AS24</f>
        <v>yes</v>
      </c>
      <c r="Y24" s="25" t="str">
        <f>Monitoring_eng!AU24</f>
        <v>partially</v>
      </c>
      <c r="Z24" s="25" t="str">
        <f>Monitoring_eng!AW24</f>
        <v>partially</v>
      </c>
      <c r="AA24" s="25" t="str">
        <f>Monitoring_eng!AY24</f>
        <v>no</v>
      </c>
      <c r="AB24" s="25" t="str">
        <f>Monitoring_eng!BA24</f>
        <v>yes</v>
      </c>
      <c r="AC24" s="25" t="str">
        <f>Monitoring_eng!BC24</f>
        <v>yes</v>
      </c>
      <c r="AD24" s="25" t="str">
        <f>Monitoring_eng!BE24</f>
        <v>yes</v>
      </c>
      <c r="AE24" s="25" t="str">
        <f>Monitoring_eng!BG24</f>
        <v>yes</v>
      </c>
      <c r="AF24" s="25" t="str">
        <f>Monitoring_eng!BI24</f>
        <v>no</v>
      </c>
      <c r="AG24" s="25" t="str">
        <f>Monitoring_eng!BK24</f>
        <v>yes</v>
      </c>
      <c r="AH24" s="25" t="str">
        <f>Monitoring_eng!BM24</f>
        <v>partially</v>
      </c>
      <c r="AI24" s="25" t="str">
        <f>Monitoring_eng!BO24</f>
        <v>yes</v>
      </c>
      <c r="AJ24" s="25" t="str">
        <f>Monitoring_eng!BQ24</f>
        <v>no</v>
      </c>
      <c r="AK24" s="25" t="str">
        <f>Monitoring_eng!BS24</f>
        <v>partially</v>
      </c>
      <c r="AL24" s="25" t="str">
        <f>Monitoring_eng!BU24</f>
        <v>yes</v>
      </c>
      <c r="AM24" s="25" t="str">
        <f>Monitoring_eng!BW24</f>
        <v>yes</v>
      </c>
      <c r="AN24" s="25" t="str">
        <f>Monitoring_eng!BY24</f>
        <v>yes</v>
      </c>
      <c r="AO24" s="25" t="str">
        <f>Monitoring_eng!CA24</f>
        <v>yes</v>
      </c>
      <c r="AP24" s="25" t="str">
        <f>Monitoring_eng!CC24</f>
        <v>yes</v>
      </c>
      <c r="AQ24" s="25" t="str">
        <f>Monitoring_eng!CE24</f>
        <v>partially</v>
      </c>
      <c r="AR24" s="25" t="str">
        <f>Monitoring_eng!CG24</f>
        <v>yes</v>
      </c>
      <c r="AS24" s="25" t="str">
        <f>Monitoring_eng!CI24</f>
        <v>partially</v>
      </c>
      <c r="AT24" s="25" t="str">
        <f>Monitoring_eng!CK24</f>
        <v>no</v>
      </c>
      <c r="AU24" s="25" t="str">
        <f>Monitoring_eng!CM24</f>
        <v>partially</v>
      </c>
      <c r="AV24" s="25" t="str">
        <f>Monitoring_eng!CO24</f>
        <v>yes</v>
      </c>
      <c r="AW24" s="25" t="str">
        <f>Monitoring_eng!CQ24</f>
        <v>yes</v>
      </c>
      <c r="AX24" s="25" t="str">
        <f>Monitoring_eng!CS24</f>
        <v>yes</v>
      </c>
      <c r="AY24" s="25" t="str">
        <f>Monitoring_eng!CU24</f>
        <v>yes</v>
      </c>
      <c r="AZ24" s="25" t="str">
        <f>Monitoring_eng!CW24</f>
        <v>no</v>
      </c>
      <c r="BA24" s="45" t="s">
        <v>1749</v>
      </c>
      <c r="BB24" s="45">
        <f t="shared" si="0"/>
        <v>29</v>
      </c>
      <c r="BC24" s="45" t="s">
        <v>1750</v>
      </c>
      <c r="BD24" s="45">
        <f t="shared" si="1"/>
        <v>7</v>
      </c>
      <c r="BE24" s="45" t="s">
        <v>1752</v>
      </c>
      <c r="BF24" s="45">
        <f t="shared" si="2"/>
        <v>14</v>
      </c>
      <c r="BG24" s="45" t="s">
        <v>2116</v>
      </c>
      <c r="BH24" s="45">
        <f t="shared" si="3"/>
        <v>0</v>
      </c>
      <c r="BI24" s="45">
        <f t="shared" si="4"/>
        <v>50</v>
      </c>
      <c r="BJ24" s="45" t="str">
        <f t="shared" si="5"/>
        <v>yes</v>
      </c>
      <c r="BK24" s="45" t="str">
        <f t="shared" si="6"/>
        <v>no</v>
      </c>
      <c r="BL24" s="45">
        <f t="shared" si="7"/>
        <v>29</v>
      </c>
      <c r="BM24" s="45">
        <f t="shared" si="8"/>
        <v>7</v>
      </c>
      <c r="BN24" s="78">
        <f t="shared" si="9"/>
        <v>0.57999999999999996</v>
      </c>
      <c r="BO24" s="78">
        <f t="shared" si="9"/>
        <v>0.14000000000000001</v>
      </c>
      <c r="BP24" s="79">
        <f>COUNTIFS($C24:$AZ24,$BJ24,Results!$T$87:$BQ$87,BP$1)/(COUNTIF(Results!$T$87:$BQ$87,BP$1))</f>
        <v>0.52941176470588236</v>
      </c>
      <c r="BQ24" s="79">
        <f>COUNTIFS($C24:$AZ24,$BJ24,Results!$T$87:$BQ$87,BQ$1)/(COUNTIF(Results!$T$87:$BQ$87,BQ$1))</f>
        <v>0.66666666666666663</v>
      </c>
      <c r="BR24" s="79">
        <f>COUNTIFS($C24:$AZ24,$BJ24,Results!$T$87:$BQ$87,BR$1)/(COUNTIF(Results!$T$87:$BQ$87,BR$1))</f>
        <v>0.625</v>
      </c>
      <c r="BS24" s="79">
        <f>COUNTIFS($C24:$AZ24,$BJ24,Results!$T$87:$BQ$87,BS$1)/(COUNTIF(Results!$T$87:$BQ$87,BS$1))</f>
        <v>0.53846153846153844</v>
      </c>
      <c r="BT24" s="79">
        <f>COUNTIFS($C24:$AZ24,$BJ24,Results!$T$89:$BQ$89,BT$1)/(COUNTIF(Results!$T$89:$BQ$89,BT$1))</f>
        <v>0.33333333333333331</v>
      </c>
      <c r="BU24" s="79">
        <f>COUNTIFS($C24:$AZ24,$BJ24,Results!$T$89:$BQ$89,BU$1)/(COUNTIF(Results!$T$89:$BQ$89,BU$1))</f>
        <v>0.77272727272727271</v>
      </c>
      <c r="BV24" s="79">
        <f>COUNTIFS($C24:$AZ24,$BJ24,Results!$T$89:$BQ$89,BV$1)/(COUNTIF(Results!$T$89:$BQ$89,BV$1))</f>
        <v>0.55555555555555558</v>
      </c>
      <c r="BW24" s="79">
        <f>COUNTIFS($C24:$AZ24,$BJ24,Results!$T$89:$BQ$89,BW$1)/(COUNTIF(Results!$T$89:$BQ$89,BW$1))</f>
        <v>0.5</v>
      </c>
      <c r="BX24" s="79">
        <f>COUNTIFS($C24:$AZ24,$BJ24,Results!$T$90:$BQ$90,BX$1)/(COUNTIF(Results!$T$90:$BQ$90,BX$1))</f>
        <v>0.47058823529411764</v>
      </c>
      <c r="BY24" s="79">
        <f>COUNTIFS($C24:$AZ24,$BJ24,Results!$T$90:$BQ$90,BY$1)/(COUNTIF(Results!$T$90:$BQ$90,BY$1))</f>
        <v>0.6470588235294118</v>
      </c>
      <c r="BZ24" s="79">
        <f>COUNTIFS($C24:$AZ24,$BJ24,Results!$T$90:$BQ$90,BZ$1)/(COUNTIF(Results!$T$90:$BQ$90,BZ$1))</f>
        <v>0.625</v>
      </c>
      <c r="CA24" s="79">
        <f>COUNTIFS($C24:$AZ24,$BJ24,Results!$T$91:$BQ$91,CA$1)/(COUNTIF(Results!$T$91:$BQ$91,CA$1))</f>
        <v>0.6470588235294118</v>
      </c>
      <c r="CB24" s="79">
        <f>COUNTIFS($C24:$AZ24,$BJ24,Results!$T$91:$BQ$91,CB$1)/(COUNTIF(Results!$T$91:$BQ$91,CB$1))</f>
        <v>0.47058823529411764</v>
      </c>
      <c r="CC24" s="45"/>
    </row>
    <row r="25" spans="1:81" x14ac:dyDescent="0.25">
      <c r="A25" s="45" t="s">
        <v>327</v>
      </c>
      <c r="B25" s="47" t="s">
        <v>115</v>
      </c>
      <c r="C25" s="25" t="str">
        <f>Monitoring_eng!C25</f>
        <v>yes</v>
      </c>
      <c r="D25" s="25" t="str">
        <f>Monitoring_eng!E25</f>
        <v>no</v>
      </c>
      <c r="E25" s="25" t="str">
        <f>Monitoring_eng!G25</f>
        <v>yes</v>
      </c>
      <c r="F25" s="25" t="str">
        <f>Monitoring_eng!I25</f>
        <v>yes</v>
      </c>
      <c r="G25" s="25" t="str">
        <f>Monitoring_eng!K25</f>
        <v>no</v>
      </c>
      <c r="H25" s="25" t="str">
        <f>Monitoring_eng!M25</f>
        <v>yes</v>
      </c>
      <c r="I25" s="25" t="str">
        <f>Monitoring_eng!O25</f>
        <v>no</v>
      </c>
      <c r="J25" s="25" t="str">
        <f>Monitoring_eng!Q25</f>
        <v>yes</v>
      </c>
      <c r="K25" s="25" t="str">
        <f>Monitoring_eng!S25</f>
        <v>yes</v>
      </c>
      <c r="L25" s="25" t="str">
        <f>Monitoring_eng!U25</f>
        <v>no</v>
      </c>
      <c r="M25" s="25" t="str">
        <f>Monitoring_eng!W25</f>
        <v>yes</v>
      </c>
      <c r="N25" s="25" t="str">
        <f>Monitoring_eng!Y25</f>
        <v>no</v>
      </c>
      <c r="O25" s="25" t="str">
        <f>Monitoring_eng!AA25</f>
        <v>yes</v>
      </c>
      <c r="P25" s="25" t="str">
        <f>Monitoring_eng!AC25</f>
        <v>no</v>
      </c>
      <c r="Q25" s="25" t="str">
        <f>Monitoring_eng!AE25</f>
        <v>yes</v>
      </c>
      <c r="R25" s="25" t="str">
        <f>Monitoring_eng!AG25</f>
        <v>yes</v>
      </c>
      <c r="S25" s="25" t="str">
        <f>Monitoring_eng!AI25</f>
        <v>no</v>
      </c>
      <c r="T25" s="25" t="str">
        <f>Monitoring_eng!AK25</f>
        <v>yes</v>
      </c>
      <c r="U25" s="25" t="str">
        <f>Monitoring_eng!AM25</f>
        <v>yes</v>
      </c>
      <c r="V25" s="25" t="str">
        <f>Monitoring_eng!AO25</f>
        <v>yes</v>
      </c>
      <c r="W25" s="25" t="str">
        <f>Monitoring_eng!AQ25</f>
        <v>yes</v>
      </c>
      <c r="X25" s="25" t="str">
        <f>Monitoring_eng!AS25</f>
        <v>no</v>
      </c>
      <c r="Y25" s="25" t="str">
        <f>Monitoring_eng!AU25</f>
        <v>yes</v>
      </c>
      <c r="Z25" s="25" t="str">
        <f>Monitoring_eng!AW25</f>
        <v>yes</v>
      </c>
      <c r="AA25" s="25" t="str">
        <f>Monitoring_eng!AY25</f>
        <v>yes</v>
      </c>
      <c r="AB25" s="25" t="str">
        <f>Monitoring_eng!BA25</f>
        <v>yes</v>
      </c>
      <c r="AC25" s="25" t="str">
        <f>Monitoring_eng!BC25</f>
        <v>no</v>
      </c>
      <c r="AD25" s="25" t="str">
        <f>Monitoring_eng!BE25</f>
        <v>yes</v>
      </c>
      <c r="AE25" s="25" t="str">
        <f>Monitoring_eng!BG25</f>
        <v>no</v>
      </c>
      <c r="AF25" s="25" t="str">
        <f>Monitoring_eng!BI25</f>
        <v>no</v>
      </c>
      <c r="AG25" s="25" t="str">
        <f>Monitoring_eng!BK25</f>
        <v>partially</v>
      </c>
      <c r="AH25" s="25" t="str">
        <f>Monitoring_eng!BM25</f>
        <v>no</v>
      </c>
      <c r="AI25" s="25" t="str">
        <f>Monitoring_eng!BO25</f>
        <v>no</v>
      </c>
      <c r="AJ25" s="25" t="str">
        <f>Monitoring_eng!BQ25</f>
        <v>no</v>
      </c>
      <c r="AK25" s="25" t="str">
        <f>Monitoring_eng!BS25</f>
        <v>yes</v>
      </c>
      <c r="AL25" s="25" t="str">
        <f>Monitoring_eng!BU25</f>
        <v>yes</v>
      </c>
      <c r="AM25" s="25" t="str">
        <f>Monitoring_eng!BW25</f>
        <v>yes</v>
      </c>
      <c r="AN25" s="25" t="str">
        <f>Monitoring_eng!BY25</f>
        <v>partially</v>
      </c>
      <c r="AO25" s="25" t="str">
        <f>Monitoring_eng!CA25</f>
        <v>yes</v>
      </c>
      <c r="AP25" s="25" t="str">
        <f>Monitoring_eng!CC25</f>
        <v>yes</v>
      </c>
      <c r="AQ25" s="25" t="str">
        <f>Monitoring_eng!CE25</f>
        <v>yes</v>
      </c>
      <c r="AR25" s="25" t="str">
        <f>Monitoring_eng!CG25</f>
        <v>yes</v>
      </c>
      <c r="AS25" s="25" t="str">
        <f>Monitoring_eng!CI25</f>
        <v>partially</v>
      </c>
      <c r="AT25" s="25" t="str">
        <f>Monitoring_eng!CK25</f>
        <v>yes</v>
      </c>
      <c r="AU25" s="25" t="str">
        <f>Monitoring_eng!CM25</f>
        <v>yes</v>
      </c>
      <c r="AV25" s="25" t="str">
        <f>Monitoring_eng!CO25</f>
        <v>no</v>
      </c>
      <c r="AW25" s="25" t="str">
        <f>Monitoring_eng!CQ25</f>
        <v>yes</v>
      </c>
      <c r="AX25" s="25" t="str">
        <f>Monitoring_eng!CS25</f>
        <v>yes</v>
      </c>
      <c r="AY25" s="25" t="str">
        <f>Monitoring_eng!CU25</f>
        <v>yes</v>
      </c>
      <c r="AZ25" s="25" t="str">
        <f>Monitoring_eng!CW25</f>
        <v>no</v>
      </c>
      <c r="BA25" s="45" t="s">
        <v>1749</v>
      </c>
      <c r="BB25" s="45">
        <f t="shared" si="0"/>
        <v>31</v>
      </c>
      <c r="BC25" s="45" t="s">
        <v>1750</v>
      </c>
      <c r="BD25" s="45">
        <f t="shared" si="1"/>
        <v>16</v>
      </c>
      <c r="BE25" s="45" t="s">
        <v>1752</v>
      </c>
      <c r="BF25" s="45">
        <f t="shared" si="2"/>
        <v>3</v>
      </c>
      <c r="BG25" s="45" t="s">
        <v>2116</v>
      </c>
      <c r="BH25" s="45">
        <f t="shared" si="3"/>
        <v>0</v>
      </c>
      <c r="BI25" s="45">
        <f t="shared" si="4"/>
        <v>50</v>
      </c>
      <c r="BJ25" s="45" t="str">
        <f t="shared" si="5"/>
        <v>yes</v>
      </c>
      <c r="BK25" s="45" t="str">
        <f t="shared" si="6"/>
        <v>no</v>
      </c>
      <c r="BL25" s="45">
        <f t="shared" si="7"/>
        <v>31</v>
      </c>
      <c r="BM25" s="45">
        <f t="shared" si="8"/>
        <v>16</v>
      </c>
      <c r="BN25" s="78">
        <f t="shared" si="9"/>
        <v>0.62</v>
      </c>
      <c r="BO25" s="78">
        <f t="shared" si="9"/>
        <v>0.32</v>
      </c>
      <c r="BP25" s="79">
        <f>COUNTIFS($C25:$AZ25,$BJ25,Results!$T$87:$BQ$87,BP$1)/(COUNTIF(Results!$T$87:$BQ$87,BP$1))</f>
        <v>0.52941176470588236</v>
      </c>
      <c r="BQ25" s="79">
        <f>COUNTIFS($C25:$AZ25,$BJ25,Results!$T$87:$BQ$87,BQ$1)/(COUNTIF(Results!$T$87:$BQ$87,BQ$1))</f>
        <v>0.83333333333333337</v>
      </c>
      <c r="BR25" s="79">
        <f>COUNTIFS($C25:$AZ25,$BJ25,Results!$T$87:$BQ$87,BR$1)/(COUNTIF(Results!$T$87:$BQ$87,BR$1))</f>
        <v>0.875</v>
      </c>
      <c r="BS25" s="79">
        <f>COUNTIFS($C25:$AZ25,$BJ25,Results!$T$87:$BQ$87,BS$1)/(COUNTIF(Results!$T$87:$BQ$87,BS$1))</f>
        <v>0.38461538461538464</v>
      </c>
      <c r="BT25" s="79">
        <f>COUNTIFS($C25:$AZ25,$BJ25,Results!$T$89:$BQ$89,BT$1)/(COUNTIF(Results!$T$89:$BQ$89,BT$1))</f>
        <v>0.33333333333333331</v>
      </c>
      <c r="BU25" s="79">
        <f>COUNTIFS($C25:$AZ25,$BJ25,Results!$T$89:$BQ$89,BU$1)/(COUNTIF(Results!$T$89:$BQ$89,BU$1))</f>
        <v>0.72727272727272729</v>
      </c>
      <c r="BV25" s="79">
        <f>COUNTIFS($C25:$AZ25,$BJ25,Results!$T$89:$BQ$89,BV$1)/(COUNTIF(Results!$T$89:$BQ$89,BV$1))</f>
        <v>0.88888888888888884</v>
      </c>
      <c r="BW25" s="79">
        <f>COUNTIFS($C25:$AZ25,$BJ25,Results!$T$89:$BQ$89,BW$1)/(COUNTIF(Results!$T$89:$BQ$89,BW$1))</f>
        <v>0.5</v>
      </c>
      <c r="BX25" s="79">
        <f>COUNTIFS($C25:$AZ25,$BJ25,Results!$T$90:$BQ$90,BX$1)/(COUNTIF(Results!$T$90:$BQ$90,BX$1))</f>
        <v>0.52941176470588236</v>
      </c>
      <c r="BY25" s="79">
        <f>COUNTIFS($C25:$AZ25,$BJ25,Results!$T$90:$BQ$90,BY$1)/(COUNTIF(Results!$T$90:$BQ$90,BY$1))</f>
        <v>0.58823529411764708</v>
      </c>
      <c r="BZ25" s="79">
        <f>COUNTIFS($C25:$AZ25,$BJ25,Results!$T$90:$BQ$90,BZ$1)/(COUNTIF(Results!$T$90:$BQ$90,BZ$1))</f>
        <v>0.75</v>
      </c>
      <c r="CA25" s="79">
        <f>COUNTIFS($C25:$AZ25,$BJ25,Results!$T$91:$BQ$91,CA$1)/(COUNTIF(Results!$T$91:$BQ$91,CA$1))</f>
        <v>0.58823529411764708</v>
      </c>
      <c r="CB25" s="79">
        <f>COUNTIFS($C25:$AZ25,$BJ25,Results!$T$91:$BQ$91,CB$1)/(COUNTIF(Results!$T$91:$BQ$91,CB$1))</f>
        <v>0.52941176470588236</v>
      </c>
      <c r="CC25" s="45"/>
    </row>
    <row r="26" spans="1:81" x14ac:dyDescent="0.25">
      <c r="A26" s="45" t="s">
        <v>328</v>
      </c>
      <c r="B26" s="47" t="s">
        <v>116</v>
      </c>
      <c r="C26" s="25" t="str">
        <f>Monitoring_eng!C26</f>
        <v>yes</v>
      </c>
      <c r="D26" s="25" t="str">
        <f>Monitoring_eng!E26</f>
        <v>no</v>
      </c>
      <c r="E26" s="25" t="str">
        <f>Monitoring_eng!G26</f>
        <v>yes</v>
      </c>
      <c r="F26" s="25" t="str">
        <f>Monitoring_eng!I26</f>
        <v>no</v>
      </c>
      <c r="G26" s="25" t="str">
        <f>Monitoring_eng!K26</f>
        <v>no</v>
      </c>
      <c r="H26" s="25" t="str">
        <f>Monitoring_eng!M26</f>
        <v>yes</v>
      </c>
      <c r="I26" s="25" t="str">
        <f>Monitoring_eng!O26</f>
        <v>yes</v>
      </c>
      <c r="J26" s="25" t="str">
        <f>Monitoring_eng!Q26</f>
        <v>no</v>
      </c>
      <c r="K26" s="25" t="str">
        <f>Monitoring_eng!S26</f>
        <v>yes</v>
      </c>
      <c r="L26" s="25" t="str">
        <f>Monitoring_eng!U26</f>
        <v>yes</v>
      </c>
      <c r="M26" s="25" t="str">
        <f>Monitoring_eng!W26</f>
        <v>yes</v>
      </c>
      <c r="N26" s="25" t="str">
        <f>Monitoring_eng!Y26</f>
        <v>no</v>
      </c>
      <c r="O26" s="25" t="str">
        <f>Monitoring_eng!AA26</f>
        <v>no</v>
      </c>
      <c r="P26" s="25" t="str">
        <f>Monitoring_eng!AC26</f>
        <v>no</v>
      </c>
      <c r="Q26" s="25" t="str">
        <f>Monitoring_eng!AE26</f>
        <v>no</v>
      </c>
      <c r="R26" s="25" t="str">
        <f>Monitoring_eng!AG26</f>
        <v>partially</v>
      </c>
      <c r="S26" s="25" t="str">
        <f>Monitoring_eng!AI26</f>
        <v>yes</v>
      </c>
      <c r="T26" s="25" t="str">
        <f>Monitoring_eng!AK26</f>
        <v>no</v>
      </c>
      <c r="U26" s="25" t="str">
        <f>Monitoring_eng!AM26</f>
        <v>yes</v>
      </c>
      <c r="V26" s="25" t="str">
        <f>Monitoring_eng!AO26</f>
        <v>yes</v>
      </c>
      <c r="W26" s="25" t="str">
        <f>Monitoring_eng!AQ26</f>
        <v>yes</v>
      </c>
      <c r="X26" s="25" t="str">
        <f>Monitoring_eng!AS26</f>
        <v>no</v>
      </c>
      <c r="Y26" s="25" t="str">
        <f>Monitoring_eng!AU26</f>
        <v>no</v>
      </c>
      <c r="Z26" s="25" t="str">
        <f>Monitoring_eng!AW26</f>
        <v>no</v>
      </c>
      <c r="AA26" s="25" t="str">
        <f>Monitoring_eng!AY26</f>
        <v>yes</v>
      </c>
      <c r="AB26" s="25" t="str">
        <f>Monitoring_eng!BA26</f>
        <v>yes</v>
      </c>
      <c r="AC26" s="25" t="str">
        <f>Monitoring_eng!BC26</f>
        <v>yes</v>
      </c>
      <c r="AD26" s="25" t="str">
        <f>Monitoring_eng!BE26</f>
        <v>no</v>
      </c>
      <c r="AE26" s="25" t="str">
        <f>Monitoring_eng!BG26</f>
        <v>no</v>
      </c>
      <c r="AF26" s="25" t="str">
        <f>Monitoring_eng!BI26</f>
        <v>yes</v>
      </c>
      <c r="AG26" s="25" t="str">
        <f>Monitoring_eng!BK26</f>
        <v>no</v>
      </c>
      <c r="AH26" s="25" t="str">
        <f>Monitoring_eng!BM26</f>
        <v>no</v>
      </c>
      <c r="AI26" s="25" t="str">
        <f>Monitoring_eng!BO26</f>
        <v>no</v>
      </c>
      <c r="AJ26" s="25" t="str">
        <f>Monitoring_eng!BQ26</f>
        <v>no</v>
      </c>
      <c r="AK26" s="25" t="str">
        <f>Monitoring_eng!BS26</f>
        <v>no</v>
      </c>
      <c r="AL26" s="25" t="str">
        <f>Monitoring_eng!BU26</f>
        <v>no</v>
      </c>
      <c r="AM26" s="25" t="str">
        <f>Monitoring_eng!BW26</f>
        <v>no</v>
      </c>
      <c r="AN26" s="25" t="str">
        <f>Monitoring_eng!BY26</f>
        <v>no</v>
      </c>
      <c r="AO26" s="25" t="str">
        <f>Monitoring_eng!CA26</f>
        <v>no</v>
      </c>
      <c r="AP26" s="25" t="str">
        <f>Monitoring_eng!CC26</f>
        <v>yes</v>
      </c>
      <c r="AQ26" s="25" t="str">
        <f>Monitoring_eng!CE26</f>
        <v>no</v>
      </c>
      <c r="AR26" s="25" t="str">
        <f>Monitoring_eng!CG26</f>
        <v>no</v>
      </c>
      <c r="AS26" s="25" t="str">
        <f>Monitoring_eng!CI26</f>
        <v>no</v>
      </c>
      <c r="AT26" s="25" t="str">
        <f>Monitoring_eng!CK26</f>
        <v>no</v>
      </c>
      <c r="AU26" s="25" t="str">
        <f>Monitoring_eng!CM26</f>
        <v>no</v>
      </c>
      <c r="AV26" s="25" t="str">
        <f>Monitoring_eng!CO26</f>
        <v>no</v>
      </c>
      <c r="AW26" s="25" t="str">
        <f>Monitoring_eng!CQ26</f>
        <v>no</v>
      </c>
      <c r="AX26" s="25" t="str">
        <f>Monitoring_eng!CS26</f>
        <v>yes</v>
      </c>
      <c r="AY26" s="25" t="str">
        <f>Monitoring_eng!CU26</f>
        <v>yes</v>
      </c>
      <c r="AZ26" s="25" t="str">
        <f>Monitoring_eng!CW26</f>
        <v>no</v>
      </c>
      <c r="BA26" s="45" t="s">
        <v>1749</v>
      </c>
      <c r="BB26" s="45">
        <f t="shared" si="0"/>
        <v>18</v>
      </c>
      <c r="BC26" s="45" t="s">
        <v>1750</v>
      </c>
      <c r="BD26" s="45">
        <f t="shared" si="1"/>
        <v>31</v>
      </c>
      <c r="BE26" s="45" t="s">
        <v>1752</v>
      </c>
      <c r="BF26" s="45">
        <f t="shared" si="2"/>
        <v>1</v>
      </c>
      <c r="BG26" s="45" t="s">
        <v>2116</v>
      </c>
      <c r="BH26" s="45">
        <f t="shared" si="3"/>
        <v>0</v>
      </c>
      <c r="BI26" s="45">
        <f t="shared" si="4"/>
        <v>50</v>
      </c>
      <c r="BJ26" s="45" t="str">
        <f t="shared" si="5"/>
        <v>yes</v>
      </c>
      <c r="BK26" s="45" t="str">
        <f t="shared" si="6"/>
        <v>no</v>
      </c>
      <c r="BL26" s="45">
        <f t="shared" si="7"/>
        <v>18</v>
      </c>
      <c r="BM26" s="45">
        <f t="shared" si="8"/>
        <v>31</v>
      </c>
      <c r="BN26" s="78">
        <f t="shared" si="9"/>
        <v>0.36</v>
      </c>
      <c r="BO26" s="78">
        <f t="shared" si="9"/>
        <v>0.62</v>
      </c>
      <c r="BP26" s="79">
        <f>COUNTIFS($C26:$AZ26,$BJ26,Results!$T$87:$BQ$87,BP$1)/(COUNTIF(Results!$T$87:$BQ$87,BP$1))</f>
        <v>0.41176470588235292</v>
      </c>
      <c r="BQ26" s="79">
        <f>COUNTIFS($C26:$AZ26,$BJ26,Results!$T$87:$BQ$87,BQ$1)/(COUNTIF(Results!$T$87:$BQ$87,BQ$1))</f>
        <v>0.25</v>
      </c>
      <c r="BR26" s="79">
        <f>COUNTIFS($C26:$AZ26,$BJ26,Results!$T$87:$BQ$87,BR$1)/(COUNTIF(Results!$T$87:$BQ$87,BR$1))</f>
        <v>0.375</v>
      </c>
      <c r="BS26" s="79">
        <f>COUNTIFS($C26:$AZ26,$BJ26,Results!$T$87:$BQ$87,BS$1)/(COUNTIF(Results!$T$87:$BQ$87,BS$1))</f>
        <v>0.38461538461538464</v>
      </c>
      <c r="BT26" s="79">
        <f>COUNTIFS($C26:$AZ26,$BJ26,Results!$T$89:$BQ$89,BT$1)/(COUNTIF(Results!$T$89:$BQ$89,BT$1))</f>
        <v>0.2</v>
      </c>
      <c r="BU26" s="79">
        <f>COUNTIFS($C26:$AZ26,$BJ26,Results!$T$89:$BQ$89,BU$1)/(COUNTIF(Results!$T$89:$BQ$89,BU$1))</f>
        <v>0.36363636363636365</v>
      </c>
      <c r="BV26" s="79">
        <f>COUNTIFS($C26:$AZ26,$BJ26,Results!$T$89:$BQ$89,BV$1)/(COUNTIF(Results!$T$89:$BQ$89,BV$1))</f>
        <v>0.66666666666666663</v>
      </c>
      <c r="BW26" s="79">
        <f>COUNTIFS($C26:$AZ26,$BJ26,Results!$T$89:$BQ$89,BW$1)/(COUNTIF(Results!$T$89:$BQ$89,BW$1))</f>
        <v>0.25</v>
      </c>
      <c r="BX26" s="79">
        <f>COUNTIFS($C26:$AZ26,$BJ26,Results!$T$90:$BQ$90,BX$1)/(COUNTIF(Results!$T$90:$BQ$90,BX$1))</f>
        <v>0.23529411764705882</v>
      </c>
      <c r="BY26" s="79">
        <f>COUNTIFS($C26:$AZ26,$BJ26,Results!$T$90:$BQ$90,BY$1)/(COUNTIF(Results!$T$90:$BQ$90,BY$1))</f>
        <v>0.41176470588235292</v>
      </c>
      <c r="BZ26" s="79">
        <f>COUNTIFS($C26:$AZ26,$BJ26,Results!$T$90:$BQ$90,BZ$1)/(COUNTIF(Results!$T$90:$BQ$90,BZ$1))</f>
        <v>0.4375</v>
      </c>
      <c r="CA26" s="79">
        <f>COUNTIFS($C26:$AZ26,$BJ26,Results!$T$91:$BQ$91,CA$1)/(COUNTIF(Results!$T$91:$BQ$91,CA$1))</f>
        <v>0.41176470588235292</v>
      </c>
      <c r="CB26" s="79">
        <f>COUNTIFS($C26:$AZ26,$BJ26,Results!$T$91:$BQ$91,CB$1)/(COUNTIF(Results!$T$91:$BQ$91,CB$1))</f>
        <v>0.23529411764705882</v>
      </c>
      <c r="CC26" s="45"/>
    </row>
    <row r="27" spans="1:81" x14ac:dyDescent="0.25">
      <c r="A27" s="45" t="s">
        <v>329</v>
      </c>
      <c r="B27" s="47" t="s">
        <v>117</v>
      </c>
      <c r="C27" s="25" t="str">
        <f>Monitoring_eng!C27</f>
        <v>no</v>
      </c>
      <c r="D27" s="25" t="str">
        <f>Monitoring_eng!E27</f>
        <v>no</v>
      </c>
      <c r="E27" s="25" t="str">
        <f>Monitoring_eng!G27</f>
        <v>yes</v>
      </c>
      <c r="F27" s="25" t="str">
        <f>Monitoring_eng!I27</f>
        <v>no</v>
      </c>
      <c r="G27" s="25" t="str">
        <f>Monitoring_eng!K27</f>
        <v>no</v>
      </c>
      <c r="H27" s="25" t="str">
        <f>Monitoring_eng!M27</f>
        <v>yes</v>
      </c>
      <c r="I27" s="25" t="str">
        <f>Monitoring_eng!O27</f>
        <v>no</v>
      </c>
      <c r="J27" s="25" t="str">
        <f>Monitoring_eng!Q27</f>
        <v>no</v>
      </c>
      <c r="K27" s="25" t="str">
        <f>Monitoring_eng!S27</f>
        <v>yes</v>
      </c>
      <c r="L27" s="25" t="str">
        <f>Monitoring_eng!U27</f>
        <v>no</v>
      </c>
      <c r="M27" s="25" t="str">
        <f>Monitoring_eng!W27</f>
        <v>yes</v>
      </c>
      <c r="N27" s="25" t="str">
        <f>Monitoring_eng!Y27</f>
        <v>no</v>
      </c>
      <c r="O27" s="25" t="str">
        <f>Monitoring_eng!AA27</f>
        <v>yes</v>
      </c>
      <c r="P27" s="25" t="str">
        <f>Monitoring_eng!AC27</f>
        <v>no</v>
      </c>
      <c r="Q27" s="25" t="str">
        <f>Monitoring_eng!AE27</f>
        <v>no</v>
      </c>
      <c r="R27" s="25" t="str">
        <f>Monitoring_eng!AG27</f>
        <v>no</v>
      </c>
      <c r="S27" s="25" t="str">
        <f>Monitoring_eng!AI27</f>
        <v>no</v>
      </c>
      <c r="T27" s="25" t="str">
        <f>Monitoring_eng!AK27</f>
        <v>no</v>
      </c>
      <c r="U27" s="25" t="str">
        <f>Monitoring_eng!AM27</f>
        <v>yes</v>
      </c>
      <c r="V27" s="25" t="str">
        <f>Monitoring_eng!AO27</f>
        <v>yes</v>
      </c>
      <c r="W27" s="25" t="str">
        <f>Monitoring_eng!AQ27</f>
        <v>no</v>
      </c>
      <c r="X27" s="25" t="str">
        <f>Monitoring_eng!AS27</f>
        <v>no</v>
      </c>
      <c r="Y27" s="25" t="str">
        <f>Monitoring_eng!AU27</f>
        <v>no</v>
      </c>
      <c r="Z27" s="25" t="str">
        <f>Monitoring_eng!AW27</f>
        <v>no</v>
      </c>
      <c r="AA27" s="25" t="str">
        <f>Monitoring_eng!AY27</f>
        <v>yes</v>
      </c>
      <c r="AB27" s="25" t="str">
        <f>Monitoring_eng!BA27</f>
        <v>yes</v>
      </c>
      <c r="AC27" s="25" t="str">
        <f>Monitoring_eng!BC27</f>
        <v>yes</v>
      </c>
      <c r="AD27" s="25" t="str">
        <f>Monitoring_eng!BE27</f>
        <v>no</v>
      </c>
      <c r="AE27" s="25" t="str">
        <f>Monitoring_eng!BG27</f>
        <v>no</v>
      </c>
      <c r="AF27" s="25" t="str">
        <f>Monitoring_eng!BI27</f>
        <v>no</v>
      </c>
      <c r="AG27" s="25" t="str">
        <f>Monitoring_eng!BK27</f>
        <v>no</v>
      </c>
      <c r="AH27" s="25" t="str">
        <f>Monitoring_eng!BM27</f>
        <v>no</v>
      </c>
      <c r="AI27" s="25" t="str">
        <f>Monitoring_eng!BO27</f>
        <v>no</v>
      </c>
      <c r="AJ27" s="25" t="str">
        <f>Monitoring_eng!BQ27</f>
        <v>yes</v>
      </c>
      <c r="AK27" s="25" t="str">
        <f>Monitoring_eng!BS27</f>
        <v>no</v>
      </c>
      <c r="AL27" s="25" t="str">
        <f>Monitoring_eng!BU27</f>
        <v>no</v>
      </c>
      <c r="AM27" s="25" t="str">
        <f>Monitoring_eng!BW27</f>
        <v>no</v>
      </c>
      <c r="AN27" s="25" t="str">
        <f>Monitoring_eng!BY27</f>
        <v>no</v>
      </c>
      <c r="AO27" s="25" t="str">
        <f>Monitoring_eng!CA27</f>
        <v>yes</v>
      </c>
      <c r="AP27" s="25" t="str">
        <f>Monitoring_eng!CC27</f>
        <v>yes</v>
      </c>
      <c r="AQ27" s="25" t="str">
        <f>Monitoring_eng!CE27</f>
        <v>no</v>
      </c>
      <c r="AR27" s="25" t="str">
        <f>Monitoring_eng!CG27</f>
        <v>no</v>
      </c>
      <c r="AS27" s="25" t="str">
        <f>Monitoring_eng!CI27</f>
        <v>no</v>
      </c>
      <c r="AT27" s="25" t="str">
        <f>Monitoring_eng!CK27</f>
        <v>no</v>
      </c>
      <c r="AU27" s="25" t="str">
        <f>Monitoring_eng!CM27</f>
        <v>no</v>
      </c>
      <c r="AV27" s="25" t="str">
        <f>Monitoring_eng!CO27</f>
        <v>yes</v>
      </c>
      <c r="AW27" s="25" t="str">
        <f>Monitoring_eng!CQ27</f>
        <v>yes</v>
      </c>
      <c r="AX27" s="25" t="str">
        <f>Monitoring_eng!CS27</f>
        <v>no</v>
      </c>
      <c r="AY27" s="25" t="str">
        <f>Monitoring_eng!CU27</f>
        <v>yes</v>
      </c>
      <c r="AZ27" s="25" t="str">
        <f>Monitoring_eng!CW27</f>
        <v>no</v>
      </c>
      <c r="BA27" s="45" t="s">
        <v>1749</v>
      </c>
      <c r="BB27" s="45">
        <f t="shared" si="0"/>
        <v>16</v>
      </c>
      <c r="BC27" s="45" t="s">
        <v>1750</v>
      </c>
      <c r="BD27" s="45">
        <f t="shared" si="1"/>
        <v>34</v>
      </c>
      <c r="BE27" s="45" t="s">
        <v>1752</v>
      </c>
      <c r="BF27" s="45">
        <f t="shared" si="2"/>
        <v>0</v>
      </c>
      <c r="BG27" s="45" t="s">
        <v>2116</v>
      </c>
      <c r="BH27" s="45">
        <f t="shared" si="3"/>
        <v>0</v>
      </c>
      <c r="BI27" s="45">
        <f t="shared" si="4"/>
        <v>50</v>
      </c>
      <c r="BJ27" s="45" t="str">
        <f t="shared" si="5"/>
        <v>yes</v>
      </c>
      <c r="BK27" s="45" t="str">
        <f t="shared" si="6"/>
        <v>no</v>
      </c>
      <c r="BL27" s="45">
        <f t="shared" si="7"/>
        <v>16</v>
      </c>
      <c r="BM27" s="45">
        <f t="shared" si="8"/>
        <v>34</v>
      </c>
      <c r="BN27" s="78">
        <f t="shared" si="9"/>
        <v>0.32</v>
      </c>
      <c r="BO27" s="78">
        <f t="shared" si="9"/>
        <v>0.68</v>
      </c>
      <c r="BP27" s="79">
        <f>COUNTIFS($C27:$AZ27,$BJ27,Results!$T$87:$BQ$87,BP$1)/(COUNTIF(Results!$T$87:$BQ$87,BP$1))</f>
        <v>0.41176470588235292</v>
      </c>
      <c r="BQ27" s="79">
        <f>COUNTIFS($C27:$AZ27,$BJ27,Results!$T$87:$BQ$87,BQ$1)/(COUNTIF(Results!$T$87:$BQ$87,BQ$1))</f>
        <v>0.33333333333333331</v>
      </c>
      <c r="BR27" s="79">
        <f>COUNTIFS($C27:$AZ27,$BJ27,Results!$T$87:$BQ$87,BR$1)/(COUNTIF(Results!$T$87:$BQ$87,BR$1))</f>
        <v>0.375</v>
      </c>
      <c r="BS27" s="79">
        <f>COUNTIFS($C27:$AZ27,$BJ27,Results!$T$87:$BQ$87,BS$1)/(COUNTIF(Results!$T$87:$BQ$87,BS$1))</f>
        <v>0.15384615384615385</v>
      </c>
      <c r="BT27" s="79">
        <f>COUNTIFS($C27:$AZ27,$BJ27,Results!$T$89:$BQ$89,BT$1)/(COUNTIF(Results!$T$89:$BQ$89,BT$1))</f>
        <v>0.13333333333333333</v>
      </c>
      <c r="BU27" s="79">
        <f>COUNTIFS($C27:$AZ27,$BJ27,Results!$T$89:$BQ$89,BU$1)/(COUNTIF(Results!$T$89:$BQ$89,BU$1))</f>
        <v>0.45454545454545453</v>
      </c>
      <c r="BV27" s="79">
        <f>COUNTIFS($C27:$AZ27,$BJ27,Results!$T$89:$BQ$89,BV$1)/(COUNTIF(Results!$T$89:$BQ$89,BV$1))</f>
        <v>0.44444444444444442</v>
      </c>
      <c r="BW27" s="79">
        <f>COUNTIFS($C27:$AZ27,$BJ27,Results!$T$89:$BQ$89,BW$1)/(COUNTIF(Results!$T$89:$BQ$89,BW$1))</f>
        <v>0</v>
      </c>
      <c r="BX27" s="79">
        <f>COUNTIFS($C27:$AZ27,$BJ27,Results!$T$90:$BQ$90,BX$1)/(COUNTIF(Results!$T$90:$BQ$90,BX$1))</f>
        <v>0.23529411764705882</v>
      </c>
      <c r="BY27" s="79">
        <f>COUNTIFS($C27:$AZ27,$BJ27,Results!$T$90:$BQ$90,BY$1)/(COUNTIF(Results!$T$90:$BQ$90,BY$1))</f>
        <v>0.41176470588235292</v>
      </c>
      <c r="BZ27" s="79">
        <f>COUNTIFS($C27:$AZ27,$BJ27,Results!$T$90:$BQ$90,BZ$1)/(COUNTIF(Results!$T$90:$BQ$90,BZ$1))</f>
        <v>0.3125</v>
      </c>
      <c r="CA27" s="79">
        <f>COUNTIFS($C27:$AZ27,$BJ27,Results!$T$91:$BQ$91,CA$1)/(COUNTIF(Results!$T$91:$BQ$91,CA$1))</f>
        <v>0.41176470588235292</v>
      </c>
      <c r="CB27" s="79">
        <f>COUNTIFS($C27:$AZ27,$BJ27,Results!$T$91:$BQ$91,CB$1)/(COUNTIF(Results!$T$91:$BQ$91,CB$1))</f>
        <v>0.23529411764705882</v>
      </c>
      <c r="CC27" s="45"/>
    </row>
    <row r="28" spans="1:81" x14ac:dyDescent="0.25">
      <c r="A28" s="45" t="s">
        <v>330</v>
      </c>
      <c r="B28" s="47" t="s">
        <v>118</v>
      </c>
      <c r="C28" s="25" t="str">
        <f>Monitoring_eng!C28</f>
        <v>no</v>
      </c>
      <c r="D28" s="25" t="str">
        <f>Monitoring_eng!E28</f>
        <v>partially</v>
      </c>
      <c r="E28" s="25" t="str">
        <f>Monitoring_eng!G28</f>
        <v>partially</v>
      </c>
      <c r="F28" s="25" t="str">
        <f>Monitoring_eng!I28</f>
        <v>partially</v>
      </c>
      <c r="G28" s="25" t="str">
        <f>Monitoring_eng!K28</f>
        <v>partially</v>
      </c>
      <c r="H28" s="25" t="str">
        <f>Monitoring_eng!M28</f>
        <v>partially</v>
      </c>
      <c r="I28" s="25" t="str">
        <f>Monitoring_eng!O28</f>
        <v>no</v>
      </c>
      <c r="J28" s="25" t="str">
        <f>Monitoring_eng!Q28</f>
        <v>partially</v>
      </c>
      <c r="K28" s="25" t="str">
        <f>Monitoring_eng!S28</f>
        <v>no</v>
      </c>
      <c r="L28" s="25" t="str">
        <f>Monitoring_eng!U28</f>
        <v>no</v>
      </c>
      <c r="M28" s="25" t="str">
        <f>Monitoring_eng!W28</f>
        <v>yes</v>
      </c>
      <c r="N28" s="25" t="str">
        <f>Monitoring_eng!Y28</f>
        <v>no</v>
      </c>
      <c r="O28" s="25" t="str">
        <f>Monitoring_eng!AA28</f>
        <v>partially</v>
      </c>
      <c r="P28" s="25" t="str">
        <f>Monitoring_eng!AC28</f>
        <v>no</v>
      </c>
      <c r="Q28" s="25" t="str">
        <f>Monitoring_eng!AE28</f>
        <v>no</v>
      </c>
      <c r="R28" s="25" t="str">
        <f>Monitoring_eng!AG28</f>
        <v>partially</v>
      </c>
      <c r="S28" s="25" t="str">
        <f>Monitoring_eng!AI28</f>
        <v>yes</v>
      </c>
      <c r="T28" s="25" t="str">
        <f>Monitoring_eng!AK28</f>
        <v>no</v>
      </c>
      <c r="U28" s="25" t="str">
        <f>Monitoring_eng!AM28</f>
        <v>no</v>
      </c>
      <c r="V28" s="25" t="str">
        <f>Monitoring_eng!AO28</f>
        <v>partially</v>
      </c>
      <c r="W28" s="25" t="str">
        <f>Monitoring_eng!AQ28</f>
        <v>partially</v>
      </c>
      <c r="X28" s="25" t="str">
        <f>Monitoring_eng!AS28</f>
        <v>no</v>
      </c>
      <c r="Y28" s="25" t="str">
        <f>Monitoring_eng!AU28</f>
        <v>no</v>
      </c>
      <c r="Z28" s="25" t="str">
        <f>Monitoring_eng!AW28</f>
        <v>yes</v>
      </c>
      <c r="AA28" s="25" t="str">
        <f>Monitoring_eng!AY28</f>
        <v>partially</v>
      </c>
      <c r="AB28" s="25" t="str">
        <f>Monitoring_eng!BA28</f>
        <v>yes</v>
      </c>
      <c r="AC28" s="25" t="str">
        <f>Monitoring_eng!BC28</f>
        <v>no</v>
      </c>
      <c r="AD28" s="25" t="str">
        <f>Monitoring_eng!BE28</f>
        <v>yes</v>
      </c>
      <c r="AE28" s="25" t="str">
        <f>Monitoring_eng!BG28</f>
        <v>yes</v>
      </c>
      <c r="AF28" s="25" t="str">
        <f>Monitoring_eng!BI28</f>
        <v>no</v>
      </c>
      <c r="AG28" s="25" t="str">
        <f>Monitoring_eng!BK28</f>
        <v>no</v>
      </c>
      <c r="AH28" s="25" t="str">
        <f>Monitoring_eng!BM28</f>
        <v>no</v>
      </c>
      <c r="AI28" s="25" t="str">
        <f>Monitoring_eng!BO28</f>
        <v>no</v>
      </c>
      <c r="AJ28" s="25" t="str">
        <f>Monitoring_eng!BQ28</f>
        <v>no</v>
      </c>
      <c r="AK28" s="25" t="str">
        <f>Monitoring_eng!BS28</f>
        <v>no</v>
      </c>
      <c r="AL28" s="25" t="str">
        <f>Monitoring_eng!BU28</f>
        <v>partially</v>
      </c>
      <c r="AM28" s="25" t="str">
        <f>Monitoring_eng!BW28</f>
        <v>yes</v>
      </c>
      <c r="AN28" s="25" t="str">
        <f>Monitoring_eng!BY28</f>
        <v>no</v>
      </c>
      <c r="AO28" s="25" t="str">
        <f>Monitoring_eng!CA28</f>
        <v>no</v>
      </c>
      <c r="AP28" s="25" t="str">
        <f>Monitoring_eng!CC28</f>
        <v>yes</v>
      </c>
      <c r="AQ28" s="25" t="str">
        <f>Monitoring_eng!CE28</f>
        <v>partially</v>
      </c>
      <c r="AR28" s="25" t="str">
        <f>Monitoring_eng!CG28</f>
        <v>partially</v>
      </c>
      <c r="AS28" s="25" t="str">
        <f>Monitoring_eng!CI28</f>
        <v>yes</v>
      </c>
      <c r="AT28" s="25" t="str">
        <f>Monitoring_eng!CK28</f>
        <v>yes</v>
      </c>
      <c r="AU28" s="25" t="str">
        <f>Monitoring_eng!CM28</f>
        <v>no</v>
      </c>
      <c r="AV28" s="25" t="str">
        <f>Monitoring_eng!CO28</f>
        <v>partially</v>
      </c>
      <c r="AW28" s="25" t="str">
        <f>Monitoring_eng!CQ28</f>
        <v>partially</v>
      </c>
      <c r="AX28" s="25" t="str">
        <f>Monitoring_eng!CS28</f>
        <v>yes</v>
      </c>
      <c r="AY28" s="25" t="str">
        <f>Monitoring_eng!CU28</f>
        <v>partially</v>
      </c>
      <c r="AZ28" s="25" t="str">
        <f>Monitoring_eng!CW28</f>
        <v>partially</v>
      </c>
      <c r="BA28" s="45" t="s">
        <v>1749</v>
      </c>
      <c r="BB28" s="45">
        <f t="shared" si="0"/>
        <v>11</v>
      </c>
      <c r="BC28" s="45" t="s">
        <v>1750</v>
      </c>
      <c r="BD28" s="45">
        <f t="shared" si="1"/>
        <v>21</v>
      </c>
      <c r="BE28" s="45" t="s">
        <v>1752</v>
      </c>
      <c r="BF28" s="45">
        <f t="shared" si="2"/>
        <v>18</v>
      </c>
      <c r="BG28" s="45" t="s">
        <v>2116</v>
      </c>
      <c r="BH28" s="45">
        <f t="shared" si="3"/>
        <v>0</v>
      </c>
      <c r="BI28" s="45">
        <f t="shared" si="4"/>
        <v>50</v>
      </c>
      <c r="BJ28" s="45" t="str">
        <f t="shared" si="5"/>
        <v>yes</v>
      </c>
      <c r="BK28" s="45" t="str">
        <f t="shared" si="6"/>
        <v>no</v>
      </c>
      <c r="BL28" s="45">
        <f t="shared" si="7"/>
        <v>11</v>
      </c>
      <c r="BM28" s="45">
        <f t="shared" si="8"/>
        <v>21</v>
      </c>
      <c r="BN28" s="78">
        <f t="shared" si="9"/>
        <v>0.22</v>
      </c>
      <c r="BO28" s="78">
        <f t="shared" si="9"/>
        <v>0.42</v>
      </c>
      <c r="BP28" s="79">
        <f>COUNTIFS($C28:$AZ28,$BJ28,Results!$T$87:$BQ$87,BP$1)/(COUNTIF(Results!$T$87:$BQ$87,BP$1))</f>
        <v>0.17647058823529413</v>
      </c>
      <c r="BQ28" s="79">
        <f>COUNTIFS($C28:$AZ28,$BJ28,Results!$T$87:$BQ$87,BQ$1)/(COUNTIF(Results!$T$87:$BQ$87,BQ$1))</f>
        <v>0.41666666666666669</v>
      </c>
      <c r="BR28" s="79">
        <f>COUNTIFS($C28:$AZ28,$BJ28,Results!$T$87:$BQ$87,BR$1)/(COUNTIF(Results!$T$87:$BQ$87,BR$1))</f>
        <v>0.25</v>
      </c>
      <c r="BS28" s="79">
        <f>COUNTIFS($C28:$AZ28,$BJ28,Results!$T$87:$BQ$87,BS$1)/(COUNTIF(Results!$T$87:$BQ$87,BS$1))</f>
        <v>7.6923076923076927E-2</v>
      </c>
      <c r="BT28" s="79">
        <f>COUNTIFS($C28:$AZ28,$BJ28,Results!$T$89:$BQ$89,BT$1)/(COUNTIF(Results!$T$89:$BQ$89,BT$1))</f>
        <v>0.2</v>
      </c>
      <c r="BU28" s="79">
        <f>COUNTIFS($C28:$AZ28,$BJ28,Results!$T$89:$BQ$89,BU$1)/(COUNTIF(Results!$T$89:$BQ$89,BU$1))</f>
        <v>0.22727272727272727</v>
      </c>
      <c r="BV28" s="79">
        <f>COUNTIFS($C28:$AZ28,$BJ28,Results!$T$89:$BQ$89,BV$1)/(COUNTIF(Results!$T$89:$BQ$89,BV$1))</f>
        <v>0.22222222222222221</v>
      </c>
      <c r="BW28" s="79">
        <f>COUNTIFS($C28:$AZ28,$BJ28,Results!$T$89:$BQ$89,BW$1)/(COUNTIF(Results!$T$89:$BQ$89,BW$1))</f>
        <v>0.25</v>
      </c>
      <c r="BX28" s="79">
        <f>COUNTIFS($C28:$AZ28,$BJ28,Results!$T$90:$BQ$90,BX$1)/(COUNTIF(Results!$T$90:$BQ$90,BX$1))</f>
        <v>0.29411764705882354</v>
      </c>
      <c r="BY28" s="79">
        <f>COUNTIFS($C28:$AZ28,$BJ28,Results!$T$90:$BQ$90,BY$1)/(COUNTIF(Results!$T$90:$BQ$90,BY$1))</f>
        <v>0.23529411764705882</v>
      </c>
      <c r="BZ28" s="79">
        <f>COUNTIFS($C28:$AZ28,$BJ28,Results!$T$90:$BQ$90,BZ$1)/(COUNTIF(Results!$T$90:$BQ$90,BZ$1))</f>
        <v>0.125</v>
      </c>
      <c r="CA28" s="79">
        <f>COUNTIFS($C28:$AZ28,$BJ28,Results!$T$91:$BQ$91,CA$1)/(COUNTIF(Results!$T$91:$BQ$91,CA$1))</f>
        <v>0.23529411764705882</v>
      </c>
      <c r="CB28" s="79">
        <f>COUNTIFS($C28:$AZ28,$BJ28,Results!$T$91:$BQ$91,CB$1)/(COUNTIF(Results!$T$91:$BQ$91,CB$1))</f>
        <v>0.29411764705882354</v>
      </c>
      <c r="CC28" s="45"/>
    </row>
    <row r="29" spans="1:81" x14ac:dyDescent="0.25">
      <c r="A29" s="45" t="s">
        <v>331</v>
      </c>
      <c r="B29" s="47" t="s">
        <v>119</v>
      </c>
      <c r="C29" s="25" t="str">
        <f>Monitoring_eng!C29</f>
        <v>no</v>
      </c>
      <c r="D29" s="25" t="str">
        <f>Monitoring_eng!E29</f>
        <v>no</v>
      </c>
      <c r="E29" s="25" t="str">
        <f>Monitoring_eng!G29</f>
        <v>yes</v>
      </c>
      <c r="F29" s="25" t="str">
        <f>Monitoring_eng!I29</f>
        <v>no</v>
      </c>
      <c r="G29" s="25" t="str">
        <f>Monitoring_eng!K29</f>
        <v>no</v>
      </c>
      <c r="H29" s="25" t="str">
        <f>Monitoring_eng!M29</f>
        <v>yes</v>
      </c>
      <c r="I29" s="25" t="str">
        <f>Monitoring_eng!O29</f>
        <v>no</v>
      </c>
      <c r="J29" s="25" t="str">
        <f>Monitoring_eng!Q29</f>
        <v>yes</v>
      </c>
      <c r="K29" s="25" t="str">
        <f>Monitoring_eng!S29</f>
        <v>no</v>
      </c>
      <c r="L29" s="25" t="str">
        <f>Monitoring_eng!U29</f>
        <v>no</v>
      </c>
      <c r="M29" s="25" t="str">
        <f>Monitoring_eng!W29</f>
        <v>yes</v>
      </c>
      <c r="N29" s="25" t="str">
        <f>Monitoring_eng!Y29</f>
        <v>no</v>
      </c>
      <c r="O29" s="25" t="str">
        <f>Monitoring_eng!AA29</f>
        <v>yes</v>
      </c>
      <c r="P29" s="25" t="str">
        <f>Monitoring_eng!AC29</f>
        <v>no</v>
      </c>
      <c r="Q29" s="25" t="str">
        <f>Monitoring_eng!AE29</f>
        <v>no</v>
      </c>
      <c r="R29" s="25" t="str">
        <f>Monitoring_eng!AG29</f>
        <v>no</v>
      </c>
      <c r="S29" s="25" t="str">
        <f>Monitoring_eng!AI29</f>
        <v>no</v>
      </c>
      <c r="T29" s="25" t="str">
        <f>Monitoring_eng!AK29</f>
        <v>no</v>
      </c>
      <c r="U29" s="25" t="str">
        <f>Monitoring_eng!AM29</f>
        <v>yes</v>
      </c>
      <c r="V29" s="25" t="str">
        <f>Monitoring_eng!AO29</f>
        <v>no</v>
      </c>
      <c r="W29" s="25" t="str">
        <f>Monitoring_eng!AQ29</f>
        <v>no</v>
      </c>
      <c r="X29" s="25" t="str">
        <f>Monitoring_eng!AS29</f>
        <v>no</v>
      </c>
      <c r="Y29" s="25" t="str">
        <f>Monitoring_eng!AU29</f>
        <v>no</v>
      </c>
      <c r="Z29" s="25" t="str">
        <f>Monitoring_eng!AW29</f>
        <v>yes</v>
      </c>
      <c r="AA29" s="25" t="str">
        <f>Monitoring_eng!AY29</f>
        <v>no</v>
      </c>
      <c r="AB29" s="25" t="str">
        <f>Monitoring_eng!BA29</f>
        <v>yes</v>
      </c>
      <c r="AC29" s="25" t="str">
        <f>Monitoring_eng!BC29</f>
        <v>no</v>
      </c>
      <c r="AD29" s="25" t="str">
        <f>Monitoring_eng!BE29</f>
        <v>no</v>
      </c>
      <c r="AE29" s="25" t="str">
        <f>Monitoring_eng!BG29</f>
        <v>yes</v>
      </c>
      <c r="AF29" s="25" t="str">
        <f>Monitoring_eng!BI29</f>
        <v>no</v>
      </c>
      <c r="AG29" s="25" t="str">
        <f>Monitoring_eng!BK29</f>
        <v>no</v>
      </c>
      <c r="AH29" s="25" t="str">
        <f>Monitoring_eng!BM29</f>
        <v>no</v>
      </c>
      <c r="AI29" s="25" t="str">
        <f>Monitoring_eng!BO29</f>
        <v>yes</v>
      </c>
      <c r="AJ29" s="25" t="str">
        <f>Monitoring_eng!BQ29</f>
        <v>no</v>
      </c>
      <c r="AK29" s="25" t="str">
        <f>Monitoring_eng!BS29</f>
        <v>partially</v>
      </c>
      <c r="AL29" s="25" t="str">
        <f>Monitoring_eng!BU29</f>
        <v>no</v>
      </c>
      <c r="AM29" s="25" t="str">
        <f>Monitoring_eng!BW29</f>
        <v>yes</v>
      </c>
      <c r="AN29" s="25" t="str">
        <f>Monitoring_eng!BY29</f>
        <v>yes</v>
      </c>
      <c r="AO29" s="25" t="str">
        <f>Monitoring_eng!CA29</f>
        <v>no</v>
      </c>
      <c r="AP29" s="25" t="str">
        <f>Monitoring_eng!CC29</f>
        <v>partially</v>
      </c>
      <c r="AQ29" s="25" t="str">
        <f>Monitoring_eng!CE29</f>
        <v>no</v>
      </c>
      <c r="AR29" s="25" t="str">
        <f>Monitoring_eng!CG29</f>
        <v>no</v>
      </c>
      <c r="AS29" s="25" t="str">
        <f>Monitoring_eng!CI29</f>
        <v>no</v>
      </c>
      <c r="AT29" s="25" t="str">
        <f>Monitoring_eng!CK29</f>
        <v>no</v>
      </c>
      <c r="AU29" s="25" t="str">
        <f>Monitoring_eng!CM29</f>
        <v>no</v>
      </c>
      <c r="AV29" s="25" t="str">
        <f>Monitoring_eng!CO29</f>
        <v>no</v>
      </c>
      <c r="AW29" s="25" t="str">
        <f>Monitoring_eng!CQ29</f>
        <v>no</v>
      </c>
      <c r="AX29" s="25" t="str">
        <f>Monitoring_eng!CS29</f>
        <v>no</v>
      </c>
      <c r="AY29" s="25" t="str">
        <f>Monitoring_eng!CU29</f>
        <v>no</v>
      </c>
      <c r="AZ29" s="25" t="str">
        <f>Monitoring_eng!CW29</f>
        <v>no</v>
      </c>
      <c r="BA29" s="45" t="s">
        <v>1749</v>
      </c>
      <c r="BB29" s="45">
        <f t="shared" si="0"/>
        <v>12</v>
      </c>
      <c r="BC29" s="45" t="s">
        <v>1750</v>
      </c>
      <c r="BD29" s="45">
        <f t="shared" si="1"/>
        <v>36</v>
      </c>
      <c r="BE29" s="45" t="s">
        <v>1752</v>
      </c>
      <c r="BF29" s="45">
        <f t="shared" si="2"/>
        <v>2</v>
      </c>
      <c r="BG29" s="45" t="s">
        <v>2116</v>
      </c>
      <c r="BH29" s="45">
        <f t="shared" si="3"/>
        <v>0</v>
      </c>
      <c r="BI29" s="45">
        <f t="shared" si="4"/>
        <v>50</v>
      </c>
      <c r="BJ29" s="45" t="str">
        <f t="shared" si="5"/>
        <v>yes</v>
      </c>
      <c r="BK29" s="45" t="str">
        <f t="shared" si="6"/>
        <v>no</v>
      </c>
      <c r="BL29" s="45">
        <f t="shared" si="7"/>
        <v>12</v>
      </c>
      <c r="BM29" s="45">
        <f t="shared" si="8"/>
        <v>36</v>
      </c>
      <c r="BN29" s="78">
        <f t="shared" si="9"/>
        <v>0.24</v>
      </c>
      <c r="BO29" s="78">
        <f t="shared" si="9"/>
        <v>0.72</v>
      </c>
      <c r="BP29" s="79">
        <f>COUNTIFS($C29:$AZ29,$BJ29,Results!$T$87:$BQ$87,BP$1)/(COUNTIF(Results!$T$87:$BQ$87,BP$1))</f>
        <v>5.8823529411764705E-2</v>
      </c>
      <c r="BQ29" s="79">
        <f>COUNTIFS($C29:$AZ29,$BJ29,Results!$T$87:$BQ$87,BQ$1)/(COUNTIF(Results!$T$87:$BQ$87,BQ$1))</f>
        <v>0.5</v>
      </c>
      <c r="BR29" s="79">
        <f>COUNTIFS($C29:$AZ29,$BJ29,Results!$T$87:$BQ$87,BR$1)/(COUNTIF(Results!$T$87:$BQ$87,BR$1))</f>
        <v>0.375</v>
      </c>
      <c r="BS29" s="79">
        <f>COUNTIFS($C29:$AZ29,$BJ29,Results!$T$87:$BQ$87,BS$1)/(COUNTIF(Results!$T$87:$BQ$87,BS$1))</f>
        <v>0.15384615384615385</v>
      </c>
      <c r="BT29" s="79">
        <f>COUNTIFS($C29:$AZ29,$BJ29,Results!$T$89:$BQ$89,BT$1)/(COUNTIF(Results!$T$89:$BQ$89,BT$1))</f>
        <v>0.2</v>
      </c>
      <c r="BU29" s="79">
        <f>COUNTIFS($C29:$AZ29,$BJ29,Results!$T$89:$BQ$89,BU$1)/(COUNTIF(Results!$T$89:$BQ$89,BU$1))</f>
        <v>0.27272727272727271</v>
      </c>
      <c r="BV29" s="79">
        <f>COUNTIFS($C29:$AZ29,$BJ29,Results!$T$89:$BQ$89,BV$1)/(COUNTIF(Results!$T$89:$BQ$89,BV$1))</f>
        <v>0.22222222222222221</v>
      </c>
      <c r="BW29" s="79">
        <f>COUNTIFS($C29:$AZ29,$BJ29,Results!$T$89:$BQ$89,BW$1)/(COUNTIF(Results!$T$89:$BQ$89,BW$1))</f>
        <v>0.25</v>
      </c>
      <c r="BX29" s="79">
        <f>COUNTIFS($C29:$AZ29,$BJ29,Results!$T$90:$BQ$90,BX$1)/(COUNTIF(Results!$T$90:$BQ$90,BX$1))</f>
        <v>0.29411764705882354</v>
      </c>
      <c r="BY29" s="79">
        <f>COUNTIFS($C29:$AZ29,$BJ29,Results!$T$90:$BQ$90,BY$1)/(COUNTIF(Results!$T$90:$BQ$90,BY$1))</f>
        <v>0.17647058823529413</v>
      </c>
      <c r="BZ29" s="79">
        <f>COUNTIFS($C29:$AZ29,$BJ29,Results!$T$90:$BQ$90,BZ$1)/(COUNTIF(Results!$T$90:$BQ$90,BZ$1))</f>
        <v>0.25</v>
      </c>
      <c r="CA29" s="79">
        <f>COUNTIFS($C29:$AZ29,$BJ29,Results!$T$91:$BQ$91,CA$1)/(COUNTIF(Results!$T$91:$BQ$91,CA$1))</f>
        <v>0.17647058823529413</v>
      </c>
      <c r="CB29" s="79">
        <f>COUNTIFS($C29:$AZ29,$BJ29,Results!$T$91:$BQ$91,CB$1)/(COUNTIF(Results!$T$91:$BQ$91,CB$1))</f>
        <v>0.29411764705882354</v>
      </c>
      <c r="CC29" s="45"/>
    </row>
    <row r="30" spans="1:81" x14ac:dyDescent="0.25">
      <c r="A30" s="45" t="s">
        <v>332</v>
      </c>
      <c r="B30" s="47" t="s">
        <v>120</v>
      </c>
      <c r="C30" s="25" t="str">
        <f>Monitoring_eng!C30</f>
        <v>no</v>
      </c>
      <c r="D30" s="25" t="str">
        <f>Monitoring_eng!E30</f>
        <v>yes</v>
      </c>
      <c r="E30" s="25" t="str">
        <f>Monitoring_eng!G30</f>
        <v>no</v>
      </c>
      <c r="F30" s="25" t="str">
        <f>Monitoring_eng!I30</f>
        <v>no</v>
      </c>
      <c r="G30" s="25" t="str">
        <f>Monitoring_eng!K30</f>
        <v>no</v>
      </c>
      <c r="H30" s="25" t="str">
        <f>Monitoring_eng!M30</f>
        <v>yes</v>
      </c>
      <c r="I30" s="25" t="str">
        <f>Monitoring_eng!O30</f>
        <v>yes</v>
      </c>
      <c r="J30" s="25" t="str">
        <f>Monitoring_eng!Q30</f>
        <v>no</v>
      </c>
      <c r="K30" s="25" t="str">
        <f>Monitoring_eng!S30</f>
        <v>no</v>
      </c>
      <c r="L30" s="25" t="str">
        <f>Monitoring_eng!U30</f>
        <v>no</v>
      </c>
      <c r="M30" s="25" t="str">
        <f>Monitoring_eng!W30</f>
        <v>yes</v>
      </c>
      <c r="N30" s="25" t="str">
        <f>Monitoring_eng!Y30</f>
        <v>no</v>
      </c>
      <c r="O30" s="25" t="str">
        <f>Monitoring_eng!AA30</f>
        <v>no</v>
      </c>
      <c r="P30" s="25" t="str">
        <f>Monitoring_eng!AC30</f>
        <v>yes</v>
      </c>
      <c r="Q30" s="25" t="str">
        <f>Monitoring_eng!AE30</f>
        <v>no</v>
      </c>
      <c r="R30" s="25" t="str">
        <f>Monitoring_eng!AG30</f>
        <v>yes</v>
      </c>
      <c r="S30" s="25" t="str">
        <f>Monitoring_eng!AI30</f>
        <v>yes</v>
      </c>
      <c r="T30" s="25" t="str">
        <f>Monitoring_eng!AK30</f>
        <v>no</v>
      </c>
      <c r="U30" s="25" t="str">
        <f>Monitoring_eng!AM30</f>
        <v>no</v>
      </c>
      <c r="V30" s="25" t="str">
        <f>Monitoring_eng!AO30</f>
        <v>no</v>
      </c>
      <c r="W30" s="25" t="str">
        <f>Monitoring_eng!AQ30</f>
        <v>yes</v>
      </c>
      <c r="X30" s="25" t="str">
        <f>Monitoring_eng!AS30</f>
        <v>no</v>
      </c>
      <c r="Y30" s="25" t="str">
        <f>Monitoring_eng!AU30</f>
        <v>no</v>
      </c>
      <c r="Z30" s="25" t="str">
        <f>Monitoring_eng!AW30</f>
        <v>no</v>
      </c>
      <c r="AA30" s="25" t="str">
        <f>Monitoring_eng!AY30</f>
        <v>yes</v>
      </c>
      <c r="AB30" s="25" t="str">
        <f>Monitoring_eng!BA30</f>
        <v>yes</v>
      </c>
      <c r="AC30" s="25" t="str">
        <f>Monitoring_eng!BC30</f>
        <v>yes</v>
      </c>
      <c r="AD30" s="25" t="str">
        <f>Monitoring_eng!BE30</f>
        <v>no</v>
      </c>
      <c r="AE30" s="25" t="str">
        <f>Monitoring_eng!BG30</f>
        <v>no</v>
      </c>
      <c r="AF30" s="25" t="str">
        <f>Monitoring_eng!BI30</f>
        <v>yes</v>
      </c>
      <c r="AG30" s="25" t="str">
        <f>Monitoring_eng!BK30</f>
        <v>no</v>
      </c>
      <c r="AH30" s="25" t="str">
        <f>Monitoring_eng!BM30</f>
        <v>no</v>
      </c>
      <c r="AI30" s="25" t="str">
        <f>Monitoring_eng!BO30</f>
        <v>no</v>
      </c>
      <c r="AJ30" s="25" t="str">
        <f>Monitoring_eng!BQ30</f>
        <v>no</v>
      </c>
      <c r="AK30" s="25" t="str">
        <f>Monitoring_eng!BS30</f>
        <v>no</v>
      </c>
      <c r="AL30" s="25" t="str">
        <f>Monitoring_eng!BU30</f>
        <v>partially</v>
      </c>
      <c r="AM30" s="25" t="str">
        <f>Monitoring_eng!BW30</f>
        <v>no</v>
      </c>
      <c r="AN30" s="25" t="str">
        <f>Monitoring_eng!BY30</f>
        <v>no</v>
      </c>
      <c r="AO30" s="25" t="str">
        <f>Monitoring_eng!CA30</f>
        <v>no</v>
      </c>
      <c r="AP30" s="25" t="str">
        <f>Monitoring_eng!CC30</f>
        <v>no</v>
      </c>
      <c r="AQ30" s="25" t="str">
        <f>Monitoring_eng!CE30</f>
        <v>no</v>
      </c>
      <c r="AR30" s="25" t="str">
        <f>Monitoring_eng!CG30</f>
        <v>yes</v>
      </c>
      <c r="AS30" s="25" t="str">
        <f>Monitoring_eng!CI30</f>
        <v>no</v>
      </c>
      <c r="AT30" s="25" t="str">
        <f>Monitoring_eng!CK30</f>
        <v>no</v>
      </c>
      <c r="AU30" s="25" t="str">
        <f>Monitoring_eng!CM30</f>
        <v>no</v>
      </c>
      <c r="AV30" s="25" t="str">
        <f>Monitoring_eng!CO30</f>
        <v>no</v>
      </c>
      <c r="AW30" s="25" t="str">
        <f>Monitoring_eng!CQ30</f>
        <v>no</v>
      </c>
      <c r="AX30" s="25" t="str">
        <f>Monitoring_eng!CS30</f>
        <v>no</v>
      </c>
      <c r="AY30" s="25" t="str">
        <f>Monitoring_eng!CU30</f>
        <v>partially</v>
      </c>
      <c r="AZ30" s="25" t="str">
        <f>Monitoring_eng!CW30</f>
        <v>no</v>
      </c>
      <c r="BA30" s="45" t="s">
        <v>1749</v>
      </c>
      <c r="BB30" s="45">
        <f t="shared" si="0"/>
        <v>13</v>
      </c>
      <c r="BC30" s="45" t="s">
        <v>1750</v>
      </c>
      <c r="BD30" s="45">
        <f t="shared" si="1"/>
        <v>35</v>
      </c>
      <c r="BE30" s="45" t="s">
        <v>1752</v>
      </c>
      <c r="BF30" s="45">
        <f t="shared" si="2"/>
        <v>2</v>
      </c>
      <c r="BG30" s="45" t="s">
        <v>2116</v>
      </c>
      <c r="BH30" s="45">
        <f t="shared" si="3"/>
        <v>0</v>
      </c>
      <c r="BI30" s="45">
        <f t="shared" si="4"/>
        <v>50</v>
      </c>
      <c r="BJ30" s="45" t="str">
        <f t="shared" si="5"/>
        <v>yes</v>
      </c>
      <c r="BK30" s="45" t="str">
        <f t="shared" si="6"/>
        <v>no</v>
      </c>
      <c r="BL30" s="45">
        <f t="shared" si="7"/>
        <v>13</v>
      </c>
      <c r="BM30" s="45">
        <f t="shared" si="8"/>
        <v>35</v>
      </c>
      <c r="BN30" s="78">
        <f t="shared" si="9"/>
        <v>0.26</v>
      </c>
      <c r="BO30" s="78">
        <f t="shared" si="9"/>
        <v>0.7</v>
      </c>
      <c r="BP30" s="79">
        <f>COUNTIFS($C30:$AZ30,$BJ30,Results!$T$87:$BQ$87,BP$1)/(COUNTIF(Results!$T$87:$BQ$87,BP$1))</f>
        <v>0.23529411764705882</v>
      </c>
      <c r="BQ30" s="79">
        <f>COUNTIFS($C30:$AZ30,$BJ30,Results!$T$87:$BQ$87,BQ$1)/(COUNTIF(Results!$T$87:$BQ$87,BQ$1))</f>
        <v>0.33333333333333331</v>
      </c>
      <c r="BR30" s="79">
        <f>COUNTIFS($C30:$AZ30,$BJ30,Results!$T$87:$BQ$87,BR$1)/(COUNTIF(Results!$T$87:$BQ$87,BR$1))</f>
        <v>0.125</v>
      </c>
      <c r="BS30" s="79">
        <f>COUNTIFS($C30:$AZ30,$BJ30,Results!$T$87:$BQ$87,BS$1)/(COUNTIF(Results!$T$87:$BQ$87,BS$1))</f>
        <v>0.30769230769230771</v>
      </c>
      <c r="BT30" s="79">
        <f>COUNTIFS($C30:$AZ30,$BJ30,Results!$T$89:$BQ$89,BT$1)/(COUNTIF(Results!$T$89:$BQ$89,BT$1))</f>
        <v>0.26666666666666666</v>
      </c>
      <c r="BU30" s="79">
        <f>COUNTIFS($C30:$AZ30,$BJ30,Results!$T$89:$BQ$89,BU$1)/(COUNTIF(Results!$T$89:$BQ$89,BU$1))</f>
        <v>0.18181818181818182</v>
      </c>
      <c r="BV30" s="79">
        <f>COUNTIFS($C30:$AZ30,$BJ30,Results!$T$89:$BQ$89,BV$1)/(COUNTIF(Results!$T$89:$BQ$89,BV$1))</f>
        <v>0.44444444444444442</v>
      </c>
      <c r="BW30" s="79">
        <f>COUNTIFS($C30:$AZ30,$BJ30,Results!$T$89:$BQ$89,BW$1)/(COUNTIF(Results!$T$89:$BQ$89,BW$1))</f>
        <v>0.25</v>
      </c>
      <c r="BX30" s="79">
        <f>COUNTIFS($C30:$AZ30,$BJ30,Results!$T$90:$BQ$90,BX$1)/(COUNTIF(Results!$T$90:$BQ$90,BX$1))</f>
        <v>0.29411764705882354</v>
      </c>
      <c r="BY30" s="79">
        <f>COUNTIFS($C30:$AZ30,$BJ30,Results!$T$90:$BQ$90,BY$1)/(COUNTIF(Results!$T$90:$BQ$90,BY$1))</f>
        <v>0.17647058823529413</v>
      </c>
      <c r="BZ30" s="79">
        <f>COUNTIFS($C30:$AZ30,$BJ30,Results!$T$90:$BQ$90,BZ$1)/(COUNTIF(Results!$T$90:$BQ$90,BZ$1))</f>
        <v>0.3125</v>
      </c>
      <c r="CA30" s="79">
        <f>COUNTIFS($C30:$AZ30,$BJ30,Results!$T$91:$BQ$91,CA$1)/(COUNTIF(Results!$T$91:$BQ$91,CA$1))</f>
        <v>0.17647058823529413</v>
      </c>
      <c r="CB30" s="79">
        <f>COUNTIFS($C30:$AZ30,$BJ30,Results!$T$91:$BQ$91,CB$1)/(COUNTIF(Results!$T$91:$BQ$91,CB$1))</f>
        <v>0.29411764705882354</v>
      </c>
      <c r="CC30" s="45"/>
    </row>
    <row r="31" spans="1:81" x14ac:dyDescent="0.25">
      <c r="A31" s="45" t="s">
        <v>333</v>
      </c>
      <c r="B31" s="47" t="s">
        <v>121</v>
      </c>
      <c r="C31" s="25" t="str">
        <f>Monitoring_eng!C31</f>
        <v>no</v>
      </c>
      <c r="D31" s="25" t="str">
        <f>Monitoring_eng!E31</f>
        <v>no</v>
      </c>
      <c r="E31" s="25" t="str">
        <f>Monitoring_eng!G31</f>
        <v>yes</v>
      </c>
      <c r="F31" s="25" t="str">
        <f>Monitoring_eng!I31</f>
        <v>no</v>
      </c>
      <c r="G31" s="25" t="str">
        <f>Monitoring_eng!K31</f>
        <v>no</v>
      </c>
      <c r="H31" s="25" t="str">
        <f>Monitoring_eng!M31</f>
        <v>partially</v>
      </c>
      <c r="I31" s="25" t="str">
        <f>Monitoring_eng!O31</f>
        <v>no</v>
      </c>
      <c r="J31" s="25" t="str">
        <f>Monitoring_eng!Q31</f>
        <v>no</v>
      </c>
      <c r="K31" s="25" t="str">
        <f>Monitoring_eng!S31</f>
        <v>no</v>
      </c>
      <c r="L31" s="25" t="str">
        <f>Monitoring_eng!U31</f>
        <v>no</v>
      </c>
      <c r="M31" s="25" t="str">
        <f>Monitoring_eng!W31</f>
        <v>partially</v>
      </c>
      <c r="N31" s="25" t="str">
        <f>Monitoring_eng!Y31</f>
        <v>yes</v>
      </c>
      <c r="O31" s="25" t="str">
        <f>Monitoring_eng!AA31</f>
        <v>yes</v>
      </c>
      <c r="P31" s="25" t="str">
        <f>Monitoring_eng!AC31</f>
        <v>no</v>
      </c>
      <c r="Q31" s="25" t="str">
        <f>Monitoring_eng!AE31</f>
        <v>yes</v>
      </c>
      <c r="R31" s="25" t="str">
        <f>Monitoring_eng!AG31</f>
        <v>yes</v>
      </c>
      <c r="S31" s="25" t="str">
        <f>Monitoring_eng!AI31</f>
        <v>no</v>
      </c>
      <c r="T31" s="25" t="str">
        <f>Monitoring_eng!AK31</f>
        <v>yes</v>
      </c>
      <c r="U31" s="25" t="str">
        <f>Monitoring_eng!AM31</f>
        <v>yes</v>
      </c>
      <c r="V31" s="25" t="str">
        <f>Monitoring_eng!AO31</f>
        <v>no</v>
      </c>
      <c r="W31" s="25" t="str">
        <f>Monitoring_eng!AQ31</f>
        <v>no</v>
      </c>
      <c r="X31" s="25" t="str">
        <f>Monitoring_eng!AS31</f>
        <v>no</v>
      </c>
      <c r="Y31" s="25" t="str">
        <f>Monitoring_eng!AU31</f>
        <v>no</v>
      </c>
      <c r="Z31" s="25" t="str">
        <f>Monitoring_eng!AW31</f>
        <v>no</v>
      </c>
      <c r="AA31" s="25" t="str">
        <f>Monitoring_eng!AY31</f>
        <v>yes</v>
      </c>
      <c r="AB31" s="25" t="str">
        <f>Monitoring_eng!BA31</f>
        <v>yes</v>
      </c>
      <c r="AC31" s="25" t="str">
        <f>Monitoring_eng!BC31</f>
        <v>no</v>
      </c>
      <c r="AD31" s="25" t="str">
        <f>Monitoring_eng!BE31</f>
        <v>yes</v>
      </c>
      <c r="AE31" s="25" t="str">
        <f>Monitoring_eng!BG31</f>
        <v>no</v>
      </c>
      <c r="AF31" s="25" t="str">
        <f>Monitoring_eng!BI31</f>
        <v>no</v>
      </c>
      <c r="AG31" s="25" t="str">
        <f>Monitoring_eng!BK31</f>
        <v>no</v>
      </c>
      <c r="AH31" s="25" t="str">
        <f>Monitoring_eng!BM31</f>
        <v>no</v>
      </c>
      <c r="AI31" s="25" t="str">
        <f>Monitoring_eng!BO31</f>
        <v>no</v>
      </c>
      <c r="AJ31" s="25" t="str">
        <f>Monitoring_eng!BQ31</f>
        <v>no</v>
      </c>
      <c r="AK31" s="25" t="str">
        <f>Monitoring_eng!BS31</f>
        <v>no</v>
      </c>
      <c r="AL31" s="25" t="str">
        <f>Monitoring_eng!BU31</f>
        <v>no</v>
      </c>
      <c r="AM31" s="25" t="str">
        <f>Monitoring_eng!BW31</f>
        <v>yes</v>
      </c>
      <c r="AN31" s="25" t="str">
        <f>Monitoring_eng!BY31</f>
        <v>partially</v>
      </c>
      <c r="AO31" s="25" t="str">
        <f>Monitoring_eng!CA31</f>
        <v>no</v>
      </c>
      <c r="AP31" s="25" t="str">
        <f>Monitoring_eng!CC31</f>
        <v>yes</v>
      </c>
      <c r="AQ31" s="25" t="str">
        <f>Monitoring_eng!CE31</f>
        <v>yes</v>
      </c>
      <c r="AR31" s="25" t="str">
        <f>Monitoring_eng!CG31</f>
        <v>no</v>
      </c>
      <c r="AS31" s="25" t="str">
        <f>Monitoring_eng!CI31</f>
        <v>yes</v>
      </c>
      <c r="AT31" s="25" t="str">
        <f>Monitoring_eng!CK31</f>
        <v>no</v>
      </c>
      <c r="AU31" s="25" t="str">
        <f>Monitoring_eng!CM31</f>
        <v>no</v>
      </c>
      <c r="AV31" s="25" t="str">
        <f>Monitoring_eng!CO31</f>
        <v>no</v>
      </c>
      <c r="AW31" s="25" t="str">
        <f>Monitoring_eng!CQ31</f>
        <v>yes</v>
      </c>
      <c r="AX31" s="25" t="str">
        <f>Monitoring_eng!CS31</f>
        <v>yes</v>
      </c>
      <c r="AY31" s="25" t="str">
        <f>Monitoring_eng!CU31</f>
        <v>partially</v>
      </c>
      <c r="AZ31" s="25" t="str">
        <f>Monitoring_eng!CW31</f>
        <v>no</v>
      </c>
      <c r="BA31" s="45" t="s">
        <v>1749</v>
      </c>
      <c r="BB31" s="45">
        <f t="shared" si="0"/>
        <v>16</v>
      </c>
      <c r="BC31" s="45" t="s">
        <v>1750</v>
      </c>
      <c r="BD31" s="45">
        <f t="shared" si="1"/>
        <v>30</v>
      </c>
      <c r="BE31" s="45" t="s">
        <v>1752</v>
      </c>
      <c r="BF31" s="45">
        <f t="shared" si="2"/>
        <v>4</v>
      </c>
      <c r="BG31" s="45" t="s">
        <v>2116</v>
      </c>
      <c r="BH31" s="45">
        <f t="shared" si="3"/>
        <v>0</v>
      </c>
      <c r="BI31" s="45">
        <f t="shared" si="4"/>
        <v>50</v>
      </c>
      <c r="BJ31" s="45" t="str">
        <f t="shared" si="5"/>
        <v>yes</v>
      </c>
      <c r="BK31" s="45" t="str">
        <f t="shared" si="6"/>
        <v>no</v>
      </c>
      <c r="BL31" s="45">
        <f t="shared" si="7"/>
        <v>16</v>
      </c>
      <c r="BM31" s="45">
        <f t="shared" si="8"/>
        <v>30</v>
      </c>
      <c r="BN31" s="78">
        <f t="shared" si="9"/>
        <v>0.32</v>
      </c>
      <c r="BO31" s="78">
        <f t="shared" si="9"/>
        <v>0.6</v>
      </c>
      <c r="BP31" s="79">
        <f>COUNTIFS($C31:$AZ31,$BJ31,Results!$T$87:$BQ$87,BP$1)/(COUNTIF(Results!$T$87:$BQ$87,BP$1))</f>
        <v>0.23529411764705882</v>
      </c>
      <c r="BQ31" s="79">
        <f>COUNTIFS($C31:$AZ31,$BJ31,Results!$T$87:$BQ$87,BQ$1)/(COUNTIF(Results!$T$87:$BQ$87,BQ$1))</f>
        <v>0.5</v>
      </c>
      <c r="BR31" s="79">
        <f>COUNTIFS($C31:$AZ31,$BJ31,Results!$T$87:$BQ$87,BR$1)/(COUNTIF(Results!$T$87:$BQ$87,BR$1))</f>
        <v>0.375</v>
      </c>
      <c r="BS31" s="79">
        <f>COUNTIFS($C31:$AZ31,$BJ31,Results!$T$87:$BQ$87,BS$1)/(COUNTIF(Results!$T$87:$BQ$87,BS$1))</f>
        <v>0.23076923076923078</v>
      </c>
      <c r="BT31" s="79">
        <f>COUNTIFS($C31:$AZ31,$BJ31,Results!$T$89:$BQ$89,BT$1)/(COUNTIF(Results!$T$89:$BQ$89,BT$1))</f>
        <v>0.33333333333333331</v>
      </c>
      <c r="BU31" s="79">
        <f>COUNTIFS($C31:$AZ31,$BJ31,Results!$T$89:$BQ$89,BU$1)/(COUNTIF(Results!$T$89:$BQ$89,BU$1))</f>
        <v>0.31818181818181818</v>
      </c>
      <c r="BV31" s="79">
        <f>COUNTIFS($C31:$AZ31,$BJ31,Results!$T$89:$BQ$89,BV$1)/(COUNTIF(Results!$T$89:$BQ$89,BV$1))</f>
        <v>0.33333333333333331</v>
      </c>
      <c r="BW31" s="79">
        <f>COUNTIFS($C31:$AZ31,$BJ31,Results!$T$89:$BQ$89,BW$1)/(COUNTIF(Results!$T$89:$BQ$89,BW$1))</f>
        <v>0.25</v>
      </c>
      <c r="BX31" s="79">
        <f>COUNTIFS($C31:$AZ31,$BJ31,Results!$T$90:$BQ$90,BX$1)/(COUNTIF(Results!$T$90:$BQ$90,BX$1))</f>
        <v>0.17647058823529413</v>
      </c>
      <c r="BY31" s="79">
        <f>COUNTIFS($C31:$AZ31,$BJ31,Results!$T$90:$BQ$90,BY$1)/(COUNTIF(Results!$T$90:$BQ$90,BY$1))</f>
        <v>0.47058823529411764</v>
      </c>
      <c r="BZ31" s="79">
        <f>COUNTIFS($C31:$AZ31,$BJ31,Results!$T$90:$BQ$90,BZ$1)/(COUNTIF(Results!$T$90:$BQ$90,BZ$1))</f>
        <v>0.3125</v>
      </c>
      <c r="CA31" s="79">
        <f>COUNTIFS($C31:$AZ31,$BJ31,Results!$T$91:$BQ$91,CA$1)/(COUNTIF(Results!$T$91:$BQ$91,CA$1))</f>
        <v>0.47058823529411764</v>
      </c>
      <c r="CB31" s="79">
        <f>COUNTIFS($C31:$AZ31,$BJ31,Results!$T$91:$BQ$91,CB$1)/(COUNTIF(Results!$T$91:$BQ$91,CB$1))</f>
        <v>0.17647058823529413</v>
      </c>
      <c r="CC31" s="45"/>
    </row>
    <row r="32" spans="1:81" x14ac:dyDescent="0.25">
      <c r="A32" s="45" t="s">
        <v>334</v>
      </c>
      <c r="B32" s="47" t="s">
        <v>122</v>
      </c>
      <c r="C32" s="25" t="str">
        <f>Monitoring_eng!C32</f>
        <v>no</v>
      </c>
      <c r="D32" s="25" t="str">
        <f>Monitoring_eng!E32</f>
        <v>no</v>
      </c>
      <c r="E32" s="25" t="str">
        <f>Monitoring_eng!G32</f>
        <v>no</v>
      </c>
      <c r="F32" s="25" t="str">
        <f>Monitoring_eng!I32</f>
        <v>no</v>
      </c>
      <c r="G32" s="25" t="str">
        <f>Monitoring_eng!K32</f>
        <v>no</v>
      </c>
      <c r="H32" s="25" t="str">
        <f>Monitoring_eng!M32</f>
        <v>no</v>
      </c>
      <c r="I32" s="25" t="str">
        <f>Monitoring_eng!O32</f>
        <v>no</v>
      </c>
      <c r="J32" s="25" t="str">
        <f>Monitoring_eng!Q32</f>
        <v>no</v>
      </c>
      <c r="K32" s="25" t="str">
        <f>Monitoring_eng!S32</f>
        <v>no</v>
      </c>
      <c r="L32" s="25" t="str">
        <f>Monitoring_eng!U32</f>
        <v>no</v>
      </c>
      <c r="M32" s="25" t="str">
        <f>Monitoring_eng!W32</f>
        <v>no</v>
      </c>
      <c r="N32" s="25" t="str">
        <f>Monitoring_eng!Y32</f>
        <v>no</v>
      </c>
      <c r="O32" s="25" t="str">
        <f>Monitoring_eng!AA32</f>
        <v>no</v>
      </c>
      <c r="P32" s="25" t="str">
        <f>Monitoring_eng!AC32</f>
        <v>no</v>
      </c>
      <c r="Q32" s="25" t="str">
        <f>Monitoring_eng!AE32</f>
        <v>no</v>
      </c>
      <c r="R32" s="25" t="str">
        <f>Monitoring_eng!AG32</f>
        <v>no</v>
      </c>
      <c r="S32" s="25" t="str">
        <f>Monitoring_eng!AI32</f>
        <v>no</v>
      </c>
      <c r="T32" s="25" t="str">
        <f>Monitoring_eng!AK32</f>
        <v>no</v>
      </c>
      <c r="U32" s="25" t="str">
        <f>Monitoring_eng!AM32</f>
        <v>yes</v>
      </c>
      <c r="V32" s="25" t="str">
        <f>Monitoring_eng!AO32</f>
        <v>no</v>
      </c>
      <c r="W32" s="25" t="str">
        <f>Monitoring_eng!AQ32</f>
        <v>no</v>
      </c>
      <c r="X32" s="25" t="str">
        <f>Monitoring_eng!AS32</f>
        <v>no</v>
      </c>
      <c r="Y32" s="25" t="str">
        <f>Monitoring_eng!AU32</f>
        <v>no</v>
      </c>
      <c r="Z32" s="25" t="str">
        <f>Monitoring_eng!AW32</f>
        <v>no</v>
      </c>
      <c r="AA32" s="25" t="str">
        <f>Monitoring_eng!AY32</f>
        <v>yes</v>
      </c>
      <c r="AB32" s="25" t="str">
        <f>Monitoring_eng!BA32</f>
        <v>no</v>
      </c>
      <c r="AC32" s="25" t="str">
        <f>Monitoring_eng!BC32</f>
        <v>no</v>
      </c>
      <c r="AD32" s="25" t="str">
        <f>Monitoring_eng!BE32</f>
        <v>no</v>
      </c>
      <c r="AE32" s="25" t="str">
        <f>Monitoring_eng!BG32</f>
        <v>no</v>
      </c>
      <c r="AF32" s="25" t="str">
        <f>Monitoring_eng!BI32</f>
        <v>no</v>
      </c>
      <c r="AG32" s="25" t="str">
        <f>Monitoring_eng!BK32</f>
        <v>no</v>
      </c>
      <c r="AH32" s="25" t="str">
        <f>Monitoring_eng!BM32</f>
        <v>no</v>
      </c>
      <c r="AI32" s="25" t="str">
        <f>Monitoring_eng!BO32</f>
        <v>no</v>
      </c>
      <c r="AJ32" s="25" t="str">
        <f>Monitoring_eng!BQ32</f>
        <v>no</v>
      </c>
      <c r="AK32" s="25" t="str">
        <f>Monitoring_eng!BS32</f>
        <v>no</v>
      </c>
      <c r="AL32" s="25" t="str">
        <f>Monitoring_eng!BU32</f>
        <v>no</v>
      </c>
      <c r="AM32" s="25" t="str">
        <f>Monitoring_eng!BW32</f>
        <v>no</v>
      </c>
      <c r="AN32" s="25" t="str">
        <f>Monitoring_eng!BY32</f>
        <v>no</v>
      </c>
      <c r="AO32" s="25" t="str">
        <f>Monitoring_eng!CA32</f>
        <v>no</v>
      </c>
      <c r="AP32" s="25" t="str">
        <f>Monitoring_eng!CC32</f>
        <v>partially</v>
      </c>
      <c r="AQ32" s="25" t="str">
        <f>Monitoring_eng!CE32</f>
        <v>no</v>
      </c>
      <c r="AR32" s="25" t="str">
        <f>Monitoring_eng!CG32</f>
        <v>no</v>
      </c>
      <c r="AS32" s="25" t="str">
        <f>Monitoring_eng!CI32</f>
        <v>no</v>
      </c>
      <c r="AT32" s="25" t="str">
        <f>Monitoring_eng!CK32</f>
        <v>no</v>
      </c>
      <c r="AU32" s="25" t="str">
        <f>Monitoring_eng!CM32</f>
        <v>no</v>
      </c>
      <c r="AV32" s="25" t="str">
        <f>Monitoring_eng!CO32</f>
        <v>no</v>
      </c>
      <c r="AW32" s="25" t="str">
        <f>Monitoring_eng!CQ32</f>
        <v>no</v>
      </c>
      <c r="AX32" s="25" t="str">
        <f>Monitoring_eng!CS32</f>
        <v>no</v>
      </c>
      <c r="AY32" s="25" t="str">
        <f>Monitoring_eng!CU32</f>
        <v>no</v>
      </c>
      <c r="AZ32" s="25" t="str">
        <f>Monitoring_eng!CW32</f>
        <v>no</v>
      </c>
      <c r="BA32" s="45" t="s">
        <v>1749</v>
      </c>
      <c r="BB32" s="45">
        <f t="shared" si="0"/>
        <v>2</v>
      </c>
      <c r="BC32" s="45" t="s">
        <v>1750</v>
      </c>
      <c r="BD32" s="45">
        <f t="shared" si="1"/>
        <v>47</v>
      </c>
      <c r="BE32" s="45" t="s">
        <v>1752</v>
      </c>
      <c r="BF32" s="45">
        <f t="shared" si="2"/>
        <v>1</v>
      </c>
      <c r="BG32" s="45" t="s">
        <v>2116</v>
      </c>
      <c r="BH32" s="45">
        <f t="shared" si="3"/>
        <v>0</v>
      </c>
      <c r="BI32" s="45">
        <f t="shared" si="4"/>
        <v>50</v>
      </c>
      <c r="BJ32" s="45" t="str">
        <f t="shared" si="5"/>
        <v>yes</v>
      </c>
      <c r="BK32" s="45" t="str">
        <f t="shared" si="6"/>
        <v>no</v>
      </c>
      <c r="BL32" s="45">
        <f t="shared" si="7"/>
        <v>2</v>
      </c>
      <c r="BM32" s="45">
        <f t="shared" si="8"/>
        <v>47</v>
      </c>
      <c r="BN32" s="78">
        <f t="shared" si="9"/>
        <v>0.04</v>
      </c>
      <c r="BO32" s="78">
        <f t="shared" si="9"/>
        <v>0.94</v>
      </c>
      <c r="BP32" s="79">
        <f>COUNTIFS($C32:$AZ32,$BJ32,Results!$T$87:$BQ$87,BP$1)/(COUNTIF(Results!$T$87:$BQ$87,BP$1))</f>
        <v>0</v>
      </c>
      <c r="BQ32" s="79">
        <f>COUNTIFS($C32:$AZ32,$BJ32,Results!$T$87:$BQ$87,BQ$1)/(COUNTIF(Results!$T$87:$BQ$87,BQ$1))</f>
        <v>8.3333333333333329E-2</v>
      </c>
      <c r="BR32" s="79">
        <f>COUNTIFS($C32:$AZ32,$BJ32,Results!$T$87:$BQ$87,BR$1)/(COUNTIF(Results!$T$87:$BQ$87,BR$1))</f>
        <v>0.125</v>
      </c>
      <c r="BS32" s="79">
        <f>COUNTIFS($C32:$AZ32,$BJ32,Results!$T$87:$BQ$87,BS$1)/(COUNTIF(Results!$T$87:$BQ$87,BS$1))</f>
        <v>0</v>
      </c>
      <c r="BT32" s="79">
        <f>COUNTIFS($C32:$AZ32,$BJ32,Results!$T$89:$BQ$89,BT$1)/(COUNTIF(Results!$T$89:$BQ$89,BT$1))</f>
        <v>0</v>
      </c>
      <c r="BU32" s="79">
        <f>COUNTIFS($C32:$AZ32,$BJ32,Results!$T$89:$BQ$89,BU$1)/(COUNTIF(Results!$T$89:$BQ$89,BU$1))</f>
        <v>4.5454545454545456E-2</v>
      </c>
      <c r="BV32" s="79">
        <f>COUNTIFS($C32:$AZ32,$BJ32,Results!$T$89:$BQ$89,BV$1)/(COUNTIF(Results!$T$89:$BQ$89,BV$1))</f>
        <v>0.1111111111111111</v>
      </c>
      <c r="BW32" s="79">
        <f>COUNTIFS($C32:$AZ32,$BJ32,Results!$T$89:$BQ$89,BW$1)/(COUNTIF(Results!$T$89:$BQ$89,BW$1))</f>
        <v>0</v>
      </c>
      <c r="BX32" s="79">
        <f>COUNTIFS($C32:$AZ32,$BJ32,Results!$T$90:$BQ$90,BX$1)/(COUNTIF(Results!$T$90:$BQ$90,BX$1))</f>
        <v>0</v>
      </c>
      <c r="BY32" s="79">
        <f>COUNTIFS($C32:$AZ32,$BJ32,Results!$T$90:$BQ$90,BY$1)/(COUNTIF(Results!$T$90:$BQ$90,BY$1))</f>
        <v>0.11764705882352941</v>
      </c>
      <c r="BZ32" s="79">
        <f>COUNTIFS($C32:$AZ32,$BJ32,Results!$T$90:$BQ$90,BZ$1)/(COUNTIF(Results!$T$90:$BQ$90,BZ$1))</f>
        <v>0</v>
      </c>
      <c r="CA32" s="79">
        <f>COUNTIFS($C32:$AZ32,$BJ32,Results!$T$91:$BQ$91,CA$1)/(COUNTIF(Results!$T$91:$BQ$91,CA$1))</f>
        <v>0.11764705882352941</v>
      </c>
      <c r="CB32" s="79">
        <f>COUNTIFS($C32:$AZ32,$BJ32,Results!$T$91:$BQ$91,CB$1)/(COUNTIF(Results!$T$91:$BQ$91,CB$1))</f>
        <v>0</v>
      </c>
      <c r="CC32" s="45"/>
    </row>
    <row r="33" spans="1:81" x14ac:dyDescent="0.25">
      <c r="A33" s="45" t="s">
        <v>335</v>
      </c>
      <c r="B33" s="47" t="s">
        <v>123</v>
      </c>
      <c r="C33" s="25" t="str">
        <f>Monitoring_eng!C33</f>
        <v>no</v>
      </c>
      <c r="D33" s="25" t="str">
        <f>Monitoring_eng!E33</f>
        <v>no</v>
      </c>
      <c r="E33" s="25" t="str">
        <f>Monitoring_eng!G33</f>
        <v>yes</v>
      </c>
      <c r="F33" s="25" t="str">
        <f>Monitoring_eng!I33</f>
        <v>no</v>
      </c>
      <c r="G33" s="25" t="str">
        <f>Monitoring_eng!K33</f>
        <v>no</v>
      </c>
      <c r="H33" s="25" t="str">
        <f>Monitoring_eng!M33</f>
        <v>partially</v>
      </c>
      <c r="I33" s="25" t="str">
        <f>Monitoring_eng!O33</f>
        <v>no</v>
      </c>
      <c r="J33" s="25" t="str">
        <f>Monitoring_eng!Q33</f>
        <v>no</v>
      </c>
      <c r="K33" s="25" t="str">
        <f>Monitoring_eng!S33</f>
        <v>no</v>
      </c>
      <c r="L33" s="25" t="str">
        <f>Monitoring_eng!U33</f>
        <v>no</v>
      </c>
      <c r="M33" s="25" t="str">
        <f>Monitoring_eng!W33</f>
        <v>no</v>
      </c>
      <c r="N33" s="25" t="str">
        <f>Monitoring_eng!Y33</f>
        <v>no</v>
      </c>
      <c r="O33" s="25" t="str">
        <f>Monitoring_eng!AA33</f>
        <v>no</v>
      </c>
      <c r="P33" s="25" t="str">
        <f>Monitoring_eng!AC33</f>
        <v>no</v>
      </c>
      <c r="Q33" s="25" t="str">
        <f>Monitoring_eng!AE33</f>
        <v>no</v>
      </c>
      <c r="R33" s="25" t="str">
        <f>Monitoring_eng!AG33</f>
        <v>no</v>
      </c>
      <c r="S33" s="25" t="str">
        <f>Monitoring_eng!AI33</f>
        <v>no</v>
      </c>
      <c r="T33" s="25" t="str">
        <f>Monitoring_eng!AK33</f>
        <v>no</v>
      </c>
      <c r="U33" s="25" t="str">
        <f>Monitoring_eng!AM33</f>
        <v>no</v>
      </c>
      <c r="V33" s="25" t="str">
        <f>Monitoring_eng!AO33</f>
        <v>no</v>
      </c>
      <c r="W33" s="25" t="str">
        <f>Monitoring_eng!AQ33</f>
        <v>no</v>
      </c>
      <c r="X33" s="25" t="str">
        <f>Monitoring_eng!AS33</f>
        <v>no</v>
      </c>
      <c r="Y33" s="25" t="str">
        <f>Monitoring_eng!AU33</f>
        <v>no</v>
      </c>
      <c r="Z33" s="25" t="str">
        <f>Monitoring_eng!AW33</f>
        <v>yes</v>
      </c>
      <c r="AA33" s="25" t="str">
        <f>Monitoring_eng!AY33</f>
        <v>partially</v>
      </c>
      <c r="AB33" s="25" t="str">
        <f>Monitoring_eng!BA33</f>
        <v>yes</v>
      </c>
      <c r="AC33" s="25" t="str">
        <f>Monitoring_eng!BC33</f>
        <v>no</v>
      </c>
      <c r="AD33" s="25" t="str">
        <f>Monitoring_eng!BE33</f>
        <v>yes</v>
      </c>
      <c r="AE33" s="25" t="str">
        <f>Monitoring_eng!BG33</f>
        <v>no</v>
      </c>
      <c r="AF33" s="25" t="str">
        <f>Monitoring_eng!BI33</f>
        <v>no</v>
      </c>
      <c r="AG33" s="25" t="str">
        <f>Monitoring_eng!BK33</f>
        <v>no</v>
      </c>
      <c r="AH33" s="25" t="str">
        <f>Monitoring_eng!BM33</f>
        <v>no</v>
      </c>
      <c r="AI33" s="25" t="str">
        <f>Monitoring_eng!BO33</f>
        <v>yes</v>
      </c>
      <c r="AJ33" s="25" t="str">
        <f>Monitoring_eng!BQ33</f>
        <v>no</v>
      </c>
      <c r="AK33" s="25" t="str">
        <f>Monitoring_eng!BS33</f>
        <v>no</v>
      </c>
      <c r="AL33" s="25" t="str">
        <f>Monitoring_eng!BU33</f>
        <v>partially</v>
      </c>
      <c r="AM33" s="25" t="str">
        <f>Monitoring_eng!BW33</f>
        <v>no</v>
      </c>
      <c r="AN33" s="25" t="str">
        <f>Monitoring_eng!BY33</f>
        <v>no</v>
      </c>
      <c r="AO33" s="25" t="str">
        <f>Monitoring_eng!CA33</f>
        <v>no</v>
      </c>
      <c r="AP33" s="25" t="str">
        <f>Monitoring_eng!CC33</f>
        <v>partially</v>
      </c>
      <c r="AQ33" s="25" t="str">
        <f>Monitoring_eng!CE33</f>
        <v>partially</v>
      </c>
      <c r="AR33" s="25" t="str">
        <f>Monitoring_eng!CG33</f>
        <v>no</v>
      </c>
      <c r="AS33" s="25" t="str">
        <f>Monitoring_eng!CI33</f>
        <v>no</v>
      </c>
      <c r="AT33" s="25" t="str">
        <f>Monitoring_eng!CK33</f>
        <v>partially</v>
      </c>
      <c r="AU33" s="25" t="str">
        <f>Monitoring_eng!CM33</f>
        <v>no</v>
      </c>
      <c r="AV33" s="25" t="str">
        <f>Monitoring_eng!CO33</f>
        <v>no</v>
      </c>
      <c r="AW33" s="25" t="str">
        <f>Monitoring_eng!CQ33</f>
        <v>no</v>
      </c>
      <c r="AX33" s="25" t="str">
        <f>Monitoring_eng!CS33</f>
        <v>no</v>
      </c>
      <c r="AY33" s="25" t="str">
        <f>Monitoring_eng!CU33</f>
        <v>yes</v>
      </c>
      <c r="AZ33" s="25" t="str">
        <f>Monitoring_eng!CW33</f>
        <v>no</v>
      </c>
      <c r="BA33" s="45" t="s">
        <v>1749</v>
      </c>
      <c r="BB33" s="45">
        <f t="shared" si="0"/>
        <v>6</v>
      </c>
      <c r="BC33" s="45" t="s">
        <v>1750</v>
      </c>
      <c r="BD33" s="45">
        <f t="shared" si="1"/>
        <v>38</v>
      </c>
      <c r="BE33" s="45" t="s">
        <v>1752</v>
      </c>
      <c r="BF33" s="45">
        <f t="shared" si="2"/>
        <v>6</v>
      </c>
      <c r="BG33" s="45" t="s">
        <v>2116</v>
      </c>
      <c r="BH33" s="45">
        <f t="shared" si="3"/>
        <v>0</v>
      </c>
      <c r="BI33" s="45">
        <f t="shared" si="4"/>
        <v>50</v>
      </c>
      <c r="BJ33" s="45" t="str">
        <f t="shared" si="5"/>
        <v>yes</v>
      </c>
      <c r="BK33" s="45" t="str">
        <f t="shared" si="6"/>
        <v>no</v>
      </c>
      <c r="BL33" s="45">
        <f t="shared" si="7"/>
        <v>6</v>
      </c>
      <c r="BM33" s="45">
        <f t="shared" si="8"/>
        <v>38</v>
      </c>
      <c r="BN33" s="78">
        <f t="shared" si="9"/>
        <v>0.12</v>
      </c>
      <c r="BO33" s="78">
        <f t="shared" si="9"/>
        <v>0.76</v>
      </c>
      <c r="BP33" s="79">
        <f>COUNTIFS($C33:$AZ33,$BJ33,Results!$T$87:$BQ$87,BP$1)/(COUNTIF(Results!$T$87:$BQ$87,BP$1))</f>
        <v>5.8823529411764705E-2</v>
      </c>
      <c r="BQ33" s="79">
        <f>COUNTIFS($C33:$AZ33,$BJ33,Results!$T$87:$BQ$87,BQ$1)/(COUNTIF(Results!$T$87:$BQ$87,BQ$1))</f>
        <v>8.3333333333333329E-2</v>
      </c>
      <c r="BR33" s="79">
        <f>COUNTIFS($C33:$AZ33,$BJ33,Results!$T$87:$BQ$87,BR$1)/(COUNTIF(Results!$T$87:$BQ$87,BR$1))</f>
        <v>0.125</v>
      </c>
      <c r="BS33" s="79">
        <f>COUNTIFS($C33:$AZ33,$BJ33,Results!$T$87:$BQ$87,BS$1)/(COUNTIF(Results!$T$87:$BQ$87,BS$1))</f>
        <v>0.23076923076923078</v>
      </c>
      <c r="BT33" s="79">
        <f>COUNTIFS($C33:$AZ33,$BJ33,Results!$T$89:$BQ$89,BT$1)/(COUNTIF(Results!$T$89:$BQ$89,BT$1))</f>
        <v>0</v>
      </c>
      <c r="BU33" s="79">
        <f>COUNTIFS($C33:$AZ33,$BJ33,Results!$T$89:$BQ$89,BU$1)/(COUNTIF(Results!$T$89:$BQ$89,BU$1))</f>
        <v>9.0909090909090912E-2</v>
      </c>
      <c r="BV33" s="79">
        <f>COUNTIFS($C33:$AZ33,$BJ33,Results!$T$89:$BQ$89,BV$1)/(COUNTIF(Results!$T$89:$BQ$89,BV$1))</f>
        <v>0.33333333333333331</v>
      </c>
      <c r="BW33" s="79">
        <f>COUNTIFS($C33:$AZ33,$BJ33,Results!$T$89:$BQ$89,BW$1)/(COUNTIF(Results!$T$89:$BQ$89,BW$1))</f>
        <v>0.25</v>
      </c>
      <c r="BX33" s="79">
        <f>COUNTIFS($C33:$AZ33,$BJ33,Results!$T$90:$BQ$90,BX$1)/(COUNTIF(Results!$T$90:$BQ$90,BX$1))</f>
        <v>5.8823529411764705E-2</v>
      </c>
      <c r="BY33" s="79">
        <f>COUNTIFS($C33:$AZ33,$BJ33,Results!$T$90:$BQ$90,BY$1)/(COUNTIF(Results!$T$90:$BQ$90,BY$1))</f>
        <v>0.11764705882352941</v>
      </c>
      <c r="BZ33" s="79">
        <f>COUNTIFS($C33:$AZ33,$BJ33,Results!$T$90:$BQ$90,BZ$1)/(COUNTIF(Results!$T$90:$BQ$90,BZ$1))</f>
        <v>0.1875</v>
      </c>
      <c r="CA33" s="79">
        <f>COUNTIFS($C33:$AZ33,$BJ33,Results!$T$91:$BQ$91,CA$1)/(COUNTIF(Results!$T$91:$BQ$91,CA$1))</f>
        <v>0.11764705882352941</v>
      </c>
      <c r="CB33" s="79">
        <f>COUNTIFS($C33:$AZ33,$BJ33,Results!$T$91:$BQ$91,CB$1)/(COUNTIF(Results!$T$91:$BQ$91,CB$1))</f>
        <v>5.8823529411764705E-2</v>
      </c>
      <c r="CC33" s="45"/>
    </row>
    <row r="34" spans="1:81" x14ac:dyDescent="0.25">
      <c r="A34" s="45" t="s">
        <v>336</v>
      </c>
      <c r="B34" s="49" t="s">
        <v>136</v>
      </c>
      <c r="C34" s="25" t="str">
        <f>Monitoring_eng!C34</f>
        <v>yes</v>
      </c>
      <c r="D34" s="25" t="str">
        <f>Monitoring_eng!E34</f>
        <v>yes</v>
      </c>
      <c r="E34" s="25" t="str">
        <f>Monitoring_eng!G34</f>
        <v>no</v>
      </c>
      <c r="F34" s="25" t="str">
        <f>Monitoring_eng!I34</f>
        <v>yes</v>
      </c>
      <c r="G34" s="25" t="str">
        <f>Monitoring_eng!K34</f>
        <v>yes</v>
      </c>
      <c r="H34" s="25" t="str">
        <f>Monitoring_eng!M34</f>
        <v>yes</v>
      </c>
      <c r="I34" s="25" t="str">
        <f>Monitoring_eng!O34</f>
        <v>yes</v>
      </c>
      <c r="J34" s="25" t="str">
        <f>Monitoring_eng!Q34</f>
        <v>no</v>
      </c>
      <c r="K34" s="25" t="str">
        <f>Monitoring_eng!S34</f>
        <v>yes</v>
      </c>
      <c r="L34" s="25" t="str">
        <f>Monitoring_eng!U34</f>
        <v>yes</v>
      </c>
      <c r="M34" s="25" t="str">
        <f>Monitoring_eng!W34</f>
        <v>yes</v>
      </c>
      <c r="N34" s="25" t="str">
        <f>Monitoring_eng!Y34</f>
        <v>yes</v>
      </c>
      <c r="O34" s="25" t="str">
        <f>Monitoring_eng!AA34</f>
        <v>yes</v>
      </c>
      <c r="P34" s="25" t="str">
        <f>Monitoring_eng!AC34</f>
        <v>yes</v>
      </c>
      <c r="Q34" s="25" t="str">
        <f>Monitoring_eng!AE34</f>
        <v>yes</v>
      </c>
      <c r="R34" s="25" t="str">
        <f>Monitoring_eng!AG34</f>
        <v>yes</v>
      </c>
      <c r="S34" s="25" t="str">
        <f>Monitoring_eng!AI34</f>
        <v>no</v>
      </c>
      <c r="T34" s="25" t="str">
        <f>Monitoring_eng!AK34</f>
        <v>yes</v>
      </c>
      <c r="U34" s="25" t="str">
        <f>Monitoring_eng!AM34</f>
        <v>yes</v>
      </c>
      <c r="V34" s="25" t="str">
        <f>Monitoring_eng!AO34</f>
        <v>yes</v>
      </c>
      <c r="W34" s="25" t="str">
        <f>Monitoring_eng!AQ34</f>
        <v>yes</v>
      </c>
      <c r="X34" s="25" t="str">
        <f>Monitoring_eng!AS34</f>
        <v>yes</v>
      </c>
      <c r="Y34" s="25" t="str">
        <f>Monitoring_eng!AU34</f>
        <v>yes</v>
      </c>
      <c r="Z34" s="25" t="str">
        <f>Monitoring_eng!AW34</f>
        <v>yes</v>
      </c>
      <c r="AA34" s="25" t="str">
        <f>Monitoring_eng!AY34</f>
        <v>yes</v>
      </c>
      <c r="AB34" s="25" t="str">
        <f>Monitoring_eng!BA34</f>
        <v>no</v>
      </c>
      <c r="AC34" s="25" t="str">
        <f>Monitoring_eng!BC34</f>
        <v>no</v>
      </c>
      <c r="AD34" s="25" t="str">
        <f>Monitoring_eng!BE34</f>
        <v>yes</v>
      </c>
      <c r="AE34" s="25" t="str">
        <f>Monitoring_eng!BG34</f>
        <v>yes</v>
      </c>
      <c r="AF34" s="25" t="str">
        <f>Monitoring_eng!BI34</f>
        <v>no</v>
      </c>
      <c r="AG34" s="25" t="str">
        <f>Monitoring_eng!BK34</f>
        <v>yes</v>
      </c>
      <c r="AH34" s="25" t="str">
        <f>Monitoring_eng!BM34</f>
        <v>yes</v>
      </c>
      <c r="AI34" s="25" t="str">
        <f>Monitoring_eng!BO34</f>
        <v>yes</v>
      </c>
      <c r="AJ34" s="25" t="str">
        <f>Monitoring_eng!BQ34</f>
        <v>yes</v>
      </c>
      <c r="AK34" s="25" t="str">
        <f>Monitoring_eng!BS34</f>
        <v>yes</v>
      </c>
      <c r="AL34" s="25" t="str">
        <f>Monitoring_eng!BU34</f>
        <v>yes</v>
      </c>
      <c r="AM34" s="25" t="str">
        <f>Monitoring_eng!BW34</f>
        <v>yes</v>
      </c>
      <c r="AN34" s="25" t="str">
        <f>Monitoring_eng!BY34</f>
        <v>yes</v>
      </c>
      <c r="AO34" s="25" t="str">
        <f>Monitoring_eng!CA34</f>
        <v>no</v>
      </c>
      <c r="AP34" s="25" t="str">
        <f>Monitoring_eng!CC34</f>
        <v>yes</v>
      </c>
      <c r="AQ34" s="25" t="str">
        <f>Monitoring_eng!CE34</f>
        <v>yes</v>
      </c>
      <c r="AR34" s="25" t="str">
        <f>Monitoring_eng!CG34</f>
        <v>yes</v>
      </c>
      <c r="AS34" s="25" t="str">
        <f>Monitoring_eng!CI34</f>
        <v>yes</v>
      </c>
      <c r="AT34" s="25" t="str">
        <f>Monitoring_eng!CK34</f>
        <v>yes</v>
      </c>
      <c r="AU34" s="25" t="str">
        <f>Monitoring_eng!CM34</f>
        <v>yes</v>
      </c>
      <c r="AV34" s="25" t="str">
        <f>Monitoring_eng!CO34</f>
        <v>yes</v>
      </c>
      <c r="AW34" s="25" t="str">
        <f>Monitoring_eng!CQ34</f>
        <v>no</v>
      </c>
      <c r="AX34" s="25" t="str">
        <f>Monitoring_eng!CS34</f>
        <v>yes</v>
      </c>
      <c r="AY34" s="25" t="str">
        <f>Monitoring_eng!CU34</f>
        <v>yes</v>
      </c>
      <c r="AZ34" s="25" t="str">
        <f>Monitoring_eng!CW34</f>
        <v>yes</v>
      </c>
      <c r="BA34" s="45" t="s">
        <v>1749</v>
      </c>
      <c r="BB34" s="45">
        <f t="shared" si="0"/>
        <v>42</v>
      </c>
      <c r="BC34" s="45" t="s">
        <v>1750</v>
      </c>
      <c r="BD34" s="45">
        <f t="shared" si="1"/>
        <v>8</v>
      </c>
      <c r="BE34" s="45" t="s">
        <v>1752</v>
      </c>
      <c r="BF34" s="45">
        <f t="shared" si="2"/>
        <v>0</v>
      </c>
      <c r="BG34" s="45" t="s">
        <v>2116</v>
      </c>
      <c r="BH34" s="45">
        <f t="shared" si="3"/>
        <v>0</v>
      </c>
      <c r="BI34" s="45">
        <f t="shared" si="4"/>
        <v>50</v>
      </c>
      <c r="BJ34" s="45" t="str">
        <f t="shared" si="5"/>
        <v>yes</v>
      </c>
      <c r="BK34" s="45" t="str">
        <f t="shared" si="6"/>
        <v>no</v>
      </c>
      <c r="BL34" s="45">
        <f t="shared" si="7"/>
        <v>42</v>
      </c>
      <c r="BM34" s="45">
        <f t="shared" si="8"/>
        <v>8</v>
      </c>
      <c r="BN34" s="78">
        <f t="shared" si="9"/>
        <v>0.84</v>
      </c>
      <c r="BO34" s="78">
        <f t="shared" si="9"/>
        <v>0.16</v>
      </c>
      <c r="BP34" s="79">
        <f>COUNTIFS($C34:$AZ34,$BJ34,Results!$T$87:$BQ$87,BP$1)/(COUNTIF(Results!$T$87:$BQ$87,BP$1))</f>
        <v>0.82352941176470584</v>
      </c>
      <c r="BQ34" s="79">
        <f>COUNTIFS($C34:$AZ34,$BJ34,Results!$T$87:$BQ$87,BQ$1)/(COUNTIF(Results!$T$87:$BQ$87,BQ$1))</f>
        <v>0.91666666666666663</v>
      </c>
      <c r="BR34" s="79">
        <f>COUNTIFS($C34:$AZ34,$BJ34,Results!$T$87:$BQ$87,BR$1)/(COUNTIF(Results!$T$87:$BQ$87,BR$1))</f>
        <v>0.75</v>
      </c>
      <c r="BS34" s="79">
        <f>COUNTIFS($C34:$AZ34,$BJ34,Results!$T$87:$BQ$87,BS$1)/(COUNTIF(Results!$T$87:$BQ$87,BS$1))</f>
        <v>0.84615384615384615</v>
      </c>
      <c r="BT34" s="79">
        <f>COUNTIFS($C34:$AZ34,$BJ34,Results!$T$89:$BQ$89,BT$1)/(COUNTIF(Results!$T$89:$BQ$89,BT$1))</f>
        <v>0.8</v>
      </c>
      <c r="BU34" s="79">
        <f>COUNTIFS($C34:$AZ34,$BJ34,Results!$T$89:$BQ$89,BU$1)/(COUNTIF(Results!$T$89:$BQ$89,BU$1))</f>
        <v>0.81818181818181823</v>
      </c>
      <c r="BV34" s="79">
        <f>COUNTIFS($C34:$AZ34,$BJ34,Results!$T$89:$BQ$89,BV$1)/(COUNTIF(Results!$T$89:$BQ$89,BV$1))</f>
        <v>0.88888888888888884</v>
      </c>
      <c r="BW34" s="79">
        <f>COUNTIFS($C34:$AZ34,$BJ34,Results!$T$89:$BQ$89,BW$1)/(COUNTIF(Results!$T$89:$BQ$89,BW$1))</f>
        <v>1</v>
      </c>
      <c r="BX34" s="79">
        <f>COUNTIFS($C34:$AZ34,$BJ34,Results!$T$90:$BQ$90,BX$1)/(COUNTIF(Results!$T$90:$BQ$90,BX$1))</f>
        <v>0.76470588235294112</v>
      </c>
      <c r="BY34" s="79">
        <f>COUNTIFS($C34:$AZ34,$BJ34,Results!$T$90:$BQ$90,BY$1)/(COUNTIF(Results!$T$90:$BQ$90,BY$1))</f>
        <v>1</v>
      </c>
      <c r="BZ34" s="79">
        <f>COUNTIFS($C34:$AZ34,$BJ34,Results!$T$90:$BQ$90,BZ$1)/(COUNTIF(Results!$T$90:$BQ$90,BZ$1))</f>
        <v>0.75</v>
      </c>
      <c r="CA34" s="79">
        <f>COUNTIFS($C34:$AZ34,$BJ34,Results!$T$91:$BQ$91,CA$1)/(COUNTIF(Results!$T$91:$BQ$91,CA$1))</f>
        <v>1</v>
      </c>
      <c r="CB34" s="79">
        <f>COUNTIFS($C34:$AZ34,$BJ34,Results!$T$91:$BQ$91,CB$1)/(COUNTIF(Results!$T$91:$BQ$91,CB$1))</f>
        <v>0.76470588235294112</v>
      </c>
      <c r="CC34" s="45"/>
    </row>
    <row r="35" spans="1:81" x14ac:dyDescent="0.25">
      <c r="A35" s="45" t="s">
        <v>337</v>
      </c>
      <c r="B35" s="49" t="s">
        <v>137</v>
      </c>
      <c r="C35" s="25" t="str">
        <f>Monitoring_eng!C35</f>
        <v>yes</v>
      </c>
      <c r="D35" s="25" t="str">
        <f>Monitoring_eng!E35</f>
        <v>no</v>
      </c>
      <c r="E35" s="25" t="str">
        <f>Monitoring_eng!G35</f>
        <v>yes</v>
      </c>
      <c r="F35" s="25" t="str">
        <f>Monitoring_eng!I35</f>
        <v>yes</v>
      </c>
      <c r="G35" s="25" t="str">
        <f>Monitoring_eng!K35</f>
        <v>yes</v>
      </c>
      <c r="H35" s="25" t="str">
        <f>Monitoring_eng!M35</f>
        <v>yes</v>
      </c>
      <c r="I35" s="25" t="str">
        <f>Monitoring_eng!O35</f>
        <v>yes</v>
      </c>
      <c r="J35" s="25" t="str">
        <f>Monitoring_eng!Q35</f>
        <v>yes</v>
      </c>
      <c r="K35" s="25" t="str">
        <f>Monitoring_eng!S35</f>
        <v>partially</v>
      </c>
      <c r="L35" s="25" t="str">
        <f>Monitoring_eng!U35</f>
        <v>no</v>
      </c>
      <c r="M35" s="25" t="str">
        <f>Monitoring_eng!W35</f>
        <v>yes</v>
      </c>
      <c r="N35" s="25" t="str">
        <f>Monitoring_eng!Y35</f>
        <v>no</v>
      </c>
      <c r="O35" s="25" t="str">
        <f>Monitoring_eng!AA35</f>
        <v>yes</v>
      </c>
      <c r="P35" s="25" t="str">
        <f>Monitoring_eng!AC35</f>
        <v>yes</v>
      </c>
      <c r="Q35" s="25" t="str">
        <f>Monitoring_eng!AE35</f>
        <v>yes</v>
      </c>
      <c r="R35" s="25" t="str">
        <f>Monitoring_eng!AG35</f>
        <v>partially</v>
      </c>
      <c r="S35" s="25" t="str">
        <f>Monitoring_eng!AI35</f>
        <v>partially</v>
      </c>
      <c r="T35" s="25" t="str">
        <f>Monitoring_eng!AK35</f>
        <v>yes</v>
      </c>
      <c r="U35" s="25" t="str">
        <f>Monitoring_eng!AM35</f>
        <v>yes</v>
      </c>
      <c r="V35" s="25" t="str">
        <f>Monitoring_eng!AO35</f>
        <v>no</v>
      </c>
      <c r="W35" s="25" t="str">
        <f>Monitoring_eng!AQ35</f>
        <v>partially</v>
      </c>
      <c r="X35" s="25" t="str">
        <f>Monitoring_eng!AS35</f>
        <v>yes</v>
      </c>
      <c r="Y35" s="25" t="str">
        <f>Monitoring_eng!AU35</f>
        <v>yes</v>
      </c>
      <c r="Z35" s="25" t="str">
        <f>Monitoring_eng!AW35</f>
        <v>yes</v>
      </c>
      <c r="AA35" s="25" t="str">
        <f>Monitoring_eng!AY35</f>
        <v>yes</v>
      </c>
      <c r="AB35" s="25" t="str">
        <f>Monitoring_eng!BA35</f>
        <v>no</v>
      </c>
      <c r="AC35" s="25" t="str">
        <f>Monitoring_eng!BC35</f>
        <v>no</v>
      </c>
      <c r="AD35" s="25" t="str">
        <f>Monitoring_eng!BE35</f>
        <v>yes</v>
      </c>
      <c r="AE35" s="25" t="str">
        <f>Monitoring_eng!BG35</f>
        <v>yes</v>
      </c>
      <c r="AF35" s="25" t="str">
        <f>Monitoring_eng!BI35</f>
        <v>partially</v>
      </c>
      <c r="AG35" s="25" t="str">
        <f>Monitoring_eng!BK35</f>
        <v>partially</v>
      </c>
      <c r="AH35" s="25" t="str">
        <f>Monitoring_eng!BM35</f>
        <v>yes</v>
      </c>
      <c r="AI35" s="25" t="str">
        <f>Monitoring_eng!BO35</f>
        <v>yes</v>
      </c>
      <c r="AJ35" s="25" t="str">
        <f>Monitoring_eng!BQ35</f>
        <v>yes</v>
      </c>
      <c r="AK35" s="25" t="str">
        <f>Monitoring_eng!BS35</f>
        <v>yes</v>
      </c>
      <c r="AL35" s="25" t="str">
        <f>Monitoring_eng!BU35</f>
        <v>yes</v>
      </c>
      <c r="AM35" s="25" t="str">
        <f>Monitoring_eng!BW35</f>
        <v>yes</v>
      </c>
      <c r="AN35" s="25" t="str">
        <f>Monitoring_eng!BY35</f>
        <v>yes</v>
      </c>
      <c r="AO35" s="25" t="str">
        <f>Monitoring_eng!CA35</f>
        <v>partially</v>
      </c>
      <c r="AP35" s="25" t="str">
        <f>Monitoring_eng!CC35</f>
        <v>yes</v>
      </c>
      <c r="AQ35" s="25" t="str">
        <f>Monitoring_eng!CE35</f>
        <v>yes</v>
      </c>
      <c r="AR35" s="25" t="str">
        <f>Monitoring_eng!CG35</f>
        <v>yes</v>
      </c>
      <c r="AS35" s="25" t="str">
        <f>Monitoring_eng!CI35</f>
        <v>no</v>
      </c>
      <c r="AT35" s="25" t="str">
        <f>Monitoring_eng!CK35</f>
        <v>no</v>
      </c>
      <c r="AU35" s="25" t="str">
        <f>Monitoring_eng!CM35</f>
        <v>yes</v>
      </c>
      <c r="AV35" s="25" t="str">
        <f>Monitoring_eng!CO35</f>
        <v>yes</v>
      </c>
      <c r="AW35" s="25" t="str">
        <f>Monitoring_eng!CQ35</f>
        <v>yes</v>
      </c>
      <c r="AX35" s="25" t="str">
        <f>Monitoring_eng!CS35</f>
        <v>yes</v>
      </c>
      <c r="AY35" s="25" t="str">
        <f>Monitoring_eng!CU35</f>
        <v>yes</v>
      </c>
      <c r="AZ35" s="25" t="str">
        <f>Monitoring_eng!CW35</f>
        <v>yes</v>
      </c>
      <c r="BA35" s="45" t="s">
        <v>1749</v>
      </c>
      <c r="BB35" s="45">
        <f t="shared" si="0"/>
        <v>35</v>
      </c>
      <c r="BC35" s="45" t="s">
        <v>1750</v>
      </c>
      <c r="BD35" s="45">
        <f t="shared" si="1"/>
        <v>8</v>
      </c>
      <c r="BE35" s="45" t="s">
        <v>1752</v>
      </c>
      <c r="BF35" s="45">
        <f t="shared" si="2"/>
        <v>7</v>
      </c>
      <c r="BG35" s="45" t="s">
        <v>2116</v>
      </c>
      <c r="BH35" s="45">
        <f t="shared" si="3"/>
        <v>0</v>
      </c>
      <c r="BI35" s="45">
        <f t="shared" si="4"/>
        <v>50</v>
      </c>
      <c r="BJ35" s="45" t="str">
        <f t="shared" si="5"/>
        <v>yes</v>
      </c>
      <c r="BK35" s="45" t="str">
        <f t="shared" si="6"/>
        <v>no</v>
      </c>
      <c r="BL35" s="45">
        <f t="shared" si="7"/>
        <v>35</v>
      </c>
      <c r="BM35" s="45">
        <f t="shared" si="8"/>
        <v>8</v>
      </c>
      <c r="BN35" s="78">
        <f t="shared" si="9"/>
        <v>0.7</v>
      </c>
      <c r="BO35" s="78">
        <f t="shared" si="9"/>
        <v>0.16</v>
      </c>
      <c r="BP35" s="79">
        <f>COUNTIFS($C35:$AZ35,$BJ35,Results!$T$87:$BQ$87,BP$1)/(COUNTIF(Results!$T$87:$BQ$87,BP$1))</f>
        <v>0.6470588235294118</v>
      </c>
      <c r="BQ35" s="79">
        <f>COUNTIFS($C35:$AZ35,$BJ35,Results!$T$87:$BQ$87,BQ$1)/(COUNTIF(Results!$T$87:$BQ$87,BQ$1))</f>
        <v>0.91666666666666663</v>
      </c>
      <c r="BR35" s="79">
        <f>COUNTIFS($C35:$AZ35,$BJ35,Results!$T$87:$BQ$87,BR$1)/(COUNTIF(Results!$T$87:$BQ$87,BR$1))</f>
        <v>0.625</v>
      </c>
      <c r="BS35" s="79">
        <f>COUNTIFS($C35:$AZ35,$BJ35,Results!$T$87:$BQ$87,BS$1)/(COUNTIF(Results!$T$87:$BQ$87,BS$1))</f>
        <v>0.61538461538461542</v>
      </c>
      <c r="BT35" s="79">
        <f>COUNTIFS($C35:$AZ35,$BJ35,Results!$T$89:$BQ$89,BT$1)/(COUNTIF(Results!$T$89:$BQ$89,BT$1))</f>
        <v>0.6</v>
      </c>
      <c r="BU35" s="79">
        <f>COUNTIFS($C35:$AZ35,$BJ35,Results!$T$89:$BQ$89,BU$1)/(COUNTIF(Results!$T$89:$BQ$89,BU$1))</f>
        <v>0.77272727272727271</v>
      </c>
      <c r="BV35" s="79">
        <f>COUNTIFS($C35:$AZ35,$BJ35,Results!$T$89:$BQ$89,BV$1)/(COUNTIF(Results!$T$89:$BQ$89,BV$1))</f>
        <v>0.66666666666666663</v>
      </c>
      <c r="BW35" s="79">
        <f>COUNTIFS($C35:$AZ35,$BJ35,Results!$T$89:$BQ$89,BW$1)/(COUNTIF(Results!$T$89:$BQ$89,BW$1))</f>
        <v>0.75</v>
      </c>
      <c r="BX35" s="79">
        <f>COUNTIFS($C35:$AZ35,$BJ35,Results!$T$90:$BQ$90,BX$1)/(COUNTIF(Results!$T$90:$BQ$90,BX$1))</f>
        <v>0.70588235294117652</v>
      </c>
      <c r="BY35" s="79">
        <f>COUNTIFS($C35:$AZ35,$BJ35,Results!$T$90:$BQ$90,BY$1)/(COUNTIF(Results!$T$90:$BQ$90,BY$1))</f>
        <v>0.76470588235294112</v>
      </c>
      <c r="BZ35" s="79">
        <f>COUNTIFS($C35:$AZ35,$BJ35,Results!$T$90:$BQ$90,BZ$1)/(COUNTIF(Results!$T$90:$BQ$90,BZ$1))</f>
        <v>0.625</v>
      </c>
      <c r="CA35" s="79">
        <f>COUNTIFS($C35:$AZ35,$BJ35,Results!$T$91:$BQ$91,CA$1)/(COUNTIF(Results!$T$91:$BQ$91,CA$1))</f>
        <v>0.76470588235294112</v>
      </c>
      <c r="CB35" s="79">
        <f>COUNTIFS($C35:$AZ35,$BJ35,Results!$T$91:$BQ$91,CB$1)/(COUNTIF(Results!$T$91:$BQ$91,CB$1))</f>
        <v>0.70588235294117652</v>
      </c>
      <c r="CC35" s="45"/>
    </row>
    <row r="36" spans="1:81" x14ac:dyDescent="0.25">
      <c r="A36" s="45" t="s">
        <v>338</v>
      </c>
      <c r="B36" s="52" t="s">
        <v>138</v>
      </c>
      <c r="C36" s="25" t="str">
        <f>Monitoring_eng!C36</f>
        <v>no</v>
      </c>
      <c r="D36" s="25" t="str">
        <f>Monitoring_eng!E36</f>
        <v>no</v>
      </c>
      <c r="E36" s="25" t="str">
        <f>Monitoring_eng!G36</f>
        <v>yes</v>
      </c>
      <c r="F36" s="25" t="str">
        <f>Monitoring_eng!I36</f>
        <v>yes</v>
      </c>
      <c r="G36" s="25" t="str">
        <f>Monitoring_eng!K36</f>
        <v>no</v>
      </c>
      <c r="H36" s="25" t="str">
        <f>Monitoring_eng!M36</f>
        <v>no</v>
      </c>
      <c r="I36" s="25" t="str">
        <f>Monitoring_eng!O36</f>
        <v>no</v>
      </c>
      <c r="J36" s="25" t="str">
        <f>Monitoring_eng!Q36</f>
        <v>no</v>
      </c>
      <c r="K36" s="25" t="str">
        <f>Monitoring_eng!S36</f>
        <v>no</v>
      </c>
      <c r="L36" s="25" t="str">
        <f>Monitoring_eng!U36</f>
        <v>no</v>
      </c>
      <c r="M36" s="25" t="str">
        <f>Monitoring_eng!W36</f>
        <v>yes</v>
      </c>
      <c r="N36" s="25" t="str">
        <f>Monitoring_eng!Y36</f>
        <v>no</v>
      </c>
      <c r="O36" s="25" t="str">
        <f>Monitoring_eng!AA36</f>
        <v>no</v>
      </c>
      <c r="P36" s="25" t="str">
        <f>Monitoring_eng!AC36</f>
        <v>partially</v>
      </c>
      <c r="Q36" s="25" t="str">
        <f>Monitoring_eng!AE36</f>
        <v>no</v>
      </c>
      <c r="R36" s="25" t="str">
        <f>Monitoring_eng!AG36</f>
        <v>no</v>
      </c>
      <c r="S36" s="25" t="str">
        <f>Monitoring_eng!AI36</f>
        <v>partially</v>
      </c>
      <c r="T36" s="25" t="str">
        <f>Monitoring_eng!AK36</f>
        <v>no</v>
      </c>
      <c r="U36" s="25" t="str">
        <f>Monitoring_eng!AM36</f>
        <v>partially</v>
      </c>
      <c r="V36" s="25" t="str">
        <f>Monitoring_eng!AO36</f>
        <v>no</v>
      </c>
      <c r="W36" s="25" t="str">
        <f>Monitoring_eng!AQ36</f>
        <v>yes</v>
      </c>
      <c r="X36" s="25" t="str">
        <f>Monitoring_eng!AS36</f>
        <v>yes</v>
      </c>
      <c r="Y36" s="25" t="str">
        <f>Monitoring_eng!AU36</f>
        <v>no</v>
      </c>
      <c r="Z36" s="25" t="str">
        <f>Monitoring_eng!AW36</f>
        <v>partially</v>
      </c>
      <c r="AA36" s="25" t="str">
        <f>Monitoring_eng!AY36</f>
        <v>no</v>
      </c>
      <c r="AB36" s="25" t="str">
        <f>Monitoring_eng!BA36</f>
        <v>no</v>
      </c>
      <c r="AC36" s="25" t="str">
        <f>Monitoring_eng!BC36</f>
        <v>partially</v>
      </c>
      <c r="AD36" s="25" t="str">
        <f>Monitoring_eng!BE36</f>
        <v>yes</v>
      </c>
      <c r="AE36" s="25" t="str">
        <f>Monitoring_eng!BG36</f>
        <v>yes</v>
      </c>
      <c r="AF36" s="25" t="str">
        <f>Monitoring_eng!BI36</f>
        <v>partially</v>
      </c>
      <c r="AG36" s="25" t="str">
        <f>Monitoring_eng!BK36</f>
        <v>yes</v>
      </c>
      <c r="AH36" s="25" t="str">
        <f>Monitoring_eng!BM36</f>
        <v>no</v>
      </c>
      <c r="AI36" s="25" t="str">
        <f>Monitoring_eng!BO36</f>
        <v>yes</v>
      </c>
      <c r="AJ36" s="25" t="str">
        <f>Monitoring_eng!BQ36</f>
        <v>no</v>
      </c>
      <c r="AK36" s="25" t="str">
        <f>Monitoring_eng!BS36</f>
        <v>no</v>
      </c>
      <c r="AL36" s="25" t="str">
        <f>Monitoring_eng!BU36</f>
        <v>partially</v>
      </c>
      <c r="AM36" s="25" t="str">
        <f>Monitoring_eng!BW36</f>
        <v>yes</v>
      </c>
      <c r="AN36" s="25" t="str">
        <f>Monitoring_eng!BY36</f>
        <v>partially</v>
      </c>
      <c r="AO36" s="25" t="str">
        <f>Monitoring_eng!CA36</f>
        <v>partially</v>
      </c>
      <c r="AP36" s="25" t="str">
        <f>Monitoring_eng!CC36</f>
        <v>no</v>
      </c>
      <c r="AQ36" s="25" t="str">
        <f>Monitoring_eng!CE36</f>
        <v>yes</v>
      </c>
      <c r="AR36" s="25" t="str">
        <f>Monitoring_eng!CG36</f>
        <v>partially</v>
      </c>
      <c r="AS36" s="25" t="str">
        <f>Monitoring_eng!CI36</f>
        <v>no</v>
      </c>
      <c r="AT36" s="25" t="str">
        <f>Monitoring_eng!CK36</f>
        <v>no</v>
      </c>
      <c r="AU36" s="25" t="str">
        <f>Monitoring_eng!CM36</f>
        <v>no</v>
      </c>
      <c r="AV36" s="25" t="str">
        <f>Monitoring_eng!CO36</f>
        <v>no</v>
      </c>
      <c r="AW36" s="25" t="str">
        <f>Monitoring_eng!CQ36</f>
        <v>no</v>
      </c>
      <c r="AX36" s="25" t="str">
        <f>Monitoring_eng!CS36</f>
        <v>yes</v>
      </c>
      <c r="AY36" s="25" t="str">
        <f>Monitoring_eng!CU36</f>
        <v>no</v>
      </c>
      <c r="AZ36" s="25" t="str">
        <f>Monitoring_eng!CW36</f>
        <v>no</v>
      </c>
      <c r="BA36" s="45" t="s">
        <v>1749</v>
      </c>
      <c r="BB36" s="45">
        <f t="shared" si="0"/>
        <v>12</v>
      </c>
      <c r="BC36" s="45" t="s">
        <v>1750</v>
      </c>
      <c r="BD36" s="45">
        <f t="shared" si="1"/>
        <v>28</v>
      </c>
      <c r="BE36" s="45" t="s">
        <v>1752</v>
      </c>
      <c r="BF36" s="45">
        <f t="shared" si="2"/>
        <v>10</v>
      </c>
      <c r="BG36" s="45" t="s">
        <v>2116</v>
      </c>
      <c r="BH36" s="45">
        <f t="shared" si="3"/>
        <v>0</v>
      </c>
      <c r="BI36" s="45">
        <f t="shared" si="4"/>
        <v>50</v>
      </c>
      <c r="BJ36" s="45" t="str">
        <f t="shared" si="5"/>
        <v>yes</v>
      </c>
      <c r="BK36" s="45" t="str">
        <f t="shared" si="6"/>
        <v>no</v>
      </c>
      <c r="BL36" s="45">
        <f t="shared" si="7"/>
        <v>12</v>
      </c>
      <c r="BM36" s="45">
        <f t="shared" si="8"/>
        <v>28</v>
      </c>
      <c r="BN36" s="78">
        <f t="shared" si="9"/>
        <v>0.24</v>
      </c>
      <c r="BO36" s="78">
        <f t="shared" si="9"/>
        <v>0.56000000000000005</v>
      </c>
      <c r="BP36" s="79">
        <f>COUNTIFS($C36:$AZ36,$BJ36,Results!$T$87:$BQ$87,BP$1)/(COUNTIF(Results!$T$87:$BQ$87,BP$1))</f>
        <v>0.11764705882352941</v>
      </c>
      <c r="BQ36" s="79">
        <f>COUNTIFS($C36:$AZ36,$BJ36,Results!$T$87:$BQ$87,BQ$1)/(COUNTIF(Results!$T$87:$BQ$87,BQ$1))</f>
        <v>0.41666666666666669</v>
      </c>
      <c r="BR36" s="79">
        <f>COUNTIFS($C36:$AZ36,$BJ36,Results!$T$87:$BQ$87,BR$1)/(COUNTIF(Results!$T$87:$BQ$87,BR$1))</f>
        <v>0</v>
      </c>
      <c r="BS36" s="79">
        <f>COUNTIFS($C36:$AZ36,$BJ36,Results!$T$87:$BQ$87,BS$1)/(COUNTIF(Results!$T$87:$BQ$87,BS$1))</f>
        <v>0.38461538461538464</v>
      </c>
      <c r="BT36" s="79">
        <f>COUNTIFS($C36:$AZ36,$BJ36,Results!$T$89:$BQ$89,BT$1)/(COUNTIF(Results!$T$89:$BQ$89,BT$1))</f>
        <v>6.6666666666666666E-2</v>
      </c>
      <c r="BU36" s="79">
        <f>COUNTIFS($C36:$AZ36,$BJ36,Results!$T$89:$BQ$89,BU$1)/(COUNTIF(Results!$T$89:$BQ$89,BU$1))</f>
        <v>0.36363636363636365</v>
      </c>
      <c r="BV36" s="79">
        <f>COUNTIFS($C36:$AZ36,$BJ36,Results!$T$89:$BQ$89,BV$1)/(COUNTIF(Results!$T$89:$BQ$89,BV$1))</f>
        <v>0.22222222222222221</v>
      </c>
      <c r="BW36" s="79">
        <f>COUNTIFS($C36:$AZ36,$BJ36,Results!$T$89:$BQ$89,BW$1)/(COUNTIF(Results!$T$89:$BQ$89,BW$1))</f>
        <v>0.25</v>
      </c>
      <c r="BX36" s="79">
        <f>COUNTIFS($C36:$AZ36,$BJ36,Results!$T$90:$BQ$90,BX$1)/(COUNTIF(Results!$T$90:$BQ$90,BX$1))</f>
        <v>0.17647058823529413</v>
      </c>
      <c r="BY36" s="79">
        <f>COUNTIFS($C36:$AZ36,$BJ36,Results!$T$90:$BQ$90,BY$1)/(COUNTIF(Results!$T$90:$BQ$90,BY$1))</f>
        <v>0.29411764705882354</v>
      </c>
      <c r="BZ36" s="79">
        <f>COUNTIFS($C36:$AZ36,$BJ36,Results!$T$90:$BQ$90,BZ$1)/(COUNTIF(Results!$T$90:$BQ$90,BZ$1))</f>
        <v>0.25</v>
      </c>
      <c r="CA36" s="79">
        <f>COUNTIFS($C36:$AZ36,$BJ36,Results!$T$91:$BQ$91,CA$1)/(COUNTIF(Results!$T$91:$BQ$91,CA$1))</f>
        <v>0.29411764705882354</v>
      </c>
      <c r="CB36" s="79">
        <f>COUNTIFS($C36:$AZ36,$BJ36,Results!$T$91:$BQ$91,CB$1)/(COUNTIF(Results!$T$91:$BQ$91,CB$1))</f>
        <v>0.17647058823529413</v>
      </c>
      <c r="CC36" s="45"/>
    </row>
    <row r="37" spans="1:81" x14ac:dyDescent="0.25">
      <c r="A37" s="45" t="s">
        <v>339</v>
      </c>
      <c r="B37" s="49" t="s">
        <v>139</v>
      </c>
      <c r="C37" s="25" t="str">
        <f>Monitoring_eng!C37</f>
        <v>no</v>
      </c>
      <c r="D37" s="25" t="str">
        <f>Monitoring_eng!E37</f>
        <v>no</v>
      </c>
      <c r="E37" s="25" t="str">
        <f>Monitoring_eng!G37</f>
        <v>no</v>
      </c>
      <c r="F37" s="25" t="str">
        <f>Monitoring_eng!I37</f>
        <v>yes</v>
      </c>
      <c r="G37" s="25" t="str">
        <f>Monitoring_eng!K37</f>
        <v>no</v>
      </c>
      <c r="H37" s="25" t="str">
        <f>Monitoring_eng!M37</f>
        <v>no</v>
      </c>
      <c r="I37" s="25" t="str">
        <f>Monitoring_eng!O37</f>
        <v>yes</v>
      </c>
      <c r="J37" s="25" t="str">
        <f>Monitoring_eng!Q37</f>
        <v>no</v>
      </c>
      <c r="K37" s="25" t="str">
        <f>Monitoring_eng!S37</f>
        <v>no</v>
      </c>
      <c r="L37" s="25" t="str">
        <f>Monitoring_eng!U37</f>
        <v>no</v>
      </c>
      <c r="M37" s="25" t="str">
        <f>Monitoring_eng!W37</f>
        <v>no</v>
      </c>
      <c r="N37" s="25" t="str">
        <f>Monitoring_eng!Y37</f>
        <v>no</v>
      </c>
      <c r="O37" s="25" t="str">
        <f>Monitoring_eng!AA37</f>
        <v>no</v>
      </c>
      <c r="P37" s="25" t="str">
        <f>Monitoring_eng!AC37</f>
        <v>partially</v>
      </c>
      <c r="Q37" s="25" t="str">
        <f>Monitoring_eng!AE37</f>
        <v>no</v>
      </c>
      <c r="R37" s="25" t="str">
        <f>Monitoring_eng!AG37</f>
        <v>no</v>
      </c>
      <c r="S37" s="25" t="str">
        <f>Monitoring_eng!AI37</f>
        <v>partially</v>
      </c>
      <c r="T37" s="25" t="str">
        <f>Monitoring_eng!AK37</f>
        <v>no</v>
      </c>
      <c r="U37" s="25" t="str">
        <f>Monitoring_eng!AM37</f>
        <v>no</v>
      </c>
      <c r="V37" s="25" t="str">
        <f>Monitoring_eng!AO37</f>
        <v>no</v>
      </c>
      <c r="W37" s="25" t="str">
        <f>Monitoring_eng!AQ37</f>
        <v>no</v>
      </c>
      <c r="X37" s="25" t="str">
        <f>Monitoring_eng!AS37</f>
        <v>partially</v>
      </c>
      <c r="Y37" s="25" t="str">
        <f>Monitoring_eng!AU37</f>
        <v>no</v>
      </c>
      <c r="Z37" s="25" t="str">
        <f>Monitoring_eng!AW37</f>
        <v>no</v>
      </c>
      <c r="AA37" s="25" t="str">
        <f>Monitoring_eng!AY37</f>
        <v>no</v>
      </c>
      <c r="AB37" s="25" t="str">
        <f>Monitoring_eng!BA37</f>
        <v>no</v>
      </c>
      <c r="AC37" s="25" t="str">
        <f>Monitoring_eng!BC37</f>
        <v>no</v>
      </c>
      <c r="AD37" s="25" t="str">
        <f>Monitoring_eng!BE37</f>
        <v>no</v>
      </c>
      <c r="AE37" s="25" t="str">
        <f>Monitoring_eng!BG37</f>
        <v>yes</v>
      </c>
      <c r="AF37" s="25" t="str">
        <f>Monitoring_eng!BI37</f>
        <v>no</v>
      </c>
      <c r="AG37" s="25" t="str">
        <f>Monitoring_eng!BK37</f>
        <v>yes</v>
      </c>
      <c r="AH37" s="25" t="str">
        <f>Monitoring_eng!BM37</f>
        <v>no</v>
      </c>
      <c r="AI37" s="25" t="str">
        <f>Monitoring_eng!BO37</f>
        <v>no</v>
      </c>
      <c r="AJ37" s="25" t="str">
        <f>Monitoring_eng!BQ37</f>
        <v>no</v>
      </c>
      <c r="AK37" s="25" t="str">
        <f>Monitoring_eng!BS37</f>
        <v>no</v>
      </c>
      <c r="AL37" s="25" t="str">
        <f>Monitoring_eng!BU37</f>
        <v>no</v>
      </c>
      <c r="AM37" s="25" t="str">
        <f>Monitoring_eng!BW37</f>
        <v>yes</v>
      </c>
      <c r="AN37" s="25" t="str">
        <f>Monitoring_eng!BY37</f>
        <v>yes</v>
      </c>
      <c r="AO37" s="25" t="str">
        <f>Monitoring_eng!CA37</f>
        <v>no</v>
      </c>
      <c r="AP37" s="25" t="str">
        <f>Monitoring_eng!CC37</f>
        <v>no</v>
      </c>
      <c r="AQ37" s="25" t="str">
        <f>Monitoring_eng!CE37</f>
        <v>no</v>
      </c>
      <c r="AR37" s="25" t="str">
        <f>Monitoring_eng!CG37</f>
        <v>no</v>
      </c>
      <c r="AS37" s="25" t="str">
        <f>Monitoring_eng!CI37</f>
        <v>no</v>
      </c>
      <c r="AT37" s="25" t="str">
        <f>Monitoring_eng!CK37</f>
        <v>no</v>
      </c>
      <c r="AU37" s="25" t="str">
        <f>Monitoring_eng!CM37</f>
        <v>no</v>
      </c>
      <c r="AV37" s="25" t="str">
        <f>Monitoring_eng!CO37</f>
        <v>no</v>
      </c>
      <c r="AW37" s="25" t="str">
        <f>Monitoring_eng!CQ37</f>
        <v>no</v>
      </c>
      <c r="AX37" s="25" t="str">
        <f>Monitoring_eng!CS37</f>
        <v>no</v>
      </c>
      <c r="AY37" s="25" t="str">
        <f>Monitoring_eng!CU37</f>
        <v>no</v>
      </c>
      <c r="AZ37" s="25" t="str">
        <f>Monitoring_eng!CW37</f>
        <v>no</v>
      </c>
      <c r="BA37" s="45" t="s">
        <v>1749</v>
      </c>
      <c r="BB37" s="45">
        <f t="shared" si="0"/>
        <v>6</v>
      </c>
      <c r="BC37" s="45" t="s">
        <v>1750</v>
      </c>
      <c r="BD37" s="45">
        <f t="shared" si="1"/>
        <v>41</v>
      </c>
      <c r="BE37" s="45" t="s">
        <v>1752</v>
      </c>
      <c r="BF37" s="45">
        <f t="shared" si="2"/>
        <v>3</v>
      </c>
      <c r="BG37" s="45" t="s">
        <v>2116</v>
      </c>
      <c r="BH37" s="45">
        <f t="shared" si="3"/>
        <v>0</v>
      </c>
      <c r="BI37" s="45">
        <f t="shared" si="4"/>
        <v>50</v>
      </c>
      <c r="BJ37" s="45" t="str">
        <f t="shared" si="5"/>
        <v>yes</v>
      </c>
      <c r="BK37" s="45" t="str">
        <f t="shared" si="6"/>
        <v>no</v>
      </c>
      <c r="BL37" s="45">
        <f t="shared" si="7"/>
        <v>6</v>
      </c>
      <c r="BM37" s="45">
        <f t="shared" si="8"/>
        <v>41</v>
      </c>
      <c r="BN37" s="78">
        <f t="shared" si="9"/>
        <v>0.12</v>
      </c>
      <c r="BO37" s="78">
        <f t="shared" si="9"/>
        <v>0.82</v>
      </c>
      <c r="BP37" s="79">
        <f>COUNTIFS($C37:$AZ37,$BJ37,Results!$T$87:$BQ$87,BP$1)/(COUNTIF(Results!$T$87:$BQ$87,BP$1))</f>
        <v>5.8823529411764705E-2</v>
      </c>
      <c r="BQ37" s="79">
        <f>COUNTIFS($C37:$AZ37,$BJ37,Results!$T$87:$BQ$87,BQ$1)/(COUNTIF(Results!$T$87:$BQ$87,BQ$1))</f>
        <v>0.16666666666666666</v>
      </c>
      <c r="BR37" s="79">
        <f>COUNTIFS($C37:$AZ37,$BJ37,Results!$T$87:$BQ$87,BR$1)/(COUNTIF(Results!$T$87:$BQ$87,BR$1))</f>
        <v>0.125</v>
      </c>
      <c r="BS37" s="79">
        <f>COUNTIFS($C37:$AZ37,$BJ37,Results!$T$87:$BQ$87,BS$1)/(COUNTIF(Results!$T$87:$BQ$87,BS$1))</f>
        <v>0.15384615384615385</v>
      </c>
      <c r="BT37" s="79">
        <f>COUNTIFS($C37:$AZ37,$BJ37,Results!$T$89:$BQ$89,BT$1)/(COUNTIF(Results!$T$89:$BQ$89,BT$1))</f>
        <v>6.6666666666666666E-2</v>
      </c>
      <c r="BU37" s="79">
        <f>COUNTIFS($C37:$AZ37,$BJ37,Results!$T$89:$BQ$89,BU$1)/(COUNTIF(Results!$T$89:$BQ$89,BU$1))</f>
        <v>0.18181818181818182</v>
      </c>
      <c r="BV37" s="79">
        <f>COUNTIFS($C37:$AZ37,$BJ37,Results!$T$89:$BQ$89,BV$1)/(COUNTIF(Results!$T$89:$BQ$89,BV$1))</f>
        <v>0</v>
      </c>
      <c r="BW37" s="79">
        <f>COUNTIFS($C37:$AZ37,$BJ37,Results!$T$89:$BQ$89,BW$1)/(COUNTIF(Results!$T$89:$BQ$89,BW$1))</f>
        <v>0.25</v>
      </c>
      <c r="BX37" s="79">
        <f>COUNTIFS($C37:$AZ37,$BJ37,Results!$T$90:$BQ$90,BX$1)/(COUNTIF(Results!$T$90:$BQ$90,BX$1))</f>
        <v>0.11764705882352941</v>
      </c>
      <c r="BY37" s="79">
        <f>COUNTIFS($C37:$AZ37,$BJ37,Results!$T$90:$BQ$90,BY$1)/(COUNTIF(Results!$T$90:$BQ$90,BY$1))</f>
        <v>0.23529411764705882</v>
      </c>
      <c r="BZ37" s="79">
        <f>COUNTIFS($C37:$AZ37,$BJ37,Results!$T$90:$BQ$90,BZ$1)/(COUNTIF(Results!$T$90:$BQ$90,BZ$1))</f>
        <v>0</v>
      </c>
      <c r="CA37" s="79">
        <f>COUNTIFS($C37:$AZ37,$BJ37,Results!$T$91:$BQ$91,CA$1)/(COUNTIF(Results!$T$91:$BQ$91,CA$1))</f>
        <v>0.23529411764705882</v>
      </c>
      <c r="CB37" s="79">
        <f>COUNTIFS($C37:$AZ37,$BJ37,Results!$T$91:$BQ$91,CB$1)/(COUNTIF(Results!$T$91:$BQ$91,CB$1))</f>
        <v>0.11764705882352941</v>
      </c>
      <c r="CC37" s="45"/>
    </row>
    <row r="38" spans="1:81" x14ac:dyDescent="0.25">
      <c r="A38" s="45" t="s">
        <v>340</v>
      </c>
      <c r="B38" s="49" t="s">
        <v>140</v>
      </c>
      <c r="C38" s="25" t="str">
        <f>Monitoring_eng!C38</f>
        <v>no</v>
      </c>
      <c r="D38" s="25" t="str">
        <f>Monitoring_eng!E38</f>
        <v>no</v>
      </c>
      <c r="E38" s="25" t="str">
        <f>Monitoring_eng!G38</f>
        <v>yes</v>
      </c>
      <c r="F38" s="25" t="str">
        <f>Monitoring_eng!I38</f>
        <v>no</v>
      </c>
      <c r="G38" s="25" t="str">
        <f>Monitoring_eng!K38</f>
        <v>no</v>
      </c>
      <c r="H38" s="25" t="str">
        <f>Monitoring_eng!M38</f>
        <v>yes</v>
      </c>
      <c r="I38" s="25" t="str">
        <f>Monitoring_eng!O38</f>
        <v>no</v>
      </c>
      <c r="J38" s="25" t="str">
        <f>Monitoring_eng!Q38</f>
        <v>yes</v>
      </c>
      <c r="K38" s="25" t="str">
        <f>Monitoring_eng!S38</f>
        <v>no</v>
      </c>
      <c r="L38" s="25" t="str">
        <f>Monitoring_eng!U38</f>
        <v>no</v>
      </c>
      <c r="M38" s="25" t="str">
        <f>Monitoring_eng!W38</f>
        <v>no</v>
      </c>
      <c r="N38" s="25" t="str">
        <f>Monitoring_eng!Y38</f>
        <v>no</v>
      </c>
      <c r="O38" s="25" t="str">
        <f>Monitoring_eng!AA38</f>
        <v>no</v>
      </c>
      <c r="P38" s="25" t="str">
        <f>Monitoring_eng!AC38</f>
        <v>partially</v>
      </c>
      <c r="Q38" s="25" t="str">
        <f>Monitoring_eng!AE38</f>
        <v>no</v>
      </c>
      <c r="R38" s="25" t="str">
        <f>Monitoring_eng!AG38</f>
        <v>no</v>
      </c>
      <c r="S38" s="25" t="str">
        <f>Monitoring_eng!AI38</f>
        <v>no</v>
      </c>
      <c r="T38" s="25" t="str">
        <f>Monitoring_eng!AK38</f>
        <v>no</v>
      </c>
      <c r="U38" s="25" t="str">
        <f>Monitoring_eng!AM38</f>
        <v>no</v>
      </c>
      <c r="V38" s="25" t="str">
        <f>Monitoring_eng!AO38</f>
        <v>no</v>
      </c>
      <c r="W38" s="25" t="str">
        <f>Monitoring_eng!AQ38</f>
        <v>no</v>
      </c>
      <c r="X38" s="25" t="str">
        <f>Monitoring_eng!AS38</f>
        <v>no</v>
      </c>
      <c r="Y38" s="25" t="str">
        <f>Monitoring_eng!AU38</f>
        <v>no</v>
      </c>
      <c r="Z38" s="25" t="str">
        <f>Monitoring_eng!AW38</f>
        <v>no</v>
      </c>
      <c r="AA38" s="25" t="str">
        <f>Monitoring_eng!AY38</f>
        <v>yes</v>
      </c>
      <c r="AB38" s="25" t="str">
        <f>Monitoring_eng!BA38</f>
        <v>no</v>
      </c>
      <c r="AC38" s="25" t="str">
        <f>Monitoring_eng!BC38</f>
        <v>no</v>
      </c>
      <c r="AD38" s="25" t="str">
        <f>Monitoring_eng!BE38</f>
        <v>yes</v>
      </c>
      <c r="AE38" s="25" t="str">
        <f>Monitoring_eng!BG38</f>
        <v>yes</v>
      </c>
      <c r="AF38" s="25" t="str">
        <f>Monitoring_eng!BI38</f>
        <v>no</v>
      </c>
      <c r="AG38" s="25" t="str">
        <f>Monitoring_eng!BK38</f>
        <v>no</v>
      </c>
      <c r="AH38" s="25" t="str">
        <f>Monitoring_eng!BM38</f>
        <v>no</v>
      </c>
      <c r="AI38" s="25" t="str">
        <f>Monitoring_eng!BO38</f>
        <v>no</v>
      </c>
      <c r="AJ38" s="25" t="str">
        <f>Monitoring_eng!BQ38</f>
        <v>no</v>
      </c>
      <c r="AK38" s="25" t="str">
        <f>Monitoring_eng!BS38</f>
        <v>no</v>
      </c>
      <c r="AL38" s="25" t="str">
        <f>Monitoring_eng!BU38</f>
        <v>no</v>
      </c>
      <c r="AM38" s="25" t="str">
        <f>Monitoring_eng!BW38</f>
        <v>no</v>
      </c>
      <c r="AN38" s="25" t="str">
        <f>Monitoring_eng!BY38</f>
        <v>no</v>
      </c>
      <c r="AO38" s="25" t="str">
        <f>Monitoring_eng!CA38</f>
        <v>yes</v>
      </c>
      <c r="AP38" s="25" t="str">
        <f>Monitoring_eng!CC38</f>
        <v>no</v>
      </c>
      <c r="AQ38" s="25" t="str">
        <f>Monitoring_eng!CE38</f>
        <v>yes</v>
      </c>
      <c r="AR38" s="25" t="str">
        <f>Monitoring_eng!CG38</f>
        <v>no</v>
      </c>
      <c r="AS38" s="25" t="str">
        <f>Monitoring_eng!CI38</f>
        <v>no</v>
      </c>
      <c r="AT38" s="25" t="str">
        <f>Monitoring_eng!CK38</f>
        <v>no</v>
      </c>
      <c r="AU38" s="25" t="str">
        <f>Monitoring_eng!CM38</f>
        <v>no</v>
      </c>
      <c r="AV38" s="25" t="str">
        <f>Monitoring_eng!CO38</f>
        <v>no</v>
      </c>
      <c r="AW38" s="25" t="str">
        <f>Monitoring_eng!CQ38</f>
        <v>no</v>
      </c>
      <c r="AX38" s="25" t="str">
        <f>Monitoring_eng!CS38</f>
        <v>no</v>
      </c>
      <c r="AY38" s="25" t="str">
        <f>Monitoring_eng!CU38</f>
        <v>yes</v>
      </c>
      <c r="AZ38" s="25" t="str">
        <f>Monitoring_eng!CW38</f>
        <v>no</v>
      </c>
      <c r="BA38" s="45" t="s">
        <v>1749</v>
      </c>
      <c r="BB38" s="45">
        <f t="shared" si="0"/>
        <v>9</v>
      </c>
      <c r="BC38" s="45" t="s">
        <v>1750</v>
      </c>
      <c r="BD38" s="45">
        <f t="shared" si="1"/>
        <v>40</v>
      </c>
      <c r="BE38" s="45" t="s">
        <v>1752</v>
      </c>
      <c r="BF38" s="45">
        <f t="shared" si="2"/>
        <v>1</v>
      </c>
      <c r="BG38" s="45" t="s">
        <v>2116</v>
      </c>
      <c r="BH38" s="45">
        <f t="shared" si="3"/>
        <v>0</v>
      </c>
      <c r="BI38" s="45">
        <f t="shared" si="4"/>
        <v>50</v>
      </c>
      <c r="BJ38" s="45" t="str">
        <f t="shared" si="5"/>
        <v>yes</v>
      </c>
      <c r="BK38" s="45" t="str">
        <f t="shared" si="6"/>
        <v>no</v>
      </c>
      <c r="BL38" s="45">
        <f t="shared" si="7"/>
        <v>9</v>
      </c>
      <c r="BM38" s="45">
        <f t="shared" si="8"/>
        <v>40</v>
      </c>
      <c r="BN38" s="78">
        <f t="shared" si="9"/>
        <v>0.18</v>
      </c>
      <c r="BO38" s="78">
        <f t="shared" si="9"/>
        <v>0.8</v>
      </c>
      <c r="BP38" s="79">
        <f>COUNTIFS($C38:$AZ38,$BJ38,Results!$T$87:$BQ$87,BP$1)/(COUNTIF(Results!$T$87:$BQ$87,BP$1))</f>
        <v>0.11764705882352941</v>
      </c>
      <c r="BQ38" s="79">
        <f>COUNTIFS($C38:$AZ38,$BJ38,Results!$T$87:$BQ$87,BQ$1)/(COUNTIF(Results!$T$87:$BQ$87,BQ$1))</f>
        <v>0.33333333333333331</v>
      </c>
      <c r="BR38" s="79">
        <f>COUNTIFS($C38:$AZ38,$BJ38,Results!$T$87:$BQ$87,BR$1)/(COUNTIF(Results!$T$87:$BQ$87,BR$1))</f>
        <v>0.125</v>
      </c>
      <c r="BS38" s="79">
        <f>COUNTIFS($C38:$AZ38,$BJ38,Results!$T$87:$BQ$87,BS$1)/(COUNTIF(Results!$T$87:$BQ$87,BS$1))</f>
        <v>0.15384615384615385</v>
      </c>
      <c r="BT38" s="79">
        <f>COUNTIFS($C38:$AZ38,$BJ38,Results!$T$89:$BQ$89,BT$1)/(COUNTIF(Results!$T$89:$BQ$89,BT$1))</f>
        <v>0.13333333333333333</v>
      </c>
      <c r="BU38" s="79">
        <f>COUNTIFS($C38:$AZ38,$BJ38,Results!$T$89:$BQ$89,BU$1)/(COUNTIF(Results!$T$89:$BQ$89,BU$1))</f>
        <v>0.13636363636363635</v>
      </c>
      <c r="BV38" s="79">
        <f>COUNTIFS($C38:$AZ38,$BJ38,Results!$T$89:$BQ$89,BV$1)/(COUNTIF(Results!$T$89:$BQ$89,BV$1))</f>
        <v>0.44444444444444442</v>
      </c>
      <c r="BW38" s="79">
        <f>COUNTIFS($C38:$AZ38,$BJ38,Results!$T$89:$BQ$89,BW$1)/(COUNTIF(Results!$T$89:$BQ$89,BW$1))</f>
        <v>0</v>
      </c>
      <c r="BX38" s="79">
        <f>COUNTIFS($C38:$AZ38,$BJ38,Results!$T$90:$BQ$90,BX$1)/(COUNTIF(Results!$T$90:$BQ$90,BX$1))</f>
        <v>0.17647058823529413</v>
      </c>
      <c r="BY38" s="79">
        <f>COUNTIFS($C38:$AZ38,$BJ38,Results!$T$90:$BQ$90,BY$1)/(COUNTIF(Results!$T$90:$BQ$90,BY$1))</f>
        <v>0.17647058823529413</v>
      </c>
      <c r="BZ38" s="79">
        <f>COUNTIFS($C38:$AZ38,$BJ38,Results!$T$90:$BQ$90,BZ$1)/(COUNTIF(Results!$T$90:$BQ$90,BZ$1))</f>
        <v>0.1875</v>
      </c>
      <c r="CA38" s="79">
        <f>COUNTIFS($C38:$AZ38,$BJ38,Results!$T$91:$BQ$91,CA$1)/(COUNTIF(Results!$T$91:$BQ$91,CA$1))</f>
        <v>0.17647058823529413</v>
      </c>
      <c r="CB38" s="79">
        <f>COUNTIFS($C38:$AZ38,$BJ38,Results!$T$91:$BQ$91,CB$1)/(COUNTIF(Results!$T$91:$BQ$91,CB$1))</f>
        <v>0.17647058823529413</v>
      </c>
      <c r="CC38" s="45"/>
    </row>
    <row r="39" spans="1:81" x14ac:dyDescent="0.25">
      <c r="A39" s="45" t="s">
        <v>341</v>
      </c>
      <c r="B39" s="53" t="s">
        <v>279</v>
      </c>
      <c r="C39" s="25" t="str">
        <f>Monitoring_eng!C39</f>
        <v>yes</v>
      </c>
      <c r="D39" s="25" t="str">
        <f>Monitoring_eng!E39</f>
        <v>no</v>
      </c>
      <c r="E39" s="25" t="str">
        <f>Monitoring_eng!G39</f>
        <v>yes</v>
      </c>
      <c r="F39" s="25" t="str">
        <f>Monitoring_eng!I39</f>
        <v>yes</v>
      </c>
      <c r="G39" s="25" t="str">
        <f>Monitoring_eng!K39</f>
        <v>no</v>
      </c>
      <c r="H39" s="25" t="str">
        <f>Monitoring_eng!M39</f>
        <v>no</v>
      </c>
      <c r="I39" s="25" t="str">
        <f>Monitoring_eng!O39</f>
        <v>no</v>
      </c>
      <c r="J39" s="25" t="str">
        <f>Monitoring_eng!Q39</f>
        <v>no</v>
      </c>
      <c r="K39" s="25" t="str">
        <f>Monitoring_eng!S39</f>
        <v>no</v>
      </c>
      <c r="L39" s="25" t="str">
        <f>Monitoring_eng!U39</f>
        <v>yes</v>
      </c>
      <c r="M39" s="25" t="str">
        <f>Monitoring_eng!W39</f>
        <v>no</v>
      </c>
      <c r="N39" s="25" t="str">
        <f>Monitoring_eng!Y39</f>
        <v>no</v>
      </c>
      <c r="O39" s="25" t="str">
        <f>Monitoring_eng!AA39</f>
        <v>no</v>
      </c>
      <c r="P39" s="25" t="str">
        <f>Monitoring_eng!AC39</f>
        <v>no</v>
      </c>
      <c r="Q39" s="25" t="str">
        <f>Monitoring_eng!AE39</f>
        <v>no</v>
      </c>
      <c r="R39" s="25" t="str">
        <f>Monitoring_eng!AG39</f>
        <v>yes</v>
      </c>
      <c r="S39" s="25" t="str">
        <f>Monitoring_eng!AI39</f>
        <v>no</v>
      </c>
      <c r="T39" s="25" t="str">
        <f>Monitoring_eng!AK39</f>
        <v>no</v>
      </c>
      <c r="U39" s="25" t="str">
        <f>Monitoring_eng!AM39</f>
        <v>no</v>
      </c>
      <c r="V39" s="25" t="str">
        <f>Monitoring_eng!AO39</f>
        <v>no</v>
      </c>
      <c r="W39" s="25" t="str">
        <f>Monitoring_eng!AQ39</f>
        <v>no</v>
      </c>
      <c r="X39" s="25" t="str">
        <f>Monitoring_eng!AS39</f>
        <v>yes</v>
      </c>
      <c r="Y39" s="25" t="str">
        <f>Monitoring_eng!AU39</f>
        <v>no</v>
      </c>
      <c r="Z39" s="25" t="str">
        <f>Monitoring_eng!AW39</f>
        <v>no</v>
      </c>
      <c r="AA39" s="25" t="str">
        <f>Monitoring_eng!AY39</f>
        <v>partially</v>
      </c>
      <c r="AB39" s="25" t="str">
        <f>Monitoring_eng!BA39</f>
        <v>no</v>
      </c>
      <c r="AC39" s="25" t="str">
        <f>Monitoring_eng!BC39</f>
        <v>no</v>
      </c>
      <c r="AD39" s="25" t="str">
        <f>Monitoring_eng!BE39</f>
        <v>no</v>
      </c>
      <c r="AE39" s="25" t="str">
        <f>Monitoring_eng!BG39</f>
        <v>no</v>
      </c>
      <c r="AF39" s="25" t="str">
        <f>Monitoring_eng!BI39</f>
        <v>no</v>
      </c>
      <c r="AG39" s="25" t="str">
        <f>Monitoring_eng!BK39</f>
        <v>yes</v>
      </c>
      <c r="AH39" s="25" t="str">
        <f>Monitoring_eng!BM39</f>
        <v>no</v>
      </c>
      <c r="AI39" s="25" t="str">
        <f>Monitoring_eng!BO39</f>
        <v>no</v>
      </c>
      <c r="AJ39" s="25" t="str">
        <f>Monitoring_eng!BQ39</f>
        <v>no</v>
      </c>
      <c r="AK39" s="25" t="str">
        <f>Monitoring_eng!BS39</f>
        <v>no</v>
      </c>
      <c r="AL39" s="25" t="str">
        <f>Monitoring_eng!BU39</f>
        <v>partially</v>
      </c>
      <c r="AM39" s="25" t="str">
        <f>Monitoring_eng!BW39</f>
        <v>no</v>
      </c>
      <c r="AN39" s="25" t="str">
        <f>Monitoring_eng!BY39</f>
        <v>no</v>
      </c>
      <c r="AO39" s="25" t="str">
        <f>Monitoring_eng!CA39</f>
        <v>yes</v>
      </c>
      <c r="AP39" s="25" t="str">
        <f>Monitoring_eng!CC39</f>
        <v>no</v>
      </c>
      <c r="AQ39" s="25" t="str">
        <f>Monitoring_eng!CE39</f>
        <v>no</v>
      </c>
      <c r="AR39" s="25" t="str">
        <f>Monitoring_eng!CG39</f>
        <v>yes</v>
      </c>
      <c r="AS39" s="25" t="str">
        <f>Monitoring_eng!CI39</f>
        <v>yes</v>
      </c>
      <c r="AT39" s="25" t="str">
        <f>Monitoring_eng!CK39</f>
        <v>no</v>
      </c>
      <c r="AU39" s="25" t="str">
        <f>Monitoring_eng!CM39</f>
        <v>no</v>
      </c>
      <c r="AV39" s="25" t="str">
        <f>Monitoring_eng!CO39</f>
        <v>no</v>
      </c>
      <c r="AW39" s="25" t="str">
        <f>Monitoring_eng!CQ39</f>
        <v>no</v>
      </c>
      <c r="AX39" s="25" t="str">
        <f>Monitoring_eng!CS39</f>
        <v>no</v>
      </c>
      <c r="AY39" s="25" t="str">
        <f>Monitoring_eng!CU39</f>
        <v>partially</v>
      </c>
      <c r="AZ39" s="25" t="str">
        <f>Monitoring_eng!CW39</f>
        <v>yes</v>
      </c>
      <c r="BA39" s="45" t="s">
        <v>1749</v>
      </c>
      <c r="BB39" s="45">
        <f t="shared" si="0"/>
        <v>11</v>
      </c>
      <c r="BC39" s="45" t="s">
        <v>1750</v>
      </c>
      <c r="BD39" s="45">
        <f t="shared" si="1"/>
        <v>36</v>
      </c>
      <c r="BE39" s="45" t="s">
        <v>1752</v>
      </c>
      <c r="BF39" s="45">
        <f t="shared" si="2"/>
        <v>3</v>
      </c>
      <c r="BG39" s="45" t="s">
        <v>2116</v>
      </c>
      <c r="BH39" s="45">
        <f t="shared" si="3"/>
        <v>0</v>
      </c>
      <c r="BI39" s="45">
        <f t="shared" si="4"/>
        <v>50</v>
      </c>
      <c r="BJ39" s="45" t="str">
        <f t="shared" si="5"/>
        <v>yes</v>
      </c>
      <c r="BK39" s="45" t="str">
        <f t="shared" si="6"/>
        <v>no</v>
      </c>
      <c r="BL39" s="45">
        <f t="shared" si="7"/>
        <v>11</v>
      </c>
      <c r="BM39" s="45">
        <f t="shared" si="8"/>
        <v>36</v>
      </c>
      <c r="BN39" s="78">
        <f t="shared" si="9"/>
        <v>0.22</v>
      </c>
      <c r="BO39" s="78">
        <f t="shared" si="9"/>
        <v>0.72</v>
      </c>
      <c r="BP39" s="79">
        <f>COUNTIFS($C39:$AZ39,$BJ39,Results!$T$87:$BQ$87,BP$1)/(COUNTIF(Results!$T$87:$BQ$87,BP$1))</f>
        <v>0.23529411764705882</v>
      </c>
      <c r="BQ39" s="79">
        <f>COUNTIFS($C39:$AZ39,$BJ39,Results!$T$87:$BQ$87,BQ$1)/(COUNTIF(Results!$T$87:$BQ$87,BQ$1))</f>
        <v>0.16666666666666666</v>
      </c>
      <c r="BR39" s="79">
        <f>COUNTIFS($C39:$AZ39,$BJ39,Results!$T$87:$BQ$87,BR$1)/(COUNTIF(Results!$T$87:$BQ$87,BR$1))</f>
        <v>0.25</v>
      </c>
      <c r="BS39" s="79">
        <f>COUNTIFS($C39:$AZ39,$BJ39,Results!$T$87:$BQ$87,BS$1)/(COUNTIF(Results!$T$87:$BQ$87,BS$1))</f>
        <v>0.23076923076923078</v>
      </c>
      <c r="BT39" s="79">
        <f>COUNTIFS($C39:$AZ39,$BJ39,Results!$T$89:$BQ$89,BT$1)/(COUNTIF(Results!$T$89:$BQ$89,BT$1))</f>
        <v>0.26666666666666666</v>
      </c>
      <c r="BU39" s="79">
        <f>COUNTIFS($C39:$AZ39,$BJ39,Results!$T$89:$BQ$89,BU$1)/(COUNTIF(Results!$T$89:$BQ$89,BU$1))</f>
        <v>0.27272727272727271</v>
      </c>
      <c r="BV39" s="79">
        <f>COUNTIFS($C39:$AZ39,$BJ39,Results!$T$89:$BQ$89,BV$1)/(COUNTIF(Results!$T$89:$BQ$89,BV$1))</f>
        <v>0.1111111111111111</v>
      </c>
      <c r="BW39" s="79">
        <f>COUNTIFS($C39:$AZ39,$BJ39,Results!$T$89:$BQ$89,BW$1)/(COUNTIF(Results!$T$89:$BQ$89,BW$1))</f>
        <v>0</v>
      </c>
      <c r="BX39" s="79">
        <f>COUNTIFS($C39:$AZ39,$BJ39,Results!$T$90:$BQ$90,BX$1)/(COUNTIF(Results!$T$90:$BQ$90,BX$1))</f>
        <v>5.8823529411764705E-2</v>
      </c>
      <c r="BY39" s="79">
        <f>COUNTIFS($C39:$AZ39,$BJ39,Results!$T$90:$BQ$90,BY$1)/(COUNTIF(Results!$T$90:$BQ$90,BY$1))</f>
        <v>0.41176470588235292</v>
      </c>
      <c r="BZ39" s="79">
        <f>COUNTIFS($C39:$AZ39,$BJ39,Results!$T$90:$BQ$90,BZ$1)/(COUNTIF(Results!$T$90:$BQ$90,BZ$1))</f>
        <v>0.1875</v>
      </c>
      <c r="CA39" s="79">
        <f>COUNTIFS($C39:$AZ39,$BJ39,Results!$T$91:$BQ$91,CA$1)/(COUNTIF(Results!$T$91:$BQ$91,CA$1))</f>
        <v>0.41176470588235292</v>
      </c>
      <c r="CB39" s="79">
        <f>COUNTIFS($C39:$AZ39,$BJ39,Results!$T$91:$BQ$91,CB$1)/(COUNTIF(Results!$T$91:$BQ$91,CB$1))</f>
        <v>5.8823529411764705E-2</v>
      </c>
      <c r="CC39" s="45"/>
    </row>
    <row r="40" spans="1:81" x14ac:dyDescent="0.25">
      <c r="A40" s="45" t="s">
        <v>342</v>
      </c>
      <c r="B40" s="53" t="s">
        <v>281</v>
      </c>
      <c r="C40" s="25" t="str">
        <f>Monitoring_eng!C40</f>
        <v>no</v>
      </c>
      <c r="D40" s="25" t="str">
        <f>Monitoring_eng!E40</f>
        <v>no</v>
      </c>
      <c r="E40" s="25" t="str">
        <f>Monitoring_eng!G40</f>
        <v>no</v>
      </c>
      <c r="F40" s="25" t="str">
        <f>Monitoring_eng!I40</f>
        <v>no</v>
      </c>
      <c r="G40" s="25" t="str">
        <f>Monitoring_eng!K40</f>
        <v>no</v>
      </c>
      <c r="H40" s="25" t="str">
        <f>Monitoring_eng!M40</f>
        <v>no</v>
      </c>
      <c r="I40" s="25" t="str">
        <f>Monitoring_eng!O40</f>
        <v>no</v>
      </c>
      <c r="J40" s="25" t="str">
        <f>Monitoring_eng!Q40</f>
        <v>no</v>
      </c>
      <c r="K40" s="25" t="str">
        <f>Monitoring_eng!S40</f>
        <v>no</v>
      </c>
      <c r="L40" s="25" t="str">
        <f>Monitoring_eng!U40</f>
        <v>yes</v>
      </c>
      <c r="M40" s="25" t="str">
        <f>Monitoring_eng!W40</f>
        <v>no</v>
      </c>
      <c r="N40" s="25" t="str">
        <f>Monitoring_eng!Y40</f>
        <v>no</v>
      </c>
      <c r="O40" s="25" t="str">
        <f>Monitoring_eng!AA40</f>
        <v>no</v>
      </c>
      <c r="P40" s="25" t="str">
        <f>Monitoring_eng!AC40</f>
        <v>no</v>
      </c>
      <c r="Q40" s="25" t="str">
        <f>Monitoring_eng!AE40</f>
        <v>no</v>
      </c>
      <c r="R40" s="25" t="str">
        <f>Monitoring_eng!AG40</f>
        <v>no</v>
      </c>
      <c r="S40" s="25" t="str">
        <f>Monitoring_eng!AI40</f>
        <v>no</v>
      </c>
      <c r="T40" s="25" t="str">
        <f>Monitoring_eng!AK40</f>
        <v>no</v>
      </c>
      <c r="U40" s="25" t="str">
        <f>Monitoring_eng!AM40</f>
        <v>no</v>
      </c>
      <c r="V40" s="25" t="str">
        <f>Monitoring_eng!AO40</f>
        <v>no</v>
      </c>
      <c r="W40" s="25" t="str">
        <f>Monitoring_eng!AQ40</f>
        <v>no</v>
      </c>
      <c r="X40" s="25" t="str">
        <f>Monitoring_eng!AS40</f>
        <v>no</v>
      </c>
      <c r="Y40" s="25" t="str">
        <f>Monitoring_eng!AU40</f>
        <v>no</v>
      </c>
      <c r="Z40" s="25" t="str">
        <f>Monitoring_eng!AW40</f>
        <v>no</v>
      </c>
      <c r="AA40" s="25" t="str">
        <f>Monitoring_eng!AY40</f>
        <v>partially</v>
      </c>
      <c r="AB40" s="25" t="str">
        <f>Monitoring_eng!BA40</f>
        <v>no</v>
      </c>
      <c r="AC40" s="25" t="str">
        <f>Monitoring_eng!BC40</f>
        <v>no</v>
      </c>
      <c r="AD40" s="25" t="str">
        <f>Monitoring_eng!BE40</f>
        <v>partially</v>
      </c>
      <c r="AE40" s="25" t="str">
        <f>Monitoring_eng!BG40</f>
        <v>no</v>
      </c>
      <c r="AF40" s="25" t="str">
        <f>Monitoring_eng!BI40</f>
        <v>no</v>
      </c>
      <c r="AG40" s="25" t="str">
        <f>Monitoring_eng!BK40</f>
        <v>no</v>
      </c>
      <c r="AH40" s="25" t="str">
        <f>Monitoring_eng!BM40</f>
        <v>no</v>
      </c>
      <c r="AI40" s="25" t="str">
        <f>Monitoring_eng!BO40</f>
        <v>no</v>
      </c>
      <c r="AJ40" s="25" t="str">
        <f>Monitoring_eng!BQ40</f>
        <v>no</v>
      </c>
      <c r="AK40" s="25" t="str">
        <f>Monitoring_eng!BS40</f>
        <v>no</v>
      </c>
      <c r="AL40" s="25" t="str">
        <f>Monitoring_eng!BU40</f>
        <v>no</v>
      </c>
      <c r="AM40" s="25" t="str">
        <f>Monitoring_eng!BW40</f>
        <v>no</v>
      </c>
      <c r="AN40" s="25" t="str">
        <f>Monitoring_eng!BY40</f>
        <v>yes</v>
      </c>
      <c r="AO40" s="25" t="str">
        <f>Monitoring_eng!CA40</f>
        <v>no</v>
      </c>
      <c r="AP40" s="25" t="str">
        <f>Monitoring_eng!CC40</f>
        <v>no</v>
      </c>
      <c r="AQ40" s="25" t="str">
        <f>Monitoring_eng!CE40</f>
        <v>no</v>
      </c>
      <c r="AR40" s="25" t="str">
        <f>Monitoring_eng!CG40</f>
        <v>no</v>
      </c>
      <c r="AS40" s="25" t="str">
        <f>Monitoring_eng!CI40</f>
        <v>no</v>
      </c>
      <c r="AT40" s="25" t="str">
        <f>Monitoring_eng!CK40</f>
        <v>no</v>
      </c>
      <c r="AU40" s="25" t="str">
        <f>Monitoring_eng!CM40</f>
        <v>no</v>
      </c>
      <c r="AV40" s="25" t="str">
        <f>Monitoring_eng!CO40</f>
        <v>no</v>
      </c>
      <c r="AW40" s="25" t="str">
        <f>Monitoring_eng!CQ40</f>
        <v>no</v>
      </c>
      <c r="AX40" s="25" t="str">
        <f>Monitoring_eng!CS40</f>
        <v>no</v>
      </c>
      <c r="AY40" s="25" t="str">
        <f>Monitoring_eng!CU40</f>
        <v>yes</v>
      </c>
      <c r="AZ40" s="25" t="str">
        <f>Monitoring_eng!CW40</f>
        <v>yes</v>
      </c>
      <c r="BA40" s="45" t="s">
        <v>1749</v>
      </c>
      <c r="BB40" s="45">
        <f t="shared" si="0"/>
        <v>4</v>
      </c>
      <c r="BC40" s="45" t="s">
        <v>1750</v>
      </c>
      <c r="BD40" s="45">
        <f t="shared" si="1"/>
        <v>44</v>
      </c>
      <c r="BE40" s="45" t="s">
        <v>1752</v>
      </c>
      <c r="BF40" s="45">
        <f t="shared" si="2"/>
        <v>2</v>
      </c>
      <c r="BG40" s="45" t="s">
        <v>2116</v>
      </c>
      <c r="BH40" s="45">
        <f t="shared" si="3"/>
        <v>0</v>
      </c>
      <c r="BI40" s="45">
        <f t="shared" si="4"/>
        <v>50</v>
      </c>
      <c r="BJ40" s="45" t="str">
        <f t="shared" si="5"/>
        <v>yes</v>
      </c>
      <c r="BK40" s="45" t="str">
        <f t="shared" si="6"/>
        <v>no</v>
      </c>
      <c r="BL40" s="45">
        <f t="shared" si="7"/>
        <v>4</v>
      </c>
      <c r="BM40" s="45">
        <f t="shared" si="8"/>
        <v>44</v>
      </c>
      <c r="BN40" s="78">
        <f t="shared" si="9"/>
        <v>0.08</v>
      </c>
      <c r="BO40" s="78">
        <f t="shared" si="9"/>
        <v>0.88</v>
      </c>
      <c r="BP40" s="79">
        <f>COUNTIFS($C40:$AZ40,$BJ40,Results!$T$87:$BQ$87,BP$1)/(COUNTIF(Results!$T$87:$BQ$87,BP$1))</f>
        <v>0.11764705882352941</v>
      </c>
      <c r="BQ40" s="79">
        <f>COUNTIFS($C40:$AZ40,$BJ40,Results!$T$87:$BQ$87,BQ$1)/(COUNTIF(Results!$T$87:$BQ$87,BQ$1))</f>
        <v>0</v>
      </c>
      <c r="BR40" s="79">
        <f>COUNTIFS($C40:$AZ40,$BJ40,Results!$T$87:$BQ$87,BR$1)/(COUNTIF(Results!$T$87:$BQ$87,BR$1))</f>
        <v>0.125</v>
      </c>
      <c r="BS40" s="79">
        <f>COUNTIFS($C40:$AZ40,$BJ40,Results!$T$87:$BQ$87,BS$1)/(COUNTIF(Results!$T$87:$BQ$87,BS$1))</f>
        <v>7.6923076923076927E-2</v>
      </c>
      <c r="BT40" s="79">
        <f>COUNTIFS($C40:$AZ40,$BJ40,Results!$T$89:$BQ$89,BT$1)/(COUNTIF(Results!$T$89:$BQ$89,BT$1))</f>
        <v>6.6666666666666666E-2</v>
      </c>
      <c r="BU40" s="79">
        <f>COUNTIFS($C40:$AZ40,$BJ40,Results!$T$89:$BQ$89,BU$1)/(COUNTIF(Results!$T$89:$BQ$89,BU$1))</f>
        <v>4.5454545454545456E-2</v>
      </c>
      <c r="BV40" s="79">
        <f>COUNTIFS($C40:$AZ40,$BJ40,Results!$T$89:$BQ$89,BV$1)/(COUNTIF(Results!$T$89:$BQ$89,BV$1))</f>
        <v>0.22222222222222221</v>
      </c>
      <c r="BW40" s="79">
        <f>COUNTIFS($C40:$AZ40,$BJ40,Results!$T$89:$BQ$89,BW$1)/(COUNTIF(Results!$T$89:$BQ$89,BW$1))</f>
        <v>0</v>
      </c>
      <c r="BX40" s="79">
        <f>COUNTIFS($C40:$AZ40,$BJ40,Results!$T$90:$BQ$90,BX$1)/(COUNTIF(Results!$T$90:$BQ$90,BX$1))</f>
        <v>0.11764705882352941</v>
      </c>
      <c r="BY40" s="79">
        <f>COUNTIFS($C40:$AZ40,$BJ40,Results!$T$90:$BQ$90,BY$1)/(COUNTIF(Results!$T$90:$BQ$90,BY$1))</f>
        <v>0.11764705882352941</v>
      </c>
      <c r="BZ40" s="79">
        <f>COUNTIFS($C40:$AZ40,$BJ40,Results!$T$90:$BQ$90,BZ$1)/(COUNTIF(Results!$T$90:$BQ$90,BZ$1))</f>
        <v>0</v>
      </c>
      <c r="CA40" s="79">
        <f>COUNTIFS($C40:$AZ40,$BJ40,Results!$T$91:$BQ$91,CA$1)/(COUNTIF(Results!$T$91:$BQ$91,CA$1))</f>
        <v>0.11764705882352941</v>
      </c>
      <c r="CB40" s="79">
        <f>COUNTIFS($C40:$AZ40,$BJ40,Results!$T$91:$BQ$91,CB$1)/(COUNTIF(Results!$T$91:$BQ$91,CB$1))</f>
        <v>0.11764705882352941</v>
      </c>
      <c r="CC40" s="45"/>
    </row>
    <row r="41" spans="1:81" x14ac:dyDescent="0.25">
      <c r="A41" s="45" t="s">
        <v>343</v>
      </c>
      <c r="B41" s="53" t="s">
        <v>283</v>
      </c>
      <c r="C41" s="25" t="str">
        <f>Monitoring_eng!C41</f>
        <v>yes</v>
      </c>
      <c r="D41" s="25" t="str">
        <f>Monitoring_eng!E41</f>
        <v>no</v>
      </c>
      <c r="E41" s="25" t="str">
        <f>Monitoring_eng!G41</f>
        <v>yes</v>
      </c>
      <c r="F41" s="25" t="str">
        <f>Monitoring_eng!I41</f>
        <v>no</v>
      </c>
      <c r="G41" s="25" t="str">
        <f>Monitoring_eng!K41</f>
        <v>no</v>
      </c>
      <c r="H41" s="25" t="str">
        <f>Monitoring_eng!M41</f>
        <v>yes</v>
      </c>
      <c r="I41" s="25" t="str">
        <f>Monitoring_eng!O41</f>
        <v>no</v>
      </c>
      <c r="J41" s="25" t="str">
        <f>Monitoring_eng!Q41</f>
        <v>no</v>
      </c>
      <c r="K41" s="25" t="str">
        <f>Monitoring_eng!S41</f>
        <v>no</v>
      </c>
      <c r="L41" s="25" t="str">
        <f>Monitoring_eng!U41</f>
        <v>no</v>
      </c>
      <c r="M41" s="25" t="str">
        <f>Monitoring_eng!W41</f>
        <v>no</v>
      </c>
      <c r="N41" s="25" t="str">
        <f>Monitoring_eng!Y41</f>
        <v>no</v>
      </c>
      <c r="O41" s="25" t="str">
        <f>Monitoring_eng!AA41</f>
        <v>yes</v>
      </c>
      <c r="P41" s="25" t="str">
        <f>Monitoring_eng!AC41</f>
        <v>no</v>
      </c>
      <c r="Q41" s="25" t="str">
        <f>Monitoring_eng!AE41</f>
        <v>no</v>
      </c>
      <c r="R41" s="25" t="str">
        <f>Monitoring_eng!AG41</f>
        <v>yes</v>
      </c>
      <c r="S41" s="25" t="str">
        <f>Monitoring_eng!AI41</f>
        <v>no</v>
      </c>
      <c r="T41" s="25" t="str">
        <f>Monitoring_eng!AK41</f>
        <v>no</v>
      </c>
      <c r="U41" s="25" t="str">
        <f>Monitoring_eng!AM41</f>
        <v>yes</v>
      </c>
      <c r="V41" s="25" t="str">
        <f>Monitoring_eng!AO41</f>
        <v>no</v>
      </c>
      <c r="W41" s="25" t="str">
        <f>Monitoring_eng!AQ41</f>
        <v>yes</v>
      </c>
      <c r="X41" s="25" t="str">
        <f>Monitoring_eng!AS41</f>
        <v>no</v>
      </c>
      <c r="Y41" s="25" t="str">
        <f>Monitoring_eng!AU41</f>
        <v>no</v>
      </c>
      <c r="Z41" s="25" t="str">
        <f>Monitoring_eng!AW41</f>
        <v>no</v>
      </c>
      <c r="AA41" s="25" t="str">
        <f>Monitoring_eng!AY41</f>
        <v>yes</v>
      </c>
      <c r="AB41" s="25" t="str">
        <f>Monitoring_eng!BA41</f>
        <v>no</v>
      </c>
      <c r="AC41" s="25" t="str">
        <f>Monitoring_eng!BC41</f>
        <v>no</v>
      </c>
      <c r="AD41" s="25" t="str">
        <f>Monitoring_eng!BE41</f>
        <v>no</v>
      </c>
      <c r="AE41" s="25" t="str">
        <f>Monitoring_eng!BG41</f>
        <v>no</v>
      </c>
      <c r="AF41" s="25" t="str">
        <f>Monitoring_eng!BI41</f>
        <v>no</v>
      </c>
      <c r="AG41" s="25" t="str">
        <f>Monitoring_eng!BK41</f>
        <v>yes</v>
      </c>
      <c r="AH41" s="25" t="str">
        <f>Monitoring_eng!BM41</f>
        <v>no</v>
      </c>
      <c r="AI41" s="25" t="str">
        <f>Monitoring_eng!BO41</f>
        <v>no</v>
      </c>
      <c r="AJ41" s="25" t="str">
        <f>Monitoring_eng!BQ41</f>
        <v>no</v>
      </c>
      <c r="AK41" s="25" t="str">
        <f>Monitoring_eng!BS41</f>
        <v>yes</v>
      </c>
      <c r="AL41" s="25" t="str">
        <f>Monitoring_eng!BU41</f>
        <v>no</v>
      </c>
      <c r="AM41" s="25" t="str">
        <f>Monitoring_eng!BW41</f>
        <v>no</v>
      </c>
      <c r="AN41" s="25" t="str">
        <f>Monitoring_eng!BY41</f>
        <v>yes</v>
      </c>
      <c r="AO41" s="25" t="str">
        <f>Monitoring_eng!CA41</f>
        <v>no</v>
      </c>
      <c r="AP41" s="25" t="str">
        <f>Monitoring_eng!CC41</f>
        <v>yes</v>
      </c>
      <c r="AQ41" s="25" t="str">
        <f>Monitoring_eng!CE41</f>
        <v>no</v>
      </c>
      <c r="AR41" s="25" t="str">
        <f>Monitoring_eng!CG41</f>
        <v>no</v>
      </c>
      <c r="AS41" s="25" t="str">
        <f>Monitoring_eng!CI41</f>
        <v>yes</v>
      </c>
      <c r="AT41" s="25" t="str">
        <f>Monitoring_eng!CK41</f>
        <v>no</v>
      </c>
      <c r="AU41" s="25" t="str">
        <f>Monitoring_eng!CM41</f>
        <v>yes</v>
      </c>
      <c r="AV41" s="25" t="str">
        <f>Monitoring_eng!CO41</f>
        <v>no</v>
      </c>
      <c r="AW41" s="25" t="str">
        <f>Monitoring_eng!CQ41</f>
        <v>no</v>
      </c>
      <c r="AX41" s="25" t="str">
        <f>Monitoring_eng!CS41</f>
        <v>no</v>
      </c>
      <c r="AY41" s="25" t="str">
        <f>Monitoring_eng!CU41</f>
        <v>yes</v>
      </c>
      <c r="AZ41" s="25" t="str">
        <f>Monitoring_eng!CW41</f>
        <v>yes</v>
      </c>
      <c r="BA41" s="45" t="s">
        <v>1749</v>
      </c>
      <c r="BB41" s="45">
        <f t="shared" si="0"/>
        <v>16</v>
      </c>
      <c r="BC41" s="45" t="s">
        <v>1750</v>
      </c>
      <c r="BD41" s="45">
        <f t="shared" si="1"/>
        <v>34</v>
      </c>
      <c r="BE41" s="45" t="s">
        <v>1752</v>
      </c>
      <c r="BF41" s="45">
        <f t="shared" si="2"/>
        <v>0</v>
      </c>
      <c r="BG41" s="45" t="s">
        <v>2116</v>
      </c>
      <c r="BH41" s="45">
        <f t="shared" si="3"/>
        <v>0</v>
      </c>
      <c r="BI41" s="45">
        <f t="shared" si="4"/>
        <v>50</v>
      </c>
      <c r="BJ41" s="45" t="str">
        <f t="shared" si="5"/>
        <v>yes</v>
      </c>
      <c r="BK41" s="45" t="str">
        <f t="shared" si="6"/>
        <v>no</v>
      </c>
      <c r="BL41" s="45">
        <f t="shared" si="7"/>
        <v>16</v>
      </c>
      <c r="BM41" s="45">
        <f t="shared" si="8"/>
        <v>34</v>
      </c>
      <c r="BN41" s="78">
        <f t="shared" si="9"/>
        <v>0.32</v>
      </c>
      <c r="BO41" s="78">
        <f t="shared" si="9"/>
        <v>0.68</v>
      </c>
      <c r="BP41" s="79">
        <f>COUNTIFS($C41:$AZ41,$BJ41,Results!$T$87:$BQ$87,BP$1)/(COUNTIF(Results!$T$87:$BQ$87,BP$1))</f>
        <v>0.29411764705882354</v>
      </c>
      <c r="BQ41" s="79">
        <f>COUNTIFS($C41:$AZ41,$BJ41,Results!$T$87:$BQ$87,BQ$1)/(COUNTIF(Results!$T$87:$BQ$87,BQ$1))</f>
        <v>0.25</v>
      </c>
      <c r="BR41" s="79">
        <f>COUNTIFS($C41:$AZ41,$BJ41,Results!$T$87:$BQ$87,BR$1)/(COUNTIF(Results!$T$87:$BQ$87,BR$1))</f>
        <v>0.375</v>
      </c>
      <c r="BS41" s="79">
        <f>COUNTIFS($C41:$AZ41,$BJ41,Results!$T$87:$BQ$87,BS$1)/(COUNTIF(Results!$T$87:$BQ$87,BS$1))</f>
        <v>0.38461538461538464</v>
      </c>
      <c r="BT41" s="79">
        <f>COUNTIFS($C41:$AZ41,$BJ41,Results!$T$89:$BQ$89,BT$1)/(COUNTIF(Results!$T$89:$BQ$89,BT$1))</f>
        <v>0.33333333333333331</v>
      </c>
      <c r="BU41" s="79">
        <f>COUNTIFS($C41:$AZ41,$BJ41,Results!$T$89:$BQ$89,BU$1)/(COUNTIF(Results!$T$89:$BQ$89,BU$1))</f>
        <v>0.27272727272727271</v>
      </c>
      <c r="BV41" s="79">
        <f>COUNTIFS($C41:$AZ41,$BJ41,Results!$T$89:$BQ$89,BV$1)/(COUNTIF(Results!$T$89:$BQ$89,BV$1))</f>
        <v>0.55555555555555558</v>
      </c>
      <c r="BW41" s="79">
        <f>COUNTIFS($C41:$AZ41,$BJ41,Results!$T$89:$BQ$89,BW$1)/(COUNTIF(Results!$T$89:$BQ$89,BW$1))</f>
        <v>0</v>
      </c>
      <c r="BX41" s="79">
        <f>COUNTIFS($C41:$AZ41,$BJ41,Results!$T$90:$BQ$90,BX$1)/(COUNTIF(Results!$T$90:$BQ$90,BX$1))</f>
        <v>0.17647058823529413</v>
      </c>
      <c r="BY41" s="79">
        <f>COUNTIFS($C41:$AZ41,$BJ41,Results!$T$90:$BQ$90,BY$1)/(COUNTIF(Results!$T$90:$BQ$90,BY$1))</f>
        <v>0.52941176470588236</v>
      </c>
      <c r="BZ41" s="79">
        <f>COUNTIFS($C41:$AZ41,$BJ41,Results!$T$90:$BQ$90,BZ$1)/(COUNTIF(Results!$T$90:$BQ$90,BZ$1))</f>
        <v>0.25</v>
      </c>
      <c r="CA41" s="79">
        <f>COUNTIFS($C41:$AZ41,$BJ41,Results!$T$91:$BQ$91,CA$1)/(COUNTIF(Results!$T$91:$BQ$91,CA$1))</f>
        <v>0.52941176470588236</v>
      </c>
      <c r="CB41" s="79">
        <f>COUNTIFS($C41:$AZ41,$BJ41,Results!$T$91:$BQ$91,CB$1)/(COUNTIF(Results!$T$91:$BQ$91,CB$1))</f>
        <v>0.17647058823529413</v>
      </c>
      <c r="CC41" s="45"/>
    </row>
    <row r="42" spans="1:81" x14ac:dyDescent="0.25">
      <c r="A42" s="45" t="s">
        <v>344</v>
      </c>
      <c r="B42" s="53" t="s">
        <v>299</v>
      </c>
      <c r="C42" s="25" t="str">
        <f>Monitoring_eng!C42</f>
        <v>yes</v>
      </c>
      <c r="D42" s="25" t="str">
        <f>Monitoring_eng!E42</f>
        <v>no</v>
      </c>
      <c r="E42" s="25" t="str">
        <f>Monitoring_eng!G42</f>
        <v>yes</v>
      </c>
      <c r="F42" s="25" t="str">
        <f>Monitoring_eng!I42</f>
        <v>no</v>
      </c>
      <c r="G42" s="25" t="str">
        <f>Monitoring_eng!K42</f>
        <v>no</v>
      </c>
      <c r="H42" s="25" t="str">
        <f>Monitoring_eng!M42</f>
        <v>partially</v>
      </c>
      <c r="I42" s="25" t="str">
        <f>Monitoring_eng!O42</f>
        <v>yes</v>
      </c>
      <c r="J42" s="25" t="str">
        <f>Monitoring_eng!Q42</f>
        <v>no</v>
      </c>
      <c r="K42" s="25" t="str">
        <f>Monitoring_eng!S42</f>
        <v>no</v>
      </c>
      <c r="L42" s="25" t="str">
        <f>Monitoring_eng!U42</f>
        <v>yes</v>
      </c>
      <c r="M42" s="25" t="str">
        <f>Monitoring_eng!W42</f>
        <v>yes</v>
      </c>
      <c r="N42" s="25" t="str">
        <f>Monitoring_eng!Y42</f>
        <v>no</v>
      </c>
      <c r="O42" s="25" t="str">
        <f>Monitoring_eng!AA42</f>
        <v>no</v>
      </c>
      <c r="P42" s="25" t="str">
        <f>Monitoring_eng!AC42</f>
        <v>no</v>
      </c>
      <c r="Q42" s="25" t="str">
        <f>Monitoring_eng!AE42</f>
        <v>no</v>
      </c>
      <c r="R42" s="25" t="str">
        <f>Monitoring_eng!AG42</f>
        <v>yes</v>
      </c>
      <c r="S42" s="25" t="str">
        <f>Monitoring_eng!AI42</f>
        <v>no</v>
      </c>
      <c r="T42" s="25" t="str">
        <f>Monitoring_eng!AK42</f>
        <v>no</v>
      </c>
      <c r="U42" s="25" t="str">
        <f>Monitoring_eng!AM42</f>
        <v>no</v>
      </c>
      <c r="V42" s="25" t="str">
        <f>Monitoring_eng!AO42</f>
        <v>no</v>
      </c>
      <c r="W42" s="25" t="str">
        <f>Monitoring_eng!AQ42</f>
        <v>yes</v>
      </c>
      <c r="X42" s="25" t="str">
        <f>Monitoring_eng!AS42</f>
        <v>no</v>
      </c>
      <c r="Y42" s="25" t="str">
        <f>Monitoring_eng!AU42</f>
        <v>no</v>
      </c>
      <c r="Z42" s="25" t="str">
        <f>Monitoring_eng!AW42</f>
        <v>no</v>
      </c>
      <c r="AA42" s="25" t="str">
        <f>Monitoring_eng!AY42</f>
        <v>yes</v>
      </c>
      <c r="AB42" s="25" t="str">
        <f>Monitoring_eng!BA42</f>
        <v>no</v>
      </c>
      <c r="AC42" s="25" t="str">
        <f>Monitoring_eng!BC42</f>
        <v>no</v>
      </c>
      <c r="AD42" s="25" t="str">
        <f>Monitoring_eng!BE42</f>
        <v>no</v>
      </c>
      <c r="AE42" s="25" t="str">
        <f>Monitoring_eng!BG42</f>
        <v>no</v>
      </c>
      <c r="AF42" s="25" t="str">
        <f>Monitoring_eng!BI42</f>
        <v>no</v>
      </c>
      <c r="AG42" s="25" t="str">
        <f>Monitoring_eng!BK42</f>
        <v>no</v>
      </c>
      <c r="AH42" s="25" t="str">
        <f>Monitoring_eng!BM42</f>
        <v>no</v>
      </c>
      <c r="AI42" s="25" t="str">
        <f>Monitoring_eng!BO42</f>
        <v>no</v>
      </c>
      <c r="AJ42" s="25" t="str">
        <f>Monitoring_eng!BQ42</f>
        <v>no</v>
      </c>
      <c r="AK42" s="25" t="str">
        <f>Monitoring_eng!BS42</f>
        <v>no</v>
      </c>
      <c r="AL42" s="25" t="str">
        <f>Monitoring_eng!BU42</f>
        <v>no</v>
      </c>
      <c r="AM42" s="25" t="str">
        <f>Monitoring_eng!BW42</f>
        <v>no</v>
      </c>
      <c r="AN42" s="25" t="str">
        <f>Monitoring_eng!BY42</f>
        <v>yes</v>
      </c>
      <c r="AO42" s="25" t="str">
        <f>Monitoring_eng!CA42</f>
        <v>no</v>
      </c>
      <c r="AP42" s="25" t="str">
        <f>Monitoring_eng!CC42</f>
        <v>yes</v>
      </c>
      <c r="AQ42" s="25" t="str">
        <f>Monitoring_eng!CE42</f>
        <v>no</v>
      </c>
      <c r="AR42" s="25" t="str">
        <f>Monitoring_eng!CG42</f>
        <v>no</v>
      </c>
      <c r="AS42" s="25" t="str">
        <f>Monitoring_eng!CI42</f>
        <v>yes</v>
      </c>
      <c r="AT42" s="25" t="str">
        <f>Monitoring_eng!CK42</f>
        <v>no</v>
      </c>
      <c r="AU42" s="25" t="str">
        <f>Monitoring_eng!CM42</f>
        <v>yes</v>
      </c>
      <c r="AV42" s="25" t="str">
        <f>Monitoring_eng!CO42</f>
        <v>no</v>
      </c>
      <c r="AW42" s="25" t="str">
        <f>Monitoring_eng!CQ42</f>
        <v>no</v>
      </c>
      <c r="AX42" s="25" t="str">
        <f>Monitoring_eng!CS42</f>
        <v>no</v>
      </c>
      <c r="AY42" s="25" t="str">
        <f>Monitoring_eng!CU42</f>
        <v>yes</v>
      </c>
      <c r="AZ42" s="25" t="str">
        <f>Monitoring_eng!CW42</f>
        <v>no</v>
      </c>
      <c r="BA42" s="45" t="s">
        <v>1749</v>
      </c>
      <c r="BB42" s="45">
        <f t="shared" si="0"/>
        <v>13</v>
      </c>
      <c r="BC42" s="45" t="s">
        <v>1750</v>
      </c>
      <c r="BD42" s="45">
        <f t="shared" si="1"/>
        <v>36</v>
      </c>
      <c r="BE42" s="45" t="s">
        <v>1752</v>
      </c>
      <c r="BF42" s="45">
        <f t="shared" si="2"/>
        <v>1</v>
      </c>
      <c r="BG42" s="45" t="s">
        <v>2116</v>
      </c>
      <c r="BH42" s="45">
        <f t="shared" si="3"/>
        <v>0</v>
      </c>
      <c r="BI42" s="45">
        <f t="shared" si="4"/>
        <v>50</v>
      </c>
      <c r="BJ42" s="45" t="str">
        <f t="shared" si="5"/>
        <v>yes</v>
      </c>
      <c r="BK42" s="45" t="str">
        <f t="shared" si="6"/>
        <v>no</v>
      </c>
      <c r="BL42" s="45">
        <f t="shared" si="7"/>
        <v>13</v>
      </c>
      <c r="BM42" s="45">
        <f t="shared" si="8"/>
        <v>36</v>
      </c>
      <c r="BN42" s="78">
        <f t="shared" si="9"/>
        <v>0.26</v>
      </c>
      <c r="BO42" s="78">
        <f t="shared" si="9"/>
        <v>0.72</v>
      </c>
      <c r="BP42" s="79">
        <f>COUNTIFS($C42:$AZ42,$BJ42,Results!$T$87:$BQ$87,BP$1)/(COUNTIF(Results!$T$87:$BQ$87,BP$1))</f>
        <v>0.17647058823529413</v>
      </c>
      <c r="BQ42" s="79">
        <f>COUNTIFS($C42:$AZ42,$BJ42,Results!$T$87:$BQ$87,BQ$1)/(COUNTIF(Results!$T$87:$BQ$87,BQ$1))</f>
        <v>0.25</v>
      </c>
      <c r="BR42" s="79">
        <f>COUNTIFS($C42:$AZ42,$BJ42,Results!$T$87:$BQ$87,BR$1)/(COUNTIF(Results!$T$87:$BQ$87,BR$1))</f>
        <v>0.25</v>
      </c>
      <c r="BS42" s="79">
        <f>COUNTIFS($C42:$AZ42,$BJ42,Results!$T$87:$BQ$87,BS$1)/(COUNTIF(Results!$T$87:$BQ$87,BS$1))</f>
        <v>0.38461538461538464</v>
      </c>
      <c r="BT42" s="79">
        <f>COUNTIFS($C42:$AZ42,$BJ42,Results!$T$89:$BQ$89,BT$1)/(COUNTIF(Results!$T$89:$BQ$89,BT$1))</f>
        <v>0.2</v>
      </c>
      <c r="BU42" s="79">
        <f>COUNTIFS($C42:$AZ42,$BJ42,Results!$T$89:$BQ$89,BU$1)/(COUNTIF(Results!$T$89:$BQ$89,BU$1))</f>
        <v>0.18181818181818182</v>
      </c>
      <c r="BV42" s="79">
        <f>COUNTIFS($C42:$AZ42,$BJ42,Results!$T$89:$BQ$89,BV$1)/(COUNTIF(Results!$T$89:$BQ$89,BV$1))</f>
        <v>0.55555555555555558</v>
      </c>
      <c r="BW42" s="79">
        <f>COUNTIFS($C42:$AZ42,$BJ42,Results!$T$89:$BQ$89,BW$1)/(COUNTIF(Results!$T$89:$BQ$89,BW$1))</f>
        <v>0.25</v>
      </c>
      <c r="BX42" s="79">
        <f>COUNTIFS($C42:$AZ42,$BJ42,Results!$T$90:$BQ$90,BX$1)/(COUNTIF(Results!$T$90:$BQ$90,BX$1))</f>
        <v>0.11764705882352941</v>
      </c>
      <c r="BY42" s="79">
        <f>COUNTIFS($C42:$AZ42,$BJ42,Results!$T$90:$BQ$90,BY$1)/(COUNTIF(Results!$T$90:$BQ$90,BY$1))</f>
        <v>0.47058823529411764</v>
      </c>
      <c r="BZ42" s="79">
        <f>COUNTIFS($C42:$AZ42,$BJ42,Results!$T$90:$BQ$90,BZ$1)/(COUNTIF(Results!$T$90:$BQ$90,BZ$1))</f>
        <v>0.1875</v>
      </c>
      <c r="CA42" s="79">
        <f>COUNTIFS($C42:$AZ42,$BJ42,Results!$T$91:$BQ$91,CA$1)/(COUNTIF(Results!$T$91:$BQ$91,CA$1))</f>
        <v>0.47058823529411764</v>
      </c>
      <c r="CB42" s="79">
        <f>COUNTIFS($C42:$AZ42,$BJ42,Results!$T$91:$BQ$91,CB$1)/(COUNTIF(Results!$T$91:$BQ$91,CB$1))</f>
        <v>0.11764705882352941</v>
      </c>
      <c r="CC42" s="45"/>
    </row>
    <row r="43" spans="1:81" x14ac:dyDescent="0.25">
      <c r="A43" s="45" t="s">
        <v>345</v>
      </c>
      <c r="B43" s="53" t="s">
        <v>145</v>
      </c>
      <c r="C43" s="25" t="str">
        <f>Monitoring_eng!C43</f>
        <v>yes</v>
      </c>
      <c r="D43" s="25" t="str">
        <f>Monitoring_eng!E43</f>
        <v>no</v>
      </c>
      <c r="E43" s="25" t="str">
        <f>Monitoring_eng!G43</f>
        <v>yes</v>
      </c>
      <c r="F43" s="25" t="str">
        <f>Monitoring_eng!I43</f>
        <v>no</v>
      </c>
      <c r="G43" s="25" t="str">
        <f>Monitoring_eng!K43</f>
        <v>yes</v>
      </c>
      <c r="H43" s="25" t="str">
        <f>Monitoring_eng!M43</f>
        <v>yes</v>
      </c>
      <c r="I43" s="25" t="str">
        <f>Monitoring_eng!O43</f>
        <v>yes</v>
      </c>
      <c r="J43" s="25" t="str">
        <f>Monitoring_eng!Q43</f>
        <v>yes</v>
      </c>
      <c r="K43" s="25" t="str">
        <f>Monitoring_eng!S43</f>
        <v>partially</v>
      </c>
      <c r="L43" s="25" t="str">
        <f>Monitoring_eng!U43</f>
        <v>yes</v>
      </c>
      <c r="M43" s="25" t="str">
        <f>Monitoring_eng!W43</f>
        <v>yes</v>
      </c>
      <c r="N43" s="25" t="str">
        <f>Monitoring_eng!Y43</f>
        <v>no</v>
      </c>
      <c r="O43" s="25" t="str">
        <f>Monitoring_eng!AA43</f>
        <v>yes</v>
      </c>
      <c r="P43" s="25" t="str">
        <f>Monitoring_eng!AC43</f>
        <v>yes</v>
      </c>
      <c r="Q43" s="25" t="str">
        <f>Monitoring_eng!AE43</f>
        <v>no</v>
      </c>
      <c r="R43" s="25" t="str">
        <f>Monitoring_eng!AG43</f>
        <v>yes</v>
      </c>
      <c r="S43" s="25" t="str">
        <f>Monitoring_eng!AI43</f>
        <v>yes</v>
      </c>
      <c r="T43" s="25" t="str">
        <f>Monitoring_eng!AK43</f>
        <v>no</v>
      </c>
      <c r="U43" s="25" t="str">
        <f>Monitoring_eng!AM43</f>
        <v>yes</v>
      </c>
      <c r="V43" s="25" t="str">
        <f>Monitoring_eng!AO43</f>
        <v>no</v>
      </c>
      <c r="W43" s="25" t="str">
        <f>Monitoring_eng!AQ43</f>
        <v>yes</v>
      </c>
      <c r="X43" s="25" t="str">
        <f>Monitoring_eng!AS43</f>
        <v>no</v>
      </c>
      <c r="Y43" s="25" t="str">
        <f>Monitoring_eng!AU43</f>
        <v>yes</v>
      </c>
      <c r="Z43" s="25" t="str">
        <f>Monitoring_eng!AW43</f>
        <v>yes</v>
      </c>
      <c r="AA43" s="25" t="str">
        <f>Monitoring_eng!AY43</f>
        <v>yes</v>
      </c>
      <c r="AB43" s="25" t="str">
        <f>Monitoring_eng!BA43</f>
        <v>yes</v>
      </c>
      <c r="AC43" s="25" t="str">
        <f>Monitoring_eng!BC43</f>
        <v>no</v>
      </c>
      <c r="AD43" s="25" t="str">
        <f>Monitoring_eng!BE43</f>
        <v>yes</v>
      </c>
      <c r="AE43" s="25" t="str">
        <f>Monitoring_eng!BG43</f>
        <v>no</v>
      </c>
      <c r="AF43" s="25" t="str">
        <f>Monitoring_eng!BI43</f>
        <v>yes</v>
      </c>
      <c r="AG43" s="25" t="str">
        <f>Monitoring_eng!BK43</f>
        <v>no</v>
      </c>
      <c r="AH43" s="25" t="str">
        <f>Monitoring_eng!BM43</f>
        <v>no</v>
      </c>
      <c r="AI43" s="25" t="str">
        <f>Monitoring_eng!BO43</f>
        <v>yes</v>
      </c>
      <c r="AJ43" s="25" t="str">
        <f>Monitoring_eng!BQ43</f>
        <v>yes</v>
      </c>
      <c r="AK43" s="25" t="str">
        <f>Monitoring_eng!BS43</f>
        <v>yes</v>
      </c>
      <c r="AL43" s="25" t="str">
        <f>Monitoring_eng!BU43</f>
        <v>yes</v>
      </c>
      <c r="AM43" s="25" t="str">
        <f>Monitoring_eng!BW43</f>
        <v>no</v>
      </c>
      <c r="AN43" s="25" t="str">
        <f>Monitoring_eng!BY43</f>
        <v>yes</v>
      </c>
      <c r="AO43" s="25" t="str">
        <f>Monitoring_eng!CA43</f>
        <v>yes</v>
      </c>
      <c r="AP43" s="25" t="str">
        <f>Monitoring_eng!CC43</f>
        <v>yes</v>
      </c>
      <c r="AQ43" s="25" t="str">
        <f>Monitoring_eng!CE43</f>
        <v>yes</v>
      </c>
      <c r="AR43" s="25" t="str">
        <f>Monitoring_eng!CG43</f>
        <v>no</v>
      </c>
      <c r="AS43" s="25" t="str">
        <f>Monitoring_eng!CI43</f>
        <v>yes</v>
      </c>
      <c r="AT43" s="25" t="str">
        <f>Monitoring_eng!CK43</f>
        <v>yes</v>
      </c>
      <c r="AU43" s="25" t="str">
        <f>Monitoring_eng!CM43</f>
        <v>no</v>
      </c>
      <c r="AV43" s="25" t="str">
        <f>Monitoring_eng!CO43</f>
        <v>yes</v>
      </c>
      <c r="AW43" s="25" t="str">
        <f>Monitoring_eng!CQ43</f>
        <v>yes</v>
      </c>
      <c r="AX43" s="25" t="str">
        <f>Monitoring_eng!CS43</f>
        <v>yes</v>
      </c>
      <c r="AY43" s="25" t="str">
        <f>Monitoring_eng!CU43</f>
        <v>yes</v>
      </c>
      <c r="AZ43" s="25" t="str">
        <f>Monitoring_eng!CW43</f>
        <v>yes</v>
      </c>
      <c r="BA43" s="45" t="s">
        <v>1749</v>
      </c>
      <c r="BB43" s="45">
        <f t="shared" si="0"/>
        <v>35</v>
      </c>
      <c r="BC43" s="45" t="s">
        <v>1750</v>
      </c>
      <c r="BD43" s="45">
        <f t="shared" si="1"/>
        <v>14</v>
      </c>
      <c r="BE43" s="45" t="s">
        <v>1752</v>
      </c>
      <c r="BF43" s="45">
        <f t="shared" si="2"/>
        <v>1</v>
      </c>
      <c r="BG43" s="45" t="s">
        <v>2116</v>
      </c>
      <c r="BH43" s="45">
        <f t="shared" si="3"/>
        <v>0</v>
      </c>
      <c r="BI43" s="45">
        <f t="shared" si="4"/>
        <v>50</v>
      </c>
      <c r="BJ43" s="45" t="str">
        <f t="shared" si="5"/>
        <v>yes</v>
      </c>
      <c r="BK43" s="45" t="str">
        <f t="shared" si="6"/>
        <v>no</v>
      </c>
      <c r="BL43" s="45">
        <f t="shared" si="7"/>
        <v>35</v>
      </c>
      <c r="BM43" s="45">
        <f t="shared" si="8"/>
        <v>14</v>
      </c>
      <c r="BN43" s="78">
        <f t="shared" si="9"/>
        <v>0.7</v>
      </c>
      <c r="BO43" s="78">
        <f t="shared" si="9"/>
        <v>0.28000000000000003</v>
      </c>
      <c r="BP43" s="79">
        <f>COUNTIFS($C43:$AZ43,$BJ43,Results!$T$87:$BQ$87,BP$1)/(COUNTIF(Results!$T$87:$BQ$87,BP$1))</f>
        <v>0.6470588235294118</v>
      </c>
      <c r="BQ43" s="79">
        <f>COUNTIFS($C43:$AZ43,$BJ43,Results!$T$87:$BQ$87,BQ$1)/(COUNTIF(Results!$T$87:$BQ$87,BQ$1))</f>
        <v>0.75</v>
      </c>
      <c r="BR43" s="79">
        <f>COUNTIFS($C43:$AZ43,$BJ43,Results!$T$87:$BQ$87,BR$1)/(COUNTIF(Results!$T$87:$BQ$87,BR$1))</f>
        <v>0.875</v>
      </c>
      <c r="BS43" s="79">
        <f>COUNTIFS($C43:$AZ43,$BJ43,Results!$T$87:$BQ$87,BS$1)/(COUNTIF(Results!$T$87:$BQ$87,BS$1))</f>
        <v>0.61538461538461542</v>
      </c>
      <c r="BT43" s="79">
        <f>COUNTIFS($C43:$AZ43,$BJ43,Results!$T$89:$BQ$89,BT$1)/(COUNTIF(Results!$T$89:$BQ$89,BT$1))</f>
        <v>0.66666666666666663</v>
      </c>
      <c r="BU43" s="79">
        <f>COUNTIFS($C43:$AZ43,$BJ43,Results!$T$89:$BQ$89,BU$1)/(COUNTIF(Results!$T$89:$BQ$89,BU$1))</f>
        <v>0.63636363636363635</v>
      </c>
      <c r="BV43" s="79">
        <f>COUNTIFS($C43:$AZ43,$BJ43,Results!$T$89:$BQ$89,BV$1)/(COUNTIF(Results!$T$89:$BQ$89,BV$1))</f>
        <v>0.88888888888888884</v>
      </c>
      <c r="BW43" s="79">
        <f>COUNTIFS($C43:$AZ43,$BJ43,Results!$T$89:$BQ$89,BW$1)/(COUNTIF(Results!$T$89:$BQ$89,BW$1))</f>
        <v>0.75</v>
      </c>
      <c r="BX43" s="79">
        <f>COUNTIFS($C43:$AZ43,$BJ43,Results!$T$90:$BQ$90,BX$1)/(COUNTIF(Results!$T$90:$BQ$90,BX$1))</f>
        <v>0.76470588235294112</v>
      </c>
      <c r="BY43" s="79">
        <f>COUNTIFS($C43:$AZ43,$BJ43,Results!$T$90:$BQ$90,BY$1)/(COUNTIF(Results!$T$90:$BQ$90,BY$1))</f>
        <v>0.76470588235294112</v>
      </c>
      <c r="BZ43" s="79">
        <f>COUNTIFS($C43:$AZ43,$BJ43,Results!$T$90:$BQ$90,BZ$1)/(COUNTIF(Results!$T$90:$BQ$90,BZ$1))</f>
        <v>0.5625</v>
      </c>
      <c r="CA43" s="79">
        <f>COUNTIFS($C43:$AZ43,$BJ43,Results!$T$91:$BQ$91,CA$1)/(COUNTIF(Results!$T$91:$BQ$91,CA$1))</f>
        <v>0.76470588235294112</v>
      </c>
      <c r="CB43" s="79">
        <f>COUNTIFS($C43:$AZ43,$BJ43,Results!$T$91:$BQ$91,CB$1)/(COUNTIF(Results!$T$91:$BQ$91,CB$1))</f>
        <v>0.76470588235294112</v>
      </c>
      <c r="CC43" s="45"/>
    </row>
    <row r="44" spans="1:81" x14ac:dyDescent="0.25">
      <c r="A44" s="45" t="s">
        <v>346</v>
      </c>
      <c r="B44" s="53" t="s">
        <v>146</v>
      </c>
      <c r="C44" s="25" t="str">
        <f>Monitoring_eng!C44</f>
        <v>yes</v>
      </c>
      <c r="D44" s="25" t="str">
        <f>Monitoring_eng!E44</f>
        <v>no</v>
      </c>
      <c r="E44" s="25" t="str">
        <f>Monitoring_eng!G44</f>
        <v>no</v>
      </c>
      <c r="F44" s="25" t="str">
        <f>Monitoring_eng!I44</f>
        <v>no</v>
      </c>
      <c r="G44" s="25" t="str">
        <f>Monitoring_eng!K44</f>
        <v>no</v>
      </c>
      <c r="H44" s="25" t="str">
        <f>Monitoring_eng!M44</f>
        <v>no</v>
      </c>
      <c r="I44" s="25" t="str">
        <f>Monitoring_eng!O44</f>
        <v>yes</v>
      </c>
      <c r="J44" s="25" t="str">
        <f>Monitoring_eng!Q44</f>
        <v>no</v>
      </c>
      <c r="K44" s="25" t="str">
        <f>Monitoring_eng!S44</f>
        <v>no</v>
      </c>
      <c r="L44" s="25" t="str">
        <f>Monitoring_eng!U44</f>
        <v>yes</v>
      </c>
      <c r="M44" s="25" t="str">
        <f>Monitoring_eng!W44</f>
        <v>no</v>
      </c>
      <c r="N44" s="25" t="str">
        <f>Monitoring_eng!Y44</f>
        <v>no</v>
      </c>
      <c r="O44" s="25" t="str">
        <f>Monitoring_eng!AA44</f>
        <v>no</v>
      </c>
      <c r="P44" s="25" t="str">
        <f>Monitoring_eng!AC44</f>
        <v>no</v>
      </c>
      <c r="Q44" s="25" t="str">
        <f>Monitoring_eng!AE44</f>
        <v>no</v>
      </c>
      <c r="R44" s="25" t="str">
        <f>Monitoring_eng!AG44</f>
        <v>no</v>
      </c>
      <c r="S44" s="25" t="str">
        <f>Monitoring_eng!AI44</f>
        <v>no</v>
      </c>
      <c r="T44" s="25" t="str">
        <f>Monitoring_eng!AK44</f>
        <v>no</v>
      </c>
      <c r="U44" s="25" t="str">
        <f>Monitoring_eng!AM44</f>
        <v>no</v>
      </c>
      <c r="V44" s="25" t="str">
        <f>Monitoring_eng!AO44</f>
        <v>partially</v>
      </c>
      <c r="W44" s="25" t="str">
        <f>Monitoring_eng!AQ44</f>
        <v>no</v>
      </c>
      <c r="X44" s="25" t="str">
        <f>Monitoring_eng!AS44</f>
        <v>no</v>
      </c>
      <c r="Y44" s="25" t="str">
        <f>Monitoring_eng!AU44</f>
        <v>no</v>
      </c>
      <c r="Z44" s="25" t="str">
        <f>Monitoring_eng!AW44</f>
        <v>no</v>
      </c>
      <c r="AA44" s="25" t="str">
        <f>Monitoring_eng!AY44</f>
        <v>yes</v>
      </c>
      <c r="AB44" s="25" t="str">
        <f>Monitoring_eng!BA44</f>
        <v>no</v>
      </c>
      <c r="AC44" s="25" t="str">
        <f>Monitoring_eng!BC44</f>
        <v>no</v>
      </c>
      <c r="AD44" s="25" t="str">
        <f>Monitoring_eng!BE44</f>
        <v>no</v>
      </c>
      <c r="AE44" s="25" t="str">
        <f>Monitoring_eng!BG44</f>
        <v>no</v>
      </c>
      <c r="AF44" s="25" t="str">
        <f>Monitoring_eng!BI44</f>
        <v>yes</v>
      </c>
      <c r="AG44" s="25" t="str">
        <f>Monitoring_eng!BK44</f>
        <v>no</v>
      </c>
      <c r="AH44" s="25" t="str">
        <f>Monitoring_eng!BM44</f>
        <v>no</v>
      </c>
      <c r="AI44" s="25" t="str">
        <f>Monitoring_eng!BO44</f>
        <v>no</v>
      </c>
      <c r="AJ44" s="25" t="str">
        <f>Monitoring_eng!BQ44</f>
        <v>no</v>
      </c>
      <c r="AK44" s="25" t="str">
        <f>Monitoring_eng!BS44</f>
        <v>no</v>
      </c>
      <c r="AL44" s="25" t="str">
        <f>Monitoring_eng!BU44</f>
        <v>yes</v>
      </c>
      <c r="AM44" s="25" t="str">
        <f>Monitoring_eng!BW44</f>
        <v>no</v>
      </c>
      <c r="AN44" s="25" t="str">
        <f>Monitoring_eng!BY44</f>
        <v>no</v>
      </c>
      <c r="AO44" s="25" t="str">
        <f>Monitoring_eng!CA44</f>
        <v>no</v>
      </c>
      <c r="AP44" s="25" t="str">
        <f>Monitoring_eng!CC44</f>
        <v>yes</v>
      </c>
      <c r="AQ44" s="25" t="str">
        <f>Monitoring_eng!CE44</f>
        <v>yes</v>
      </c>
      <c r="AR44" s="25" t="str">
        <f>Monitoring_eng!CG44</f>
        <v>no</v>
      </c>
      <c r="AS44" s="25" t="str">
        <f>Monitoring_eng!CI44</f>
        <v>yes</v>
      </c>
      <c r="AT44" s="25" t="str">
        <f>Monitoring_eng!CK44</f>
        <v>no</v>
      </c>
      <c r="AU44" s="25" t="str">
        <f>Monitoring_eng!CM44</f>
        <v>no</v>
      </c>
      <c r="AV44" s="25" t="str">
        <f>Monitoring_eng!CO44</f>
        <v>no</v>
      </c>
      <c r="AW44" s="25" t="str">
        <f>Monitoring_eng!CQ44</f>
        <v>yes</v>
      </c>
      <c r="AX44" s="25" t="str">
        <f>Monitoring_eng!CS44</f>
        <v>yes</v>
      </c>
      <c r="AY44" s="25" t="str">
        <f>Monitoring_eng!CU44</f>
        <v>no</v>
      </c>
      <c r="AZ44" s="25" t="str">
        <f>Monitoring_eng!CW44</f>
        <v>no</v>
      </c>
      <c r="BA44" s="45" t="s">
        <v>1749</v>
      </c>
      <c r="BB44" s="45">
        <f t="shared" si="0"/>
        <v>11</v>
      </c>
      <c r="BC44" s="45" t="s">
        <v>1750</v>
      </c>
      <c r="BD44" s="45">
        <f t="shared" si="1"/>
        <v>38</v>
      </c>
      <c r="BE44" s="45" t="s">
        <v>1752</v>
      </c>
      <c r="BF44" s="45">
        <f t="shared" si="2"/>
        <v>1</v>
      </c>
      <c r="BG44" s="45" t="s">
        <v>2116</v>
      </c>
      <c r="BH44" s="45">
        <f t="shared" si="3"/>
        <v>0</v>
      </c>
      <c r="BI44" s="45">
        <f t="shared" si="4"/>
        <v>50</v>
      </c>
      <c r="BJ44" s="45" t="str">
        <f t="shared" si="5"/>
        <v>yes</v>
      </c>
      <c r="BK44" s="45" t="str">
        <f t="shared" si="6"/>
        <v>no</v>
      </c>
      <c r="BL44" s="45">
        <f t="shared" si="7"/>
        <v>11</v>
      </c>
      <c r="BM44" s="45">
        <f t="shared" si="8"/>
        <v>38</v>
      </c>
      <c r="BN44" s="78">
        <f t="shared" si="9"/>
        <v>0.22</v>
      </c>
      <c r="BO44" s="78">
        <f t="shared" si="9"/>
        <v>0.76</v>
      </c>
      <c r="BP44" s="79">
        <f>COUNTIFS($C44:$AZ44,$BJ44,Results!$T$87:$BQ$87,BP$1)/(COUNTIF(Results!$T$87:$BQ$87,BP$1))</f>
        <v>0.29411764705882354</v>
      </c>
      <c r="BQ44" s="79">
        <f>COUNTIFS($C44:$AZ44,$BJ44,Results!$T$87:$BQ$87,BQ$1)/(COUNTIF(Results!$T$87:$BQ$87,BQ$1))</f>
        <v>0.25</v>
      </c>
      <c r="BR44" s="79">
        <f>COUNTIFS($C44:$AZ44,$BJ44,Results!$T$87:$BQ$87,BR$1)/(COUNTIF(Results!$T$87:$BQ$87,BR$1))</f>
        <v>0.125</v>
      </c>
      <c r="BS44" s="79">
        <f>COUNTIFS($C44:$AZ44,$BJ44,Results!$T$87:$BQ$87,BS$1)/(COUNTIF(Results!$T$87:$BQ$87,BS$1))</f>
        <v>0.15384615384615385</v>
      </c>
      <c r="BT44" s="79">
        <f>COUNTIFS($C44:$AZ44,$BJ44,Results!$T$89:$BQ$89,BT$1)/(COUNTIF(Results!$T$89:$BQ$89,BT$1))</f>
        <v>0.2</v>
      </c>
      <c r="BU44" s="79">
        <f>COUNTIFS($C44:$AZ44,$BJ44,Results!$T$89:$BQ$89,BU$1)/(COUNTIF(Results!$T$89:$BQ$89,BU$1))</f>
        <v>0.18181818181818182</v>
      </c>
      <c r="BV44" s="79">
        <f>COUNTIFS($C44:$AZ44,$BJ44,Results!$T$89:$BQ$89,BV$1)/(COUNTIF(Results!$T$89:$BQ$89,BV$1))</f>
        <v>0.33333333333333331</v>
      </c>
      <c r="BW44" s="79">
        <f>COUNTIFS($C44:$AZ44,$BJ44,Results!$T$89:$BQ$89,BW$1)/(COUNTIF(Results!$T$89:$BQ$89,BW$1))</f>
        <v>0.25</v>
      </c>
      <c r="BX44" s="79">
        <f>COUNTIFS($C44:$AZ44,$BJ44,Results!$T$90:$BQ$90,BX$1)/(COUNTIF(Results!$T$90:$BQ$90,BX$1))</f>
        <v>0.11764705882352941</v>
      </c>
      <c r="BY44" s="79">
        <f>COUNTIFS($C44:$AZ44,$BJ44,Results!$T$90:$BQ$90,BY$1)/(COUNTIF(Results!$T$90:$BQ$90,BY$1))</f>
        <v>0.35294117647058826</v>
      </c>
      <c r="BZ44" s="79">
        <f>COUNTIFS($C44:$AZ44,$BJ44,Results!$T$90:$BQ$90,BZ$1)/(COUNTIF(Results!$T$90:$BQ$90,BZ$1))</f>
        <v>0.1875</v>
      </c>
      <c r="CA44" s="79">
        <f>COUNTIFS($C44:$AZ44,$BJ44,Results!$T$91:$BQ$91,CA$1)/(COUNTIF(Results!$T$91:$BQ$91,CA$1))</f>
        <v>0.35294117647058826</v>
      </c>
      <c r="CB44" s="79">
        <f>COUNTIFS($C44:$AZ44,$BJ44,Results!$T$91:$BQ$91,CB$1)/(COUNTIF(Results!$T$91:$BQ$91,CB$1))</f>
        <v>0.11764705882352941</v>
      </c>
      <c r="CC44" s="45"/>
    </row>
    <row r="45" spans="1:81" x14ac:dyDescent="0.25">
      <c r="A45" s="45" t="s">
        <v>347</v>
      </c>
      <c r="B45" s="53" t="s">
        <v>147</v>
      </c>
      <c r="C45" s="25" t="str">
        <f>Monitoring_eng!C45</f>
        <v>no</v>
      </c>
      <c r="D45" s="25" t="str">
        <f>Monitoring_eng!E45</f>
        <v>no</v>
      </c>
      <c r="E45" s="25" t="str">
        <f>Monitoring_eng!G45</f>
        <v>no</v>
      </c>
      <c r="F45" s="25" t="str">
        <f>Monitoring_eng!I45</f>
        <v>no</v>
      </c>
      <c r="G45" s="25" t="str">
        <f>Monitoring_eng!K45</f>
        <v>no</v>
      </c>
      <c r="H45" s="25" t="str">
        <f>Monitoring_eng!M45</f>
        <v>no</v>
      </c>
      <c r="I45" s="25" t="str">
        <f>Monitoring_eng!O45</f>
        <v>no</v>
      </c>
      <c r="J45" s="25" t="str">
        <f>Monitoring_eng!Q45</f>
        <v>no</v>
      </c>
      <c r="K45" s="25" t="str">
        <f>Monitoring_eng!S45</f>
        <v>no</v>
      </c>
      <c r="L45" s="25" t="str">
        <f>Monitoring_eng!U45</f>
        <v>no</v>
      </c>
      <c r="M45" s="25" t="str">
        <f>Monitoring_eng!W45</f>
        <v>no</v>
      </c>
      <c r="N45" s="25" t="str">
        <f>Monitoring_eng!Y45</f>
        <v>no</v>
      </c>
      <c r="O45" s="25" t="str">
        <f>Monitoring_eng!AA45</f>
        <v>no</v>
      </c>
      <c r="P45" s="25" t="str">
        <f>Monitoring_eng!AC45</f>
        <v>no</v>
      </c>
      <c r="Q45" s="25" t="str">
        <f>Monitoring_eng!AE45</f>
        <v>no</v>
      </c>
      <c r="R45" s="25" t="str">
        <f>Monitoring_eng!AG45</f>
        <v>no</v>
      </c>
      <c r="S45" s="25" t="str">
        <f>Monitoring_eng!AI45</f>
        <v>no</v>
      </c>
      <c r="T45" s="25" t="str">
        <f>Monitoring_eng!AK45</f>
        <v>no</v>
      </c>
      <c r="U45" s="25" t="str">
        <f>Monitoring_eng!AM45</f>
        <v>no</v>
      </c>
      <c r="V45" s="25" t="str">
        <f>Monitoring_eng!AO45</f>
        <v>no</v>
      </c>
      <c r="W45" s="25" t="str">
        <f>Monitoring_eng!AQ45</f>
        <v>no</v>
      </c>
      <c r="X45" s="25" t="str">
        <f>Monitoring_eng!AS45</f>
        <v>no</v>
      </c>
      <c r="Y45" s="25" t="str">
        <f>Monitoring_eng!AU45</f>
        <v>no</v>
      </c>
      <c r="Z45" s="25" t="str">
        <f>Monitoring_eng!AW45</f>
        <v>no</v>
      </c>
      <c r="AA45" s="25" t="str">
        <f>Monitoring_eng!AY45</f>
        <v>no</v>
      </c>
      <c r="AB45" s="25" t="str">
        <f>Monitoring_eng!BA45</f>
        <v>no</v>
      </c>
      <c r="AC45" s="25" t="str">
        <f>Monitoring_eng!BC45</f>
        <v>no</v>
      </c>
      <c r="AD45" s="25" t="str">
        <f>Monitoring_eng!BE45</f>
        <v>no</v>
      </c>
      <c r="AE45" s="25" t="str">
        <f>Monitoring_eng!BG45</f>
        <v>no</v>
      </c>
      <c r="AF45" s="25" t="str">
        <f>Monitoring_eng!BI45</f>
        <v>no</v>
      </c>
      <c r="AG45" s="25" t="str">
        <f>Monitoring_eng!BK45</f>
        <v>no</v>
      </c>
      <c r="AH45" s="25" t="str">
        <f>Monitoring_eng!BM45</f>
        <v>no</v>
      </c>
      <c r="AI45" s="25" t="str">
        <f>Monitoring_eng!BO45</f>
        <v>no</v>
      </c>
      <c r="AJ45" s="25" t="str">
        <f>Monitoring_eng!BQ45</f>
        <v>no</v>
      </c>
      <c r="AK45" s="25" t="str">
        <f>Monitoring_eng!BS45</f>
        <v>no</v>
      </c>
      <c r="AL45" s="25" t="str">
        <f>Monitoring_eng!BU45</f>
        <v>no</v>
      </c>
      <c r="AM45" s="25" t="str">
        <f>Monitoring_eng!BW45</f>
        <v>no</v>
      </c>
      <c r="AN45" s="25" t="str">
        <f>Monitoring_eng!BY45</f>
        <v>no</v>
      </c>
      <c r="AO45" s="25" t="str">
        <f>Monitoring_eng!CA45</f>
        <v>no</v>
      </c>
      <c r="AP45" s="25" t="str">
        <f>Monitoring_eng!CC45</f>
        <v>no</v>
      </c>
      <c r="AQ45" s="25" t="str">
        <f>Monitoring_eng!CE45</f>
        <v>no</v>
      </c>
      <c r="AR45" s="25" t="str">
        <f>Monitoring_eng!CG45</f>
        <v>no</v>
      </c>
      <c r="AS45" s="25" t="str">
        <f>Monitoring_eng!CI45</f>
        <v>yes</v>
      </c>
      <c r="AT45" s="25" t="str">
        <f>Monitoring_eng!CK45</f>
        <v>no</v>
      </c>
      <c r="AU45" s="25" t="str">
        <f>Monitoring_eng!CM45</f>
        <v>no</v>
      </c>
      <c r="AV45" s="25" t="str">
        <f>Monitoring_eng!CO45</f>
        <v>no</v>
      </c>
      <c r="AW45" s="25" t="str">
        <f>Monitoring_eng!CQ45</f>
        <v>no</v>
      </c>
      <c r="AX45" s="25" t="str">
        <f>Monitoring_eng!CS45</f>
        <v>no</v>
      </c>
      <c r="AY45" s="25" t="str">
        <f>Monitoring_eng!CU45</f>
        <v>partially</v>
      </c>
      <c r="AZ45" s="25" t="str">
        <f>Monitoring_eng!CW45</f>
        <v>no</v>
      </c>
      <c r="BA45" s="45" t="s">
        <v>1749</v>
      </c>
      <c r="BB45" s="45">
        <f t="shared" si="0"/>
        <v>1</v>
      </c>
      <c r="BC45" s="45" t="s">
        <v>1750</v>
      </c>
      <c r="BD45" s="45">
        <f t="shared" si="1"/>
        <v>48</v>
      </c>
      <c r="BE45" s="45" t="s">
        <v>1752</v>
      </c>
      <c r="BF45" s="45">
        <f t="shared" si="2"/>
        <v>1</v>
      </c>
      <c r="BG45" s="45" t="s">
        <v>2116</v>
      </c>
      <c r="BH45" s="45">
        <f t="shared" si="3"/>
        <v>0</v>
      </c>
      <c r="BI45" s="45">
        <f t="shared" si="4"/>
        <v>50</v>
      </c>
      <c r="BJ45" s="45" t="str">
        <f t="shared" si="5"/>
        <v>yes</v>
      </c>
      <c r="BK45" s="45" t="str">
        <f t="shared" si="6"/>
        <v>no</v>
      </c>
      <c r="BL45" s="45">
        <f t="shared" si="7"/>
        <v>1</v>
      </c>
      <c r="BM45" s="45">
        <f t="shared" si="8"/>
        <v>48</v>
      </c>
      <c r="BN45" s="78">
        <f t="shared" si="9"/>
        <v>0.02</v>
      </c>
      <c r="BO45" s="78">
        <f t="shared" si="9"/>
        <v>0.96</v>
      </c>
      <c r="BP45" s="79">
        <f>COUNTIFS($C45:$AZ45,$BJ45,Results!$T$87:$BQ$87,BP$1)/(COUNTIF(Results!$T$87:$BQ$87,BP$1))</f>
        <v>5.8823529411764705E-2</v>
      </c>
      <c r="BQ45" s="79">
        <f>COUNTIFS($C45:$AZ45,$BJ45,Results!$T$87:$BQ$87,BQ$1)/(COUNTIF(Results!$T$87:$BQ$87,BQ$1))</f>
        <v>0</v>
      </c>
      <c r="BR45" s="79">
        <f>COUNTIFS($C45:$AZ45,$BJ45,Results!$T$87:$BQ$87,BR$1)/(COUNTIF(Results!$T$87:$BQ$87,BR$1))</f>
        <v>0</v>
      </c>
      <c r="BS45" s="79">
        <f>COUNTIFS($C45:$AZ45,$BJ45,Results!$T$87:$BQ$87,BS$1)/(COUNTIF(Results!$T$87:$BQ$87,BS$1))</f>
        <v>0</v>
      </c>
      <c r="BT45" s="79">
        <f>COUNTIFS($C45:$AZ45,$BJ45,Results!$T$89:$BQ$89,BT$1)/(COUNTIF(Results!$T$89:$BQ$89,BT$1))</f>
        <v>6.6666666666666666E-2</v>
      </c>
      <c r="BU45" s="79">
        <f>COUNTIFS($C45:$AZ45,$BJ45,Results!$T$89:$BQ$89,BU$1)/(COUNTIF(Results!$T$89:$BQ$89,BU$1))</f>
        <v>0</v>
      </c>
      <c r="BV45" s="79">
        <f>COUNTIFS($C45:$AZ45,$BJ45,Results!$T$89:$BQ$89,BV$1)/(COUNTIF(Results!$T$89:$BQ$89,BV$1))</f>
        <v>0</v>
      </c>
      <c r="BW45" s="79">
        <f>COUNTIFS($C45:$AZ45,$BJ45,Results!$T$89:$BQ$89,BW$1)/(COUNTIF(Results!$T$89:$BQ$89,BW$1))</f>
        <v>0</v>
      </c>
      <c r="BX45" s="79">
        <f>COUNTIFS($C45:$AZ45,$BJ45,Results!$T$90:$BQ$90,BX$1)/(COUNTIF(Results!$T$90:$BQ$90,BX$1))</f>
        <v>0</v>
      </c>
      <c r="BY45" s="79">
        <f>COUNTIFS($C45:$AZ45,$BJ45,Results!$T$90:$BQ$90,BY$1)/(COUNTIF(Results!$T$90:$BQ$90,BY$1))</f>
        <v>5.8823529411764705E-2</v>
      </c>
      <c r="BZ45" s="79">
        <f>COUNTIFS($C45:$AZ45,$BJ45,Results!$T$90:$BQ$90,BZ$1)/(COUNTIF(Results!$T$90:$BQ$90,BZ$1))</f>
        <v>0</v>
      </c>
      <c r="CA45" s="79">
        <f>COUNTIFS($C45:$AZ45,$BJ45,Results!$T$91:$BQ$91,CA$1)/(COUNTIF(Results!$T$91:$BQ$91,CA$1))</f>
        <v>5.8823529411764705E-2</v>
      </c>
      <c r="CB45" s="79">
        <f>COUNTIFS($C45:$AZ45,$BJ45,Results!$T$91:$BQ$91,CB$1)/(COUNTIF(Results!$T$91:$BQ$91,CB$1))</f>
        <v>0</v>
      </c>
      <c r="CC45" s="45"/>
    </row>
    <row r="46" spans="1:81" x14ac:dyDescent="0.25">
      <c r="A46" s="45" t="s">
        <v>348</v>
      </c>
      <c r="B46" s="53" t="s">
        <v>148</v>
      </c>
      <c r="C46" s="25" t="str">
        <f>Monitoring_eng!C46</f>
        <v>no</v>
      </c>
      <c r="D46" s="25" t="str">
        <f>Monitoring_eng!E46</f>
        <v>no</v>
      </c>
      <c r="E46" s="25" t="str">
        <f>Monitoring_eng!G46</f>
        <v>no</v>
      </c>
      <c r="F46" s="25" t="str">
        <f>Monitoring_eng!I46</f>
        <v>no</v>
      </c>
      <c r="G46" s="25" t="str">
        <f>Monitoring_eng!K46</f>
        <v>no</v>
      </c>
      <c r="H46" s="25" t="str">
        <f>Monitoring_eng!M46</f>
        <v>no</v>
      </c>
      <c r="I46" s="25" t="str">
        <f>Monitoring_eng!O46</f>
        <v>yes</v>
      </c>
      <c r="J46" s="25" t="str">
        <f>Monitoring_eng!Q46</f>
        <v>no</v>
      </c>
      <c r="K46" s="25" t="str">
        <f>Monitoring_eng!S46</f>
        <v>no</v>
      </c>
      <c r="L46" s="25" t="str">
        <f>Monitoring_eng!U46</f>
        <v>yes</v>
      </c>
      <c r="M46" s="25" t="str">
        <f>Monitoring_eng!W46</f>
        <v>no</v>
      </c>
      <c r="N46" s="25" t="str">
        <f>Monitoring_eng!Y46</f>
        <v>no</v>
      </c>
      <c r="O46" s="25" t="str">
        <f>Monitoring_eng!AA46</f>
        <v>no</v>
      </c>
      <c r="P46" s="25" t="str">
        <f>Monitoring_eng!AC46</f>
        <v>no</v>
      </c>
      <c r="Q46" s="25" t="str">
        <f>Monitoring_eng!AE46</f>
        <v>no</v>
      </c>
      <c r="R46" s="25" t="str">
        <f>Monitoring_eng!AG46</f>
        <v>no</v>
      </c>
      <c r="S46" s="25" t="str">
        <f>Monitoring_eng!AI46</f>
        <v>no</v>
      </c>
      <c r="T46" s="25" t="str">
        <f>Monitoring_eng!AK46</f>
        <v>no</v>
      </c>
      <c r="U46" s="25" t="str">
        <f>Monitoring_eng!AM46</f>
        <v>no</v>
      </c>
      <c r="V46" s="25" t="str">
        <f>Monitoring_eng!AO46</f>
        <v>no</v>
      </c>
      <c r="W46" s="25" t="str">
        <f>Monitoring_eng!AQ46</f>
        <v>no</v>
      </c>
      <c r="X46" s="25" t="str">
        <f>Monitoring_eng!AS46</f>
        <v>no</v>
      </c>
      <c r="Y46" s="25" t="str">
        <f>Monitoring_eng!AU46</f>
        <v>no</v>
      </c>
      <c r="Z46" s="25" t="str">
        <f>Monitoring_eng!AW46</f>
        <v>no</v>
      </c>
      <c r="AA46" s="25" t="str">
        <f>Monitoring_eng!AY46</f>
        <v>no</v>
      </c>
      <c r="AB46" s="25" t="str">
        <f>Monitoring_eng!BA46</f>
        <v>no</v>
      </c>
      <c r="AC46" s="25" t="str">
        <f>Monitoring_eng!BC46</f>
        <v>no</v>
      </c>
      <c r="AD46" s="25" t="str">
        <f>Monitoring_eng!BE46</f>
        <v>no</v>
      </c>
      <c r="AE46" s="25" t="str">
        <f>Monitoring_eng!BG46</f>
        <v>no</v>
      </c>
      <c r="AF46" s="25" t="str">
        <f>Monitoring_eng!BI46</f>
        <v>yes</v>
      </c>
      <c r="AG46" s="25" t="str">
        <f>Monitoring_eng!BK46</f>
        <v>no</v>
      </c>
      <c r="AH46" s="25" t="str">
        <f>Monitoring_eng!BM46</f>
        <v>no</v>
      </c>
      <c r="AI46" s="25" t="str">
        <f>Monitoring_eng!BO46</f>
        <v>no</v>
      </c>
      <c r="AJ46" s="25" t="str">
        <f>Monitoring_eng!BQ46</f>
        <v>no</v>
      </c>
      <c r="AK46" s="25" t="str">
        <f>Monitoring_eng!BS46</f>
        <v>no</v>
      </c>
      <c r="AL46" s="25" t="str">
        <f>Monitoring_eng!BU46</f>
        <v>no</v>
      </c>
      <c r="AM46" s="25" t="str">
        <f>Monitoring_eng!BW46</f>
        <v>no</v>
      </c>
      <c r="AN46" s="25" t="str">
        <f>Monitoring_eng!BY46</f>
        <v>no</v>
      </c>
      <c r="AO46" s="25" t="str">
        <f>Monitoring_eng!CA46</f>
        <v>no</v>
      </c>
      <c r="AP46" s="25" t="str">
        <f>Monitoring_eng!CC46</f>
        <v>yes</v>
      </c>
      <c r="AQ46" s="25" t="str">
        <f>Monitoring_eng!CE46</f>
        <v>no</v>
      </c>
      <c r="AR46" s="25" t="str">
        <f>Monitoring_eng!CG46</f>
        <v>no</v>
      </c>
      <c r="AS46" s="25" t="str">
        <f>Monitoring_eng!CI46</f>
        <v>no</v>
      </c>
      <c r="AT46" s="25" t="str">
        <f>Monitoring_eng!CK46</f>
        <v>yes</v>
      </c>
      <c r="AU46" s="25" t="str">
        <f>Monitoring_eng!CM46</f>
        <v>no</v>
      </c>
      <c r="AV46" s="25" t="str">
        <f>Monitoring_eng!CO46</f>
        <v>no</v>
      </c>
      <c r="AW46" s="25" t="str">
        <f>Monitoring_eng!CQ46</f>
        <v>yes</v>
      </c>
      <c r="AX46" s="25" t="str">
        <f>Monitoring_eng!CS46</f>
        <v>no</v>
      </c>
      <c r="AY46" s="25" t="str">
        <f>Monitoring_eng!CU46</f>
        <v>yes</v>
      </c>
      <c r="AZ46" s="25" t="str">
        <f>Monitoring_eng!CW46</f>
        <v>no</v>
      </c>
      <c r="BA46" s="45" t="s">
        <v>1749</v>
      </c>
      <c r="BB46" s="45">
        <f t="shared" si="0"/>
        <v>7</v>
      </c>
      <c r="BC46" s="45" t="s">
        <v>1750</v>
      </c>
      <c r="BD46" s="45">
        <f t="shared" si="1"/>
        <v>43</v>
      </c>
      <c r="BE46" s="45" t="s">
        <v>1752</v>
      </c>
      <c r="BF46" s="45">
        <f t="shared" si="2"/>
        <v>0</v>
      </c>
      <c r="BG46" s="45" t="s">
        <v>2116</v>
      </c>
      <c r="BH46" s="45">
        <f t="shared" si="3"/>
        <v>0</v>
      </c>
      <c r="BI46" s="45">
        <f t="shared" si="4"/>
        <v>50</v>
      </c>
      <c r="BJ46" s="45" t="str">
        <f t="shared" si="5"/>
        <v>yes</v>
      </c>
      <c r="BK46" s="45" t="str">
        <f t="shared" si="6"/>
        <v>no</v>
      </c>
      <c r="BL46" s="45">
        <f t="shared" si="7"/>
        <v>7</v>
      </c>
      <c r="BM46" s="45">
        <f t="shared" si="8"/>
        <v>43</v>
      </c>
      <c r="BN46" s="78">
        <f t="shared" si="9"/>
        <v>0.14000000000000001</v>
      </c>
      <c r="BO46" s="78">
        <f t="shared" si="9"/>
        <v>0.86</v>
      </c>
      <c r="BP46" s="79">
        <f>COUNTIFS($C46:$AZ46,$BJ46,Results!$T$87:$BQ$87,BP$1)/(COUNTIF(Results!$T$87:$BQ$87,BP$1))</f>
        <v>0.23529411764705882</v>
      </c>
      <c r="BQ46" s="79">
        <f>COUNTIFS($C46:$AZ46,$BJ46,Results!$T$87:$BQ$87,BQ$1)/(COUNTIF(Results!$T$87:$BQ$87,BQ$1))</f>
        <v>0</v>
      </c>
      <c r="BR46" s="79">
        <f>COUNTIFS($C46:$AZ46,$BJ46,Results!$T$87:$BQ$87,BR$1)/(COUNTIF(Results!$T$87:$BQ$87,BR$1))</f>
        <v>0.125</v>
      </c>
      <c r="BS46" s="79">
        <f>COUNTIFS($C46:$AZ46,$BJ46,Results!$T$87:$BQ$87,BS$1)/(COUNTIF(Results!$T$87:$BQ$87,BS$1))</f>
        <v>0.15384615384615385</v>
      </c>
      <c r="BT46" s="79">
        <f>COUNTIFS($C46:$AZ46,$BJ46,Results!$T$89:$BQ$89,BT$1)/(COUNTIF(Results!$T$89:$BQ$89,BT$1))</f>
        <v>6.6666666666666666E-2</v>
      </c>
      <c r="BU46" s="79">
        <f>COUNTIFS($C46:$AZ46,$BJ46,Results!$T$89:$BQ$89,BU$1)/(COUNTIF(Results!$T$89:$BQ$89,BU$1))</f>
        <v>9.0909090909090912E-2</v>
      </c>
      <c r="BV46" s="79">
        <f>COUNTIFS($C46:$AZ46,$BJ46,Results!$T$89:$BQ$89,BV$1)/(COUNTIF(Results!$T$89:$BQ$89,BV$1))</f>
        <v>0.22222222222222221</v>
      </c>
      <c r="BW46" s="79">
        <f>COUNTIFS($C46:$AZ46,$BJ46,Results!$T$89:$BQ$89,BW$1)/(COUNTIF(Results!$T$89:$BQ$89,BW$1))</f>
        <v>0.5</v>
      </c>
      <c r="BX46" s="79">
        <f>COUNTIFS($C46:$AZ46,$BJ46,Results!$T$90:$BQ$90,BX$1)/(COUNTIF(Results!$T$90:$BQ$90,BX$1))</f>
        <v>0.11764705882352941</v>
      </c>
      <c r="BY46" s="79">
        <f>COUNTIFS($C46:$AZ46,$BJ46,Results!$T$90:$BQ$90,BY$1)/(COUNTIF(Results!$T$90:$BQ$90,BY$1))</f>
        <v>0.23529411764705882</v>
      </c>
      <c r="BZ46" s="79">
        <f>COUNTIFS($C46:$AZ46,$BJ46,Results!$T$90:$BQ$90,BZ$1)/(COUNTIF(Results!$T$90:$BQ$90,BZ$1))</f>
        <v>6.25E-2</v>
      </c>
      <c r="CA46" s="79">
        <f>COUNTIFS($C46:$AZ46,$BJ46,Results!$T$91:$BQ$91,CA$1)/(COUNTIF(Results!$T$91:$BQ$91,CA$1))</f>
        <v>0.23529411764705882</v>
      </c>
      <c r="CB46" s="79">
        <f>COUNTIFS($C46:$AZ46,$BJ46,Results!$T$91:$BQ$91,CB$1)/(COUNTIF(Results!$T$91:$BQ$91,CB$1))</f>
        <v>0.11764705882352941</v>
      </c>
      <c r="CC46" s="45"/>
    </row>
    <row r="47" spans="1:81" x14ac:dyDescent="0.25">
      <c r="A47" s="45" t="s">
        <v>349</v>
      </c>
      <c r="B47" s="53" t="s">
        <v>149</v>
      </c>
      <c r="C47" s="25" t="str">
        <f>Monitoring_eng!C47</f>
        <v>no</v>
      </c>
      <c r="D47" s="25" t="str">
        <f>Monitoring_eng!E47</f>
        <v>partially</v>
      </c>
      <c r="E47" s="25" t="str">
        <f>Monitoring_eng!G47</f>
        <v>no</v>
      </c>
      <c r="F47" s="25" t="str">
        <f>Monitoring_eng!I47</f>
        <v>no</v>
      </c>
      <c r="G47" s="25" t="str">
        <f>Monitoring_eng!K47</f>
        <v>no</v>
      </c>
      <c r="H47" s="25" t="str">
        <f>Monitoring_eng!M47</f>
        <v>no</v>
      </c>
      <c r="I47" s="25" t="str">
        <f>Monitoring_eng!O47</f>
        <v>no</v>
      </c>
      <c r="J47" s="25" t="str">
        <f>Monitoring_eng!Q47</f>
        <v>no</v>
      </c>
      <c r="K47" s="25" t="str">
        <f>Monitoring_eng!S47</f>
        <v>no</v>
      </c>
      <c r="L47" s="25" t="str">
        <f>Monitoring_eng!U47</f>
        <v>partially</v>
      </c>
      <c r="M47" s="25" t="str">
        <f>Monitoring_eng!W47</f>
        <v>no</v>
      </c>
      <c r="N47" s="25" t="str">
        <f>Monitoring_eng!Y47</f>
        <v>no</v>
      </c>
      <c r="O47" s="25" t="str">
        <f>Monitoring_eng!AA47</f>
        <v>no</v>
      </c>
      <c r="P47" s="25" t="str">
        <f>Monitoring_eng!AC47</f>
        <v>no</v>
      </c>
      <c r="Q47" s="25" t="str">
        <f>Monitoring_eng!AE47</f>
        <v>partially</v>
      </c>
      <c r="R47" s="25" t="str">
        <f>Monitoring_eng!AG47</f>
        <v>no</v>
      </c>
      <c r="S47" s="25" t="str">
        <f>Monitoring_eng!AI47</f>
        <v>no</v>
      </c>
      <c r="T47" s="25" t="str">
        <f>Monitoring_eng!AK47</f>
        <v>no</v>
      </c>
      <c r="U47" s="25" t="str">
        <f>Monitoring_eng!AM47</f>
        <v>no</v>
      </c>
      <c r="V47" s="25" t="str">
        <f>Monitoring_eng!AO47</f>
        <v>no</v>
      </c>
      <c r="W47" s="25" t="str">
        <f>Monitoring_eng!AQ47</f>
        <v>no</v>
      </c>
      <c r="X47" s="25" t="str">
        <f>Monitoring_eng!AS47</f>
        <v>no</v>
      </c>
      <c r="Y47" s="25" t="str">
        <f>Monitoring_eng!AU47</f>
        <v>no</v>
      </c>
      <c r="Z47" s="25" t="str">
        <f>Monitoring_eng!AW47</f>
        <v>partially</v>
      </c>
      <c r="AA47" s="25" t="str">
        <f>Monitoring_eng!AY47</f>
        <v>no</v>
      </c>
      <c r="AB47" s="25" t="str">
        <f>Monitoring_eng!BA47</f>
        <v>no</v>
      </c>
      <c r="AC47" s="25" t="str">
        <f>Monitoring_eng!BC47</f>
        <v>no</v>
      </c>
      <c r="AD47" s="25" t="str">
        <f>Monitoring_eng!BE47</f>
        <v>partially</v>
      </c>
      <c r="AE47" s="25" t="str">
        <f>Monitoring_eng!BG47</f>
        <v>no</v>
      </c>
      <c r="AF47" s="25" t="str">
        <f>Monitoring_eng!BI47</f>
        <v>no</v>
      </c>
      <c r="AG47" s="25" t="str">
        <f>Monitoring_eng!BK47</f>
        <v>yes</v>
      </c>
      <c r="AH47" s="25" t="str">
        <f>Monitoring_eng!BM47</f>
        <v>no</v>
      </c>
      <c r="AI47" s="25" t="str">
        <f>Monitoring_eng!BO47</f>
        <v>no</v>
      </c>
      <c r="AJ47" s="25" t="str">
        <f>Monitoring_eng!BQ47</f>
        <v>no</v>
      </c>
      <c r="AK47" s="25" t="str">
        <f>Monitoring_eng!BS47</f>
        <v>no</v>
      </c>
      <c r="AL47" s="25" t="str">
        <f>Monitoring_eng!BU47</f>
        <v>no</v>
      </c>
      <c r="AM47" s="25" t="str">
        <f>Monitoring_eng!BW47</f>
        <v>no</v>
      </c>
      <c r="AN47" s="25" t="str">
        <f>Monitoring_eng!BY47</f>
        <v>no</v>
      </c>
      <c r="AO47" s="25" t="str">
        <f>Monitoring_eng!CA47</f>
        <v>no</v>
      </c>
      <c r="AP47" s="25" t="str">
        <f>Monitoring_eng!CC47</f>
        <v>yes</v>
      </c>
      <c r="AQ47" s="25" t="str">
        <f>Monitoring_eng!CE47</f>
        <v>partially</v>
      </c>
      <c r="AR47" s="25" t="str">
        <f>Monitoring_eng!CG47</f>
        <v>no</v>
      </c>
      <c r="AS47" s="25" t="str">
        <f>Monitoring_eng!CI47</f>
        <v>no</v>
      </c>
      <c r="AT47" s="25" t="str">
        <f>Monitoring_eng!CK47</f>
        <v>no</v>
      </c>
      <c r="AU47" s="25" t="str">
        <f>Monitoring_eng!CM47</f>
        <v>no</v>
      </c>
      <c r="AV47" s="25" t="str">
        <f>Monitoring_eng!CO47</f>
        <v>no</v>
      </c>
      <c r="AW47" s="25" t="str">
        <f>Monitoring_eng!CQ47</f>
        <v>partially</v>
      </c>
      <c r="AX47" s="25" t="str">
        <f>Monitoring_eng!CS47</f>
        <v>no</v>
      </c>
      <c r="AY47" s="25" t="str">
        <f>Monitoring_eng!CU47</f>
        <v>no</v>
      </c>
      <c r="AZ47" s="25" t="str">
        <f>Monitoring_eng!CW47</f>
        <v>no</v>
      </c>
      <c r="BA47" s="45" t="s">
        <v>1749</v>
      </c>
      <c r="BB47" s="45">
        <f t="shared" si="0"/>
        <v>2</v>
      </c>
      <c r="BC47" s="45" t="s">
        <v>1750</v>
      </c>
      <c r="BD47" s="45">
        <f t="shared" si="1"/>
        <v>41</v>
      </c>
      <c r="BE47" s="45" t="s">
        <v>1752</v>
      </c>
      <c r="BF47" s="45">
        <f t="shared" si="2"/>
        <v>7</v>
      </c>
      <c r="BG47" s="45" t="s">
        <v>2116</v>
      </c>
      <c r="BH47" s="45">
        <f t="shared" si="3"/>
        <v>0</v>
      </c>
      <c r="BI47" s="45">
        <f t="shared" si="4"/>
        <v>50</v>
      </c>
      <c r="BJ47" s="45" t="str">
        <f t="shared" si="5"/>
        <v>yes</v>
      </c>
      <c r="BK47" s="45" t="str">
        <f t="shared" si="6"/>
        <v>no</v>
      </c>
      <c r="BL47" s="45">
        <f t="shared" si="7"/>
        <v>2</v>
      </c>
      <c r="BM47" s="45">
        <f t="shared" si="8"/>
        <v>41</v>
      </c>
      <c r="BN47" s="78">
        <f t="shared" si="9"/>
        <v>0.04</v>
      </c>
      <c r="BO47" s="78">
        <f t="shared" si="9"/>
        <v>0.82</v>
      </c>
      <c r="BP47" s="79">
        <f>COUNTIFS($C47:$AZ47,$BJ47,Results!$T$87:$BQ$87,BP$1)/(COUNTIF(Results!$T$87:$BQ$87,BP$1))</f>
        <v>5.8823529411764705E-2</v>
      </c>
      <c r="BQ47" s="79">
        <f>COUNTIFS($C47:$AZ47,$BJ47,Results!$T$87:$BQ$87,BQ$1)/(COUNTIF(Results!$T$87:$BQ$87,BQ$1))</f>
        <v>0</v>
      </c>
      <c r="BR47" s="79">
        <f>COUNTIFS($C47:$AZ47,$BJ47,Results!$T$87:$BQ$87,BR$1)/(COUNTIF(Results!$T$87:$BQ$87,BR$1))</f>
        <v>0</v>
      </c>
      <c r="BS47" s="79">
        <f>COUNTIFS($C47:$AZ47,$BJ47,Results!$T$87:$BQ$87,BS$1)/(COUNTIF(Results!$T$87:$BQ$87,BS$1))</f>
        <v>7.6923076923076927E-2</v>
      </c>
      <c r="BT47" s="79">
        <f>COUNTIFS($C47:$AZ47,$BJ47,Results!$T$89:$BQ$89,BT$1)/(COUNTIF(Results!$T$89:$BQ$89,BT$1))</f>
        <v>0</v>
      </c>
      <c r="BU47" s="79">
        <f>COUNTIFS($C47:$AZ47,$BJ47,Results!$T$89:$BQ$89,BU$1)/(COUNTIF(Results!$T$89:$BQ$89,BU$1))</f>
        <v>9.0909090909090912E-2</v>
      </c>
      <c r="BV47" s="79">
        <f>COUNTIFS($C47:$AZ47,$BJ47,Results!$T$89:$BQ$89,BV$1)/(COUNTIF(Results!$T$89:$BQ$89,BV$1))</f>
        <v>0</v>
      </c>
      <c r="BW47" s="79">
        <f>COUNTIFS($C47:$AZ47,$BJ47,Results!$T$89:$BQ$89,BW$1)/(COUNTIF(Results!$T$89:$BQ$89,BW$1))</f>
        <v>0</v>
      </c>
      <c r="BX47" s="79">
        <f>COUNTIFS($C47:$AZ47,$BJ47,Results!$T$90:$BQ$90,BX$1)/(COUNTIF(Results!$T$90:$BQ$90,BX$1))</f>
        <v>0</v>
      </c>
      <c r="BY47" s="79">
        <f>COUNTIFS($C47:$AZ47,$BJ47,Results!$T$90:$BQ$90,BY$1)/(COUNTIF(Results!$T$90:$BQ$90,BY$1))</f>
        <v>0.11764705882352941</v>
      </c>
      <c r="BZ47" s="79">
        <f>COUNTIFS($C47:$AZ47,$BJ47,Results!$T$90:$BQ$90,BZ$1)/(COUNTIF(Results!$T$90:$BQ$90,BZ$1))</f>
        <v>0</v>
      </c>
      <c r="CA47" s="79">
        <f>COUNTIFS($C47:$AZ47,$BJ47,Results!$T$91:$BQ$91,CA$1)/(COUNTIF(Results!$T$91:$BQ$91,CA$1))</f>
        <v>0.11764705882352941</v>
      </c>
      <c r="CB47" s="79">
        <f>COUNTIFS($C47:$AZ47,$BJ47,Results!$T$91:$BQ$91,CB$1)/(COUNTIF(Results!$T$91:$BQ$91,CB$1))</f>
        <v>0</v>
      </c>
      <c r="CC47" s="45"/>
    </row>
    <row r="48" spans="1:81" x14ac:dyDescent="0.25">
      <c r="A48" s="45" t="s">
        <v>350</v>
      </c>
      <c r="B48" s="55" t="s">
        <v>155</v>
      </c>
      <c r="C48" s="25" t="str">
        <f>Monitoring_eng!C48</f>
        <v>yes</v>
      </c>
      <c r="D48" s="25" t="str">
        <f>Monitoring_eng!E48</f>
        <v>no</v>
      </c>
      <c r="E48" s="25" t="str">
        <f>Monitoring_eng!G48</f>
        <v>yes</v>
      </c>
      <c r="F48" s="25" t="str">
        <f>Monitoring_eng!I48</f>
        <v>yes</v>
      </c>
      <c r="G48" s="25" t="str">
        <f>Monitoring_eng!K48</f>
        <v>partially</v>
      </c>
      <c r="H48" s="25" t="str">
        <f>Monitoring_eng!M48</f>
        <v>yes</v>
      </c>
      <c r="I48" s="25" t="str">
        <f>Monitoring_eng!O48</f>
        <v>yes</v>
      </c>
      <c r="J48" s="25" t="str">
        <f>Monitoring_eng!Q48</f>
        <v>yes</v>
      </c>
      <c r="K48" s="25" t="str">
        <f>Monitoring_eng!S48</f>
        <v>yes</v>
      </c>
      <c r="L48" s="25" t="str">
        <f>Monitoring_eng!U48</f>
        <v>no</v>
      </c>
      <c r="M48" s="25" t="str">
        <f>Monitoring_eng!W48</f>
        <v>yes</v>
      </c>
      <c r="N48" s="25" t="str">
        <f>Monitoring_eng!Y48</f>
        <v>no</v>
      </c>
      <c r="O48" s="25" t="str">
        <f>Monitoring_eng!AA48</f>
        <v>yes</v>
      </c>
      <c r="P48" s="25" t="str">
        <f>Monitoring_eng!AC48</f>
        <v>yes</v>
      </c>
      <c r="Q48" s="25" t="str">
        <f>Monitoring_eng!AE48</f>
        <v>yes</v>
      </c>
      <c r="R48" s="25" t="str">
        <f>Monitoring_eng!AG48</f>
        <v>yes</v>
      </c>
      <c r="S48" s="25" t="str">
        <f>Monitoring_eng!AI48</f>
        <v>yes</v>
      </c>
      <c r="T48" s="25" t="str">
        <f>Monitoring_eng!AK48</f>
        <v>partially</v>
      </c>
      <c r="U48" s="25" t="str">
        <f>Monitoring_eng!AM48</f>
        <v>yes</v>
      </c>
      <c r="V48" s="25" t="str">
        <f>Monitoring_eng!AO48</f>
        <v>yes</v>
      </c>
      <c r="W48" s="25" t="str">
        <f>Monitoring_eng!AQ48</f>
        <v>no</v>
      </c>
      <c r="X48" s="25" t="str">
        <f>Monitoring_eng!AS48</f>
        <v>yes</v>
      </c>
      <c r="Y48" s="25" t="str">
        <f>Monitoring_eng!AU48</f>
        <v>yes</v>
      </c>
      <c r="Z48" s="25" t="str">
        <f>Monitoring_eng!AW48</f>
        <v>yes</v>
      </c>
      <c r="AA48" s="25" t="str">
        <f>Monitoring_eng!AY48</f>
        <v>yes</v>
      </c>
      <c r="AB48" s="25" t="str">
        <f>Monitoring_eng!BA48</f>
        <v>yes</v>
      </c>
      <c r="AC48" s="25" t="str">
        <f>Monitoring_eng!BC48</f>
        <v>no</v>
      </c>
      <c r="AD48" s="25" t="str">
        <f>Monitoring_eng!BE48</f>
        <v>yes</v>
      </c>
      <c r="AE48" s="25" t="str">
        <f>Monitoring_eng!BG48</f>
        <v>yes</v>
      </c>
      <c r="AF48" s="25" t="str">
        <f>Monitoring_eng!BI48</f>
        <v>yes</v>
      </c>
      <c r="AG48" s="25" t="str">
        <f>Monitoring_eng!BK48</f>
        <v>no</v>
      </c>
      <c r="AH48" s="25" t="str">
        <f>Monitoring_eng!BM48</f>
        <v>no</v>
      </c>
      <c r="AI48" s="25" t="str">
        <f>Monitoring_eng!BO48</f>
        <v>yes</v>
      </c>
      <c r="AJ48" s="25" t="str">
        <f>Monitoring_eng!BQ48</f>
        <v>partially</v>
      </c>
      <c r="AK48" s="25" t="str">
        <f>Monitoring_eng!BS48</f>
        <v>no</v>
      </c>
      <c r="AL48" s="25" t="str">
        <f>Monitoring_eng!BU48</f>
        <v>partially</v>
      </c>
      <c r="AM48" s="25" t="str">
        <f>Monitoring_eng!BW48</f>
        <v>yes</v>
      </c>
      <c r="AN48" s="25" t="str">
        <f>Monitoring_eng!BY48</f>
        <v>yes</v>
      </c>
      <c r="AO48" s="25" t="str">
        <f>Monitoring_eng!CA48</f>
        <v>yes</v>
      </c>
      <c r="AP48" s="25" t="str">
        <f>Monitoring_eng!CC48</f>
        <v>yes</v>
      </c>
      <c r="AQ48" s="25" t="str">
        <f>Monitoring_eng!CE48</f>
        <v>yes</v>
      </c>
      <c r="AR48" s="25" t="str">
        <f>Monitoring_eng!CG48</f>
        <v>yes</v>
      </c>
      <c r="AS48" s="25" t="str">
        <f>Monitoring_eng!CI48</f>
        <v>yes</v>
      </c>
      <c r="AT48" s="25" t="str">
        <f>Monitoring_eng!CK48</f>
        <v>yes</v>
      </c>
      <c r="AU48" s="25" t="str">
        <f>Monitoring_eng!CM48</f>
        <v>yes</v>
      </c>
      <c r="AV48" s="25" t="str">
        <f>Monitoring_eng!CO48</f>
        <v>yes</v>
      </c>
      <c r="AW48" s="25" t="str">
        <f>Monitoring_eng!CQ48</f>
        <v>yes</v>
      </c>
      <c r="AX48" s="25" t="str">
        <f>Monitoring_eng!CS48</f>
        <v>no</v>
      </c>
      <c r="AY48" s="25" t="str">
        <f>Monitoring_eng!CU48</f>
        <v>yes</v>
      </c>
      <c r="AZ48" s="25" t="str">
        <f>Monitoring_eng!CW48</f>
        <v>partially</v>
      </c>
      <c r="BA48" s="45" t="s">
        <v>1749</v>
      </c>
      <c r="BB48" s="45">
        <f t="shared" si="0"/>
        <v>36</v>
      </c>
      <c r="BC48" s="45" t="s">
        <v>1750</v>
      </c>
      <c r="BD48" s="45">
        <f t="shared" si="1"/>
        <v>9</v>
      </c>
      <c r="BE48" s="45" t="s">
        <v>1752</v>
      </c>
      <c r="BF48" s="45">
        <f t="shared" si="2"/>
        <v>5</v>
      </c>
      <c r="BG48" s="45" t="s">
        <v>2116</v>
      </c>
      <c r="BH48" s="45">
        <f t="shared" si="3"/>
        <v>0</v>
      </c>
      <c r="BI48" s="45">
        <f t="shared" si="4"/>
        <v>50</v>
      </c>
      <c r="BJ48" s="45" t="str">
        <f t="shared" si="5"/>
        <v>yes</v>
      </c>
      <c r="BK48" s="45" t="str">
        <f t="shared" si="6"/>
        <v>no</v>
      </c>
      <c r="BL48" s="45">
        <f t="shared" si="7"/>
        <v>36</v>
      </c>
      <c r="BM48" s="45">
        <f t="shared" si="8"/>
        <v>9</v>
      </c>
      <c r="BN48" s="78">
        <f t="shared" si="9"/>
        <v>0.72</v>
      </c>
      <c r="BO48" s="78">
        <f t="shared" si="9"/>
        <v>0.18</v>
      </c>
      <c r="BP48" s="79">
        <f>COUNTIFS($C48:$AZ48,$BJ48,Results!$T$87:$BQ$87,BP$1)/(COUNTIF(Results!$T$87:$BQ$87,BP$1))</f>
        <v>0.70588235294117652</v>
      </c>
      <c r="BQ48" s="79">
        <f>COUNTIFS($C48:$AZ48,$BJ48,Results!$T$87:$BQ$87,BQ$1)/(COUNTIF(Results!$T$87:$BQ$87,BQ$1))</f>
        <v>0.91666666666666663</v>
      </c>
      <c r="BR48" s="79">
        <f>COUNTIFS($C48:$AZ48,$BJ48,Results!$T$87:$BQ$87,BR$1)/(COUNTIF(Results!$T$87:$BQ$87,BR$1))</f>
        <v>0.875</v>
      </c>
      <c r="BS48" s="79">
        <f>COUNTIFS($C48:$AZ48,$BJ48,Results!$T$87:$BQ$87,BS$1)/(COUNTIF(Results!$T$87:$BQ$87,BS$1))</f>
        <v>0.46153846153846156</v>
      </c>
      <c r="BT48" s="79">
        <f>COUNTIFS($C48:$AZ48,$BJ48,Results!$T$89:$BQ$89,BT$1)/(COUNTIF(Results!$T$89:$BQ$89,BT$1))</f>
        <v>0.53333333333333333</v>
      </c>
      <c r="BU48" s="79">
        <f>COUNTIFS($C48:$AZ48,$BJ48,Results!$T$89:$BQ$89,BU$1)/(COUNTIF(Results!$T$89:$BQ$89,BU$1))</f>
        <v>0.81818181818181823</v>
      </c>
      <c r="BV48" s="79">
        <f>COUNTIFS($C48:$AZ48,$BJ48,Results!$T$89:$BQ$89,BV$1)/(COUNTIF(Results!$T$89:$BQ$89,BV$1))</f>
        <v>0.66666666666666663</v>
      </c>
      <c r="BW48" s="79">
        <f>COUNTIFS($C48:$AZ48,$BJ48,Results!$T$89:$BQ$89,BW$1)/(COUNTIF(Results!$T$89:$BQ$89,BW$1))</f>
        <v>1</v>
      </c>
      <c r="BX48" s="79">
        <f>COUNTIFS($C48:$AZ48,$BJ48,Results!$T$90:$BQ$90,BX$1)/(COUNTIF(Results!$T$90:$BQ$90,BX$1))</f>
        <v>0.70588235294117652</v>
      </c>
      <c r="BY48" s="79">
        <f>COUNTIFS($C48:$AZ48,$BJ48,Results!$T$90:$BQ$90,BY$1)/(COUNTIF(Results!$T$90:$BQ$90,BY$1))</f>
        <v>0.82352941176470584</v>
      </c>
      <c r="BZ48" s="79">
        <f>COUNTIFS($C48:$AZ48,$BJ48,Results!$T$90:$BQ$90,BZ$1)/(COUNTIF(Results!$T$90:$BQ$90,BZ$1))</f>
        <v>0.625</v>
      </c>
      <c r="CA48" s="79">
        <f>COUNTIFS($C48:$AZ48,$BJ48,Results!$T$91:$BQ$91,CA$1)/(COUNTIF(Results!$T$91:$BQ$91,CA$1))</f>
        <v>0.82352941176470584</v>
      </c>
      <c r="CB48" s="79">
        <f>COUNTIFS($C48:$AZ48,$BJ48,Results!$T$91:$BQ$91,CB$1)/(COUNTIF(Results!$T$91:$BQ$91,CB$1))</f>
        <v>0.70588235294117652</v>
      </c>
      <c r="CC48" s="45"/>
    </row>
    <row r="49" spans="1:81" x14ac:dyDescent="0.25">
      <c r="A49" s="45" t="s">
        <v>351</v>
      </c>
      <c r="B49" s="55" t="s">
        <v>156</v>
      </c>
      <c r="C49" s="25" t="str">
        <f>Monitoring_eng!C49</f>
        <v>yes</v>
      </c>
      <c r="D49" s="25" t="str">
        <f>Monitoring_eng!E49</f>
        <v>no</v>
      </c>
      <c r="E49" s="25" t="str">
        <f>Monitoring_eng!G49</f>
        <v>no</v>
      </c>
      <c r="F49" s="25" t="str">
        <f>Monitoring_eng!I49</f>
        <v>no</v>
      </c>
      <c r="G49" s="25" t="str">
        <f>Monitoring_eng!K49</f>
        <v>partially</v>
      </c>
      <c r="H49" s="25" t="str">
        <f>Monitoring_eng!M49</f>
        <v>yes</v>
      </c>
      <c r="I49" s="25" t="str">
        <f>Monitoring_eng!O49</f>
        <v>partially</v>
      </c>
      <c r="J49" s="25" t="str">
        <f>Monitoring_eng!Q49</f>
        <v>no</v>
      </c>
      <c r="K49" s="25" t="str">
        <f>Monitoring_eng!S49</f>
        <v>yes</v>
      </c>
      <c r="L49" s="25" t="str">
        <f>Monitoring_eng!U49</f>
        <v>no</v>
      </c>
      <c r="M49" s="25" t="str">
        <f>Monitoring_eng!W49</f>
        <v>no</v>
      </c>
      <c r="N49" s="25" t="str">
        <f>Monitoring_eng!Y49</f>
        <v>no</v>
      </c>
      <c r="O49" s="25" t="str">
        <f>Monitoring_eng!AA49</f>
        <v>yes</v>
      </c>
      <c r="P49" s="25" t="str">
        <f>Monitoring_eng!AC49</f>
        <v>partially</v>
      </c>
      <c r="Q49" s="25" t="str">
        <f>Monitoring_eng!AE49</f>
        <v>yes</v>
      </c>
      <c r="R49" s="25" t="str">
        <f>Monitoring_eng!AG49</f>
        <v>yes</v>
      </c>
      <c r="S49" s="25" t="str">
        <f>Monitoring_eng!AI49</f>
        <v>no</v>
      </c>
      <c r="T49" s="25" t="str">
        <f>Monitoring_eng!AK49</f>
        <v>no</v>
      </c>
      <c r="U49" s="25" t="str">
        <f>Monitoring_eng!AM49</f>
        <v>yes</v>
      </c>
      <c r="V49" s="25" t="str">
        <f>Monitoring_eng!AO49</f>
        <v>yes</v>
      </c>
      <c r="W49" s="25" t="str">
        <f>Monitoring_eng!AQ49</f>
        <v>no</v>
      </c>
      <c r="X49" s="25" t="str">
        <f>Monitoring_eng!AS49</f>
        <v>yes</v>
      </c>
      <c r="Y49" s="25" t="str">
        <f>Monitoring_eng!AU49</f>
        <v>no</v>
      </c>
      <c r="Z49" s="25" t="str">
        <f>Monitoring_eng!AW49</f>
        <v>yes</v>
      </c>
      <c r="AA49" s="25" t="str">
        <f>Monitoring_eng!AY49</f>
        <v>yes</v>
      </c>
      <c r="AB49" s="25" t="str">
        <f>Monitoring_eng!BA49</f>
        <v>yes</v>
      </c>
      <c r="AC49" s="25" t="str">
        <f>Monitoring_eng!BC49</f>
        <v>no</v>
      </c>
      <c r="AD49" s="25" t="str">
        <f>Monitoring_eng!BE49</f>
        <v>no</v>
      </c>
      <c r="AE49" s="25" t="str">
        <f>Monitoring_eng!BG49</f>
        <v>no</v>
      </c>
      <c r="AF49" s="25" t="str">
        <f>Monitoring_eng!BI49</f>
        <v>no</v>
      </c>
      <c r="AG49" s="25" t="str">
        <f>Monitoring_eng!BK49</f>
        <v>no</v>
      </c>
      <c r="AH49" s="25" t="str">
        <f>Monitoring_eng!BM49</f>
        <v>no</v>
      </c>
      <c r="AI49" s="25" t="str">
        <f>Monitoring_eng!BO49</f>
        <v>partially</v>
      </c>
      <c r="AJ49" s="25" t="str">
        <f>Monitoring_eng!BQ49</f>
        <v>yes</v>
      </c>
      <c r="AK49" s="25" t="str">
        <f>Monitoring_eng!BS49</f>
        <v>partially</v>
      </c>
      <c r="AL49" s="25" t="str">
        <f>Monitoring_eng!BU49</f>
        <v>yes</v>
      </c>
      <c r="AM49" s="25" t="str">
        <f>Monitoring_eng!BW49</f>
        <v>no</v>
      </c>
      <c r="AN49" s="25" t="str">
        <f>Monitoring_eng!BY49</f>
        <v>partially</v>
      </c>
      <c r="AO49" s="25" t="str">
        <f>Monitoring_eng!CA49</f>
        <v>no</v>
      </c>
      <c r="AP49" s="25" t="str">
        <f>Monitoring_eng!CC49</f>
        <v>no</v>
      </c>
      <c r="AQ49" s="25" t="str">
        <f>Monitoring_eng!CE49</f>
        <v>no</v>
      </c>
      <c r="AR49" s="25" t="str">
        <f>Monitoring_eng!CG49</f>
        <v>yes</v>
      </c>
      <c r="AS49" s="25" t="str">
        <f>Monitoring_eng!CI49</f>
        <v>partially</v>
      </c>
      <c r="AT49" s="25" t="str">
        <f>Monitoring_eng!CK49</f>
        <v>partially</v>
      </c>
      <c r="AU49" s="25" t="str">
        <f>Monitoring_eng!CM49</f>
        <v>yes</v>
      </c>
      <c r="AV49" s="25" t="str">
        <f>Monitoring_eng!CO49</f>
        <v>yes</v>
      </c>
      <c r="AW49" s="25" t="str">
        <f>Monitoring_eng!CQ49</f>
        <v>yes</v>
      </c>
      <c r="AX49" s="25" t="str">
        <f>Monitoring_eng!CS49</f>
        <v>no</v>
      </c>
      <c r="AY49" s="25" t="str">
        <f>Monitoring_eng!CU49</f>
        <v>yes</v>
      </c>
      <c r="AZ49" s="25" t="str">
        <f>Monitoring_eng!CW49</f>
        <v>partially</v>
      </c>
      <c r="BA49" s="45" t="s">
        <v>1749</v>
      </c>
      <c r="BB49" s="45">
        <f t="shared" si="0"/>
        <v>19</v>
      </c>
      <c r="BC49" s="45" t="s">
        <v>1750</v>
      </c>
      <c r="BD49" s="45">
        <f t="shared" si="1"/>
        <v>22</v>
      </c>
      <c r="BE49" s="45" t="s">
        <v>1752</v>
      </c>
      <c r="BF49" s="45">
        <f t="shared" si="2"/>
        <v>9</v>
      </c>
      <c r="BG49" s="45" t="s">
        <v>2116</v>
      </c>
      <c r="BH49" s="45">
        <f t="shared" si="3"/>
        <v>0</v>
      </c>
      <c r="BI49" s="45">
        <f t="shared" si="4"/>
        <v>50</v>
      </c>
      <c r="BJ49" s="45" t="str">
        <f t="shared" si="5"/>
        <v>yes</v>
      </c>
      <c r="BK49" s="45" t="str">
        <f t="shared" si="6"/>
        <v>no</v>
      </c>
      <c r="BL49" s="45">
        <f t="shared" si="7"/>
        <v>19</v>
      </c>
      <c r="BM49" s="45">
        <f t="shared" si="8"/>
        <v>22</v>
      </c>
      <c r="BN49" s="78">
        <f t="shared" si="9"/>
        <v>0.38</v>
      </c>
      <c r="BO49" s="78">
        <f t="shared" si="9"/>
        <v>0.44</v>
      </c>
      <c r="BP49" s="79">
        <f>COUNTIFS($C49:$AZ49,$BJ49,Results!$T$87:$BQ$87,BP$1)/(COUNTIF(Results!$T$87:$BQ$87,BP$1))</f>
        <v>0.52941176470588236</v>
      </c>
      <c r="BQ49" s="79">
        <f>COUNTIFS($C49:$AZ49,$BJ49,Results!$T$87:$BQ$87,BQ$1)/(COUNTIF(Results!$T$87:$BQ$87,BQ$1))</f>
        <v>0.5</v>
      </c>
      <c r="BR49" s="79">
        <f>COUNTIFS($C49:$AZ49,$BJ49,Results!$T$87:$BQ$87,BR$1)/(COUNTIF(Results!$T$87:$BQ$87,BR$1))</f>
        <v>0.375</v>
      </c>
      <c r="BS49" s="79">
        <f>COUNTIFS($C49:$AZ49,$BJ49,Results!$T$87:$BQ$87,BS$1)/(COUNTIF(Results!$T$87:$BQ$87,BS$1))</f>
        <v>7.6923076923076927E-2</v>
      </c>
      <c r="BT49" s="79">
        <f>COUNTIFS($C49:$AZ49,$BJ49,Results!$T$89:$BQ$89,BT$1)/(COUNTIF(Results!$T$89:$BQ$89,BT$1))</f>
        <v>0.26666666666666666</v>
      </c>
      <c r="BU49" s="79">
        <f>COUNTIFS($C49:$AZ49,$BJ49,Results!$T$89:$BQ$89,BU$1)/(COUNTIF(Results!$T$89:$BQ$89,BU$1))</f>
        <v>0.36363636363636365</v>
      </c>
      <c r="BV49" s="79">
        <f>COUNTIFS($C49:$AZ49,$BJ49,Results!$T$89:$BQ$89,BV$1)/(COUNTIF(Results!$T$89:$BQ$89,BV$1))</f>
        <v>0.66666666666666663</v>
      </c>
      <c r="BW49" s="79">
        <f>COUNTIFS($C49:$AZ49,$BJ49,Results!$T$89:$BQ$89,BW$1)/(COUNTIF(Results!$T$89:$BQ$89,BW$1))</f>
        <v>0.25</v>
      </c>
      <c r="BX49" s="79">
        <f>COUNTIFS($C49:$AZ49,$BJ49,Results!$T$90:$BQ$90,BX$1)/(COUNTIF(Results!$T$90:$BQ$90,BX$1))</f>
        <v>0.17647058823529413</v>
      </c>
      <c r="BY49" s="79">
        <f>COUNTIFS($C49:$AZ49,$BJ49,Results!$T$90:$BQ$90,BY$1)/(COUNTIF(Results!$T$90:$BQ$90,BY$1))</f>
        <v>0.52941176470588236</v>
      </c>
      <c r="BZ49" s="79">
        <f>COUNTIFS($C49:$AZ49,$BJ49,Results!$T$90:$BQ$90,BZ$1)/(COUNTIF(Results!$T$90:$BQ$90,BZ$1))</f>
        <v>0.4375</v>
      </c>
      <c r="CA49" s="79">
        <f>COUNTIFS($C49:$AZ49,$BJ49,Results!$T$91:$BQ$91,CA$1)/(COUNTIF(Results!$T$91:$BQ$91,CA$1))</f>
        <v>0.52941176470588236</v>
      </c>
      <c r="CB49" s="79">
        <f>COUNTIFS($C49:$AZ49,$BJ49,Results!$T$91:$BQ$91,CB$1)/(COUNTIF(Results!$T$91:$BQ$91,CB$1))</f>
        <v>0.17647058823529413</v>
      </c>
      <c r="CC49" s="45"/>
    </row>
    <row r="50" spans="1:81" x14ac:dyDescent="0.25">
      <c r="A50" s="45" t="s">
        <v>352</v>
      </c>
      <c r="B50" s="55" t="s">
        <v>157</v>
      </c>
      <c r="C50" s="25" t="str">
        <f>Monitoring_eng!C50</f>
        <v>yes</v>
      </c>
      <c r="D50" s="25" t="str">
        <f>Monitoring_eng!E50</f>
        <v>yes</v>
      </c>
      <c r="E50" s="25" t="str">
        <f>Monitoring_eng!G50</f>
        <v>yes</v>
      </c>
      <c r="F50" s="25" t="str">
        <f>Monitoring_eng!I50</f>
        <v>no</v>
      </c>
      <c r="G50" s="25" t="str">
        <f>Monitoring_eng!K50</f>
        <v>partially</v>
      </c>
      <c r="H50" s="25" t="str">
        <f>Monitoring_eng!M50</f>
        <v>yes</v>
      </c>
      <c r="I50" s="25" t="str">
        <f>Monitoring_eng!O50</f>
        <v>yes</v>
      </c>
      <c r="J50" s="25" t="str">
        <f>Monitoring_eng!Q50</f>
        <v>yes</v>
      </c>
      <c r="K50" s="25" t="str">
        <f>Monitoring_eng!S50</f>
        <v>partially</v>
      </c>
      <c r="L50" s="25" t="str">
        <f>Monitoring_eng!U50</f>
        <v>yes</v>
      </c>
      <c r="M50" s="25" t="str">
        <f>Monitoring_eng!W50</f>
        <v>yes</v>
      </c>
      <c r="N50" s="25" t="str">
        <f>Monitoring_eng!Y50</f>
        <v>no</v>
      </c>
      <c r="O50" s="25" t="str">
        <f>Monitoring_eng!AA50</f>
        <v>yes</v>
      </c>
      <c r="P50" s="25" t="str">
        <f>Monitoring_eng!AC50</f>
        <v>yes</v>
      </c>
      <c r="Q50" s="25" t="str">
        <f>Monitoring_eng!AE50</f>
        <v>yes</v>
      </c>
      <c r="R50" s="25" t="str">
        <f>Monitoring_eng!AG50</f>
        <v>yes</v>
      </c>
      <c r="S50" s="25" t="str">
        <f>Monitoring_eng!AI50</f>
        <v>partially</v>
      </c>
      <c r="T50" s="25" t="str">
        <f>Monitoring_eng!AK50</f>
        <v>no</v>
      </c>
      <c r="U50" s="25" t="str">
        <f>Monitoring_eng!AM50</f>
        <v>yes</v>
      </c>
      <c r="V50" s="25" t="str">
        <f>Monitoring_eng!AO50</f>
        <v>yes</v>
      </c>
      <c r="W50" s="25" t="str">
        <f>Monitoring_eng!AQ50</f>
        <v>partially</v>
      </c>
      <c r="X50" s="25" t="str">
        <f>Monitoring_eng!AS50</f>
        <v>yes</v>
      </c>
      <c r="Y50" s="25" t="str">
        <f>Monitoring_eng!AU50</f>
        <v>yes</v>
      </c>
      <c r="Z50" s="25" t="str">
        <f>Monitoring_eng!AW50</f>
        <v>yes</v>
      </c>
      <c r="AA50" s="25" t="str">
        <f>Monitoring_eng!AY50</f>
        <v>yes</v>
      </c>
      <c r="AB50" s="25" t="str">
        <f>Monitoring_eng!BA50</f>
        <v>yes</v>
      </c>
      <c r="AC50" s="25" t="str">
        <f>Monitoring_eng!BC50</f>
        <v>yes</v>
      </c>
      <c r="AD50" s="25" t="str">
        <f>Monitoring_eng!BE50</f>
        <v>yes</v>
      </c>
      <c r="AE50" s="25" t="str">
        <f>Monitoring_eng!BG50</f>
        <v>yes</v>
      </c>
      <c r="AF50" s="25" t="str">
        <f>Monitoring_eng!BI50</f>
        <v>yes</v>
      </c>
      <c r="AG50" s="25" t="str">
        <f>Monitoring_eng!BK50</f>
        <v>yes</v>
      </c>
      <c r="AH50" s="25" t="str">
        <f>Monitoring_eng!BM50</f>
        <v>yes</v>
      </c>
      <c r="AI50" s="25" t="str">
        <f>Monitoring_eng!BO50</f>
        <v>yes</v>
      </c>
      <c r="AJ50" s="25" t="str">
        <f>Monitoring_eng!BQ50</f>
        <v>partially</v>
      </c>
      <c r="AK50" s="25" t="str">
        <f>Monitoring_eng!BS50</f>
        <v>yes</v>
      </c>
      <c r="AL50" s="25" t="str">
        <f>Monitoring_eng!BU50</f>
        <v>yes</v>
      </c>
      <c r="AM50" s="25" t="str">
        <f>Monitoring_eng!BW50</f>
        <v>yes</v>
      </c>
      <c r="AN50" s="25" t="str">
        <f>Monitoring_eng!BY50</f>
        <v>yes</v>
      </c>
      <c r="AO50" s="25" t="str">
        <f>Monitoring_eng!CA50</f>
        <v>yes</v>
      </c>
      <c r="AP50" s="25" t="str">
        <f>Monitoring_eng!CC50</f>
        <v>yes</v>
      </c>
      <c r="AQ50" s="25" t="str">
        <f>Monitoring_eng!CE50</f>
        <v>yes</v>
      </c>
      <c r="AR50" s="25" t="str">
        <f>Monitoring_eng!CG50</f>
        <v>yes</v>
      </c>
      <c r="AS50" s="25" t="str">
        <f>Monitoring_eng!CI50</f>
        <v>yes</v>
      </c>
      <c r="AT50" s="25" t="str">
        <f>Monitoring_eng!CK50</f>
        <v>partially</v>
      </c>
      <c r="AU50" s="25" t="str">
        <f>Monitoring_eng!CM50</f>
        <v>yes</v>
      </c>
      <c r="AV50" s="25" t="str">
        <f>Monitoring_eng!CO50</f>
        <v>yes</v>
      </c>
      <c r="AW50" s="25" t="str">
        <f>Monitoring_eng!CQ50</f>
        <v>yes</v>
      </c>
      <c r="AX50" s="25" t="str">
        <f>Monitoring_eng!CS50</f>
        <v>yes</v>
      </c>
      <c r="AY50" s="25" t="str">
        <f>Monitoring_eng!CU50</f>
        <v>yes</v>
      </c>
      <c r="AZ50" s="25" t="str">
        <f>Monitoring_eng!CW50</f>
        <v>no</v>
      </c>
      <c r="BA50" s="45" t="s">
        <v>1749</v>
      </c>
      <c r="BB50" s="45">
        <f t="shared" si="0"/>
        <v>40</v>
      </c>
      <c r="BC50" s="45" t="s">
        <v>1750</v>
      </c>
      <c r="BD50" s="45">
        <f t="shared" si="1"/>
        <v>4</v>
      </c>
      <c r="BE50" s="45" t="s">
        <v>1752</v>
      </c>
      <c r="BF50" s="45">
        <f t="shared" si="2"/>
        <v>6</v>
      </c>
      <c r="BG50" s="45" t="s">
        <v>2116</v>
      </c>
      <c r="BH50" s="45">
        <f t="shared" si="3"/>
        <v>0</v>
      </c>
      <c r="BI50" s="45">
        <f t="shared" si="4"/>
        <v>50</v>
      </c>
      <c r="BJ50" s="45" t="str">
        <f t="shared" si="5"/>
        <v>yes</v>
      </c>
      <c r="BK50" s="45" t="str">
        <f t="shared" si="6"/>
        <v>no</v>
      </c>
      <c r="BL50" s="45">
        <f t="shared" si="7"/>
        <v>40</v>
      </c>
      <c r="BM50" s="45">
        <f t="shared" si="8"/>
        <v>4</v>
      </c>
      <c r="BN50" s="78">
        <f t="shared" si="9"/>
        <v>0.8</v>
      </c>
      <c r="BO50" s="78">
        <f t="shared" si="9"/>
        <v>0.08</v>
      </c>
      <c r="BP50" s="79">
        <f>COUNTIFS($C50:$AZ50,$BJ50,Results!$T$87:$BQ$87,BP$1)/(COUNTIF(Results!$T$87:$BQ$87,BP$1))</f>
        <v>0.6470588235294118</v>
      </c>
      <c r="BQ50" s="79">
        <f>COUNTIFS($C50:$AZ50,$BJ50,Results!$T$87:$BQ$87,BQ$1)/(COUNTIF(Results!$T$87:$BQ$87,BQ$1))</f>
        <v>1</v>
      </c>
      <c r="BR50" s="79">
        <f>COUNTIFS($C50:$AZ50,$BJ50,Results!$T$87:$BQ$87,BR$1)/(COUNTIF(Results!$T$87:$BQ$87,BR$1))</f>
        <v>0.75</v>
      </c>
      <c r="BS50" s="79">
        <f>COUNTIFS($C50:$AZ50,$BJ50,Results!$T$87:$BQ$87,BS$1)/(COUNTIF(Results!$T$87:$BQ$87,BS$1))</f>
        <v>0.84615384615384615</v>
      </c>
      <c r="BT50" s="79">
        <f>COUNTIFS($C50:$AZ50,$BJ50,Results!$T$89:$BQ$89,BT$1)/(COUNTIF(Results!$T$89:$BQ$89,BT$1))</f>
        <v>0.6</v>
      </c>
      <c r="BU50" s="79">
        <f>COUNTIFS($C50:$AZ50,$BJ50,Results!$T$89:$BQ$89,BU$1)/(COUNTIF(Results!$T$89:$BQ$89,BU$1))</f>
        <v>0.90909090909090906</v>
      </c>
      <c r="BV50" s="79">
        <f>COUNTIFS($C50:$AZ50,$BJ50,Results!$T$89:$BQ$89,BV$1)/(COUNTIF(Results!$T$89:$BQ$89,BV$1))</f>
        <v>0.88888888888888884</v>
      </c>
      <c r="BW50" s="79">
        <f>COUNTIFS($C50:$AZ50,$BJ50,Results!$T$89:$BQ$89,BW$1)/(COUNTIF(Results!$T$89:$BQ$89,BW$1))</f>
        <v>0.75</v>
      </c>
      <c r="BX50" s="79">
        <f>COUNTIFS($C50:$AZ50,$BJ50,Results!$T$90:$BQ$90,BX$1)/(COUNTIF(Results!$T$90:$BQ$90,BX$1))</f>
        <v>0.76470588235294112</v>
      </c>
      <c r="BY50" s="79">
        <f>COUNTIFS($C50:$AZ50,$BJ50,Results!$T$90:$BQ$90,BY$1)/(COUNTIF(Results!$T$90:$BQ$90,BY$1))</f>
        <v>0.88235294117647056</v>
      </c>
      <c r="BZ50" s="79">
        <f>COUNTIFS($C50:$AZ50,$BJ50,Results!$T$90:$BQ$90,BZ$1)/(COUNTIF(Results!$T$90:$BQ$90,BZ$1))</f>
        <v>0.75</v>
      </c>
      <c r="CA50" s="79">
        <f>COUNTIFS($C50:$AZ50,$BJ50,Results!$T$91:$BQ$91,CA$1)/(COUNTIF(Results!$T$91:$BQ$91,CA$1))</f>
        <v>0.88235294117647056</v>
      </c>
      <c r="CB50" s="79">
        <f>COUNTIFS($C50:$AZ50,$BJ50,Results!$T$91:$BQ$91,CB$1)/(COUNTIF(Results!$T$91:$BQ$91,CB$1))</f>
        <v>0.76470588235294112</v>
      </c>
      <c r="CC50" s="45"/>
    </row>
    <row r="51" spans="1:81" x14ac:dyDescent="0.25">
      <c r="A51" s="45" t="s">
        <v>353</v>
      </c>
      <c r="B51" s="55" t="s">
        <v>158</v>
      </c>
      <c r="C51" s="25" t="str">
        <f>Monitoring_eng!C51</f>
        <v>yes</v>
      </c>
      <c r="D51" s="25" t="str">
        <f>Monitoring_eng!E51</f>
        <v>no</v>
      </c>
      <c r="E51" s="25" t="str">
        <f>Monitoring_eng!G51</f>
        <v>yes</v>
      </c>
      <c r="F51" s="25" t="str">
        <f>Monitoring_eng!I51</f>
        <v>yes</v>
      </c>
      <c r="G51" s="25" t="str">
        <f>Monitoring_eng!K51</f>
        <v>yes</v>
      </c>
      <c r="H51" s="25" t="str">
        <f>Monitoring_eng!M51</f>
        <v>partially</v>
      </c>
      <c r="I51" s="25" t="str">
        <f>Monitoring_eng!O51</f>
        <v>yes</v>
      </c>
      <c r="J51" s="25" t="str">
        <f>Monitoring_eng!Q51</f>
        <v>yes</v>
      </c>
      <c r="K51" s="25" t="str">
        <f>Monitoring_eng!S51</f>
        <v>yes</v>
      </c>
      <c r="L51" s="25" t="str">
        <f>Monitoring_eng!U51</f>
        <v>yes</v>
      </c>
      <c r="M51" s="25" t="str">
        <f>Monitoring_eng!W51</f>
        <v>no</v>
      </c>
      <c r="N51" s="25" t="str">
        <f>Monitoring_eng!Y51</f>
        <v>yes</v>
      </c>
      <c r="O51" s="25" t="str">
        <f>Monitoring_eng!AA51</f>
        <v>yes</v>
      </c>
      <c r="P51" s="25" t="str">
        <f>Monitoring_eng!AC51</f>
        <v>no</v>
      </c>
      <c r="Q51" s="25" t="str">
        <f>Monitoring_eng!AE51</f>
        <v>yes</v>
      </c>
      <c r="R51" s="25" t="str">
        <f>Monitoring_eng!AG51</f>
        <v>no</v>
      </c>
      <c r="S51" s="25" t="str">
        <f>Monitoring_eng!AI51</f>
        <v>no</v>
      </c>
      <c r="T51" s="25" t="str">
        <f>Monitoring_eng!AK51</f>
        <v>no</v>
      </c>
      <c r="U51" s="25" t="str">
        <f>Monitoring_eng!AM51</f>
        <v>yes</v>
      </c>
      <c r="V51" s="25" t="str">
        <f>Monitoring_eng!AO51</f>
        <v>no</v>
      </c>
      <c r="W51" s="25" t="str">
        <f>Monitoring_eng!AQ51</f>
        <v>no</v>
      </c>
      <c r="X51" s="25" t="str">
        <f>Monitoring_eng!AS51</f>
        <v>yes</v>
      </c>
      <c r="Y51" s="25" t="str">
        <f>Monitoring_eng!AU51</f>
        <v>no</v>
      </c>
      <c r="Z51" s="25" t="str">
        <f>Monitoring_eng!AW51</f>
        <v>yes</v>
      </c>
      <c r="AA51" s="25" t="str">
        <f>Monitoring_eng!AY51</f>
        <v>no</v>
      </c>
      <c r="AB51" s="25" t="str">
        <f>Monitoring_eng!BA51</f>
        <v>yes</v>
      </c>
      <c r="AC51" s="25" t="str">
        <f>Monitoring_eng!BC51</f>
        <v>yes</v>
      </c>
      <c r="AD51" s="25" t="str">
        <f>Monitoring_eng!BE51</f>
        <v>yes</v>
      </c>
      <c r="AE51" s="25" t="str">
        <f>Monitoring_eng!BG51</f>
        <v>no</v>
      </c>
      <c r="AF51" s="25" t="str">
        <f>Monitoring_eng!BI51</f>
        <v>yes</v>
      </c>
      <c r="AG51" s="25" t="str">
        <f>Monitoring_eng!BK51</f>
        <v>no</v>
      </c>
      <c r="AH51" s="25" t="str">
        <f>Monitoring_eng!BM51</f>
        <v>no</v>
      </c>
      <c r="AI51" s="25" t="str">
        <f>Monitoring_eng!BO51</f>
        <v>yes</v>
      </c>
      <c r="AJ51" s="25" t="str">
        <f>Monitoring_eng!BQ51</f>
        <v>no</v>
      </c>
      <c r="AK51" s="25" t="str">
        <f>Monitoring_eng!BS51</f>
        <v>yes</v>
      </c>
      <c r="AL51" s="25" t="str">
        <f>Monitoring_eng!BU51</f>
        <v>no</v>
      </c>
      <c r="AM51" s="25" t="str">
        <f>Monitoring_eng!BW51</f>
        <v>no</v>
      </c>
      <c r="AN51" s="25" t="str">
        <f>Monitoring_eng!BY51</f>
        <v>yes</v>
      </c>
      <c r="AO51" s="25" t="str">
        <f>Monitoring_eng!CA51</f>
        <v>no</v>
      </c>
      <c r="AP51" s="25" t="str">
        <f>Monitoring_eng!CC51</f>
        <v>yes</v>
      </c>
      <c r="AQ51" s="25" t="str">
        <f>Monitoring_eng!CE51</f>
        <v>partially</v>
      </c>
      <c r="AR51" s="25" t="str">
        <f>Monitoring_eng!CG51</f>
        <v>no</v>
      </c>
      <c r="AS51" s="25" t="str">
        <f>Monitoring_eng!CI51</f>
        <v>no</v>
      </c>
      <c r="AT51" s="25" t="str">
        <f>Monitoring_eng!CK51</f>
        <v>no</v>
      </c>
      <c r="AU51" s="25" t="str">
        <f>Monitoring_eng!CM51</f>
        <v>no</v>
      </c>
      <c r="AV51" s="25" t="str">
        <f>Monitoring_eng!CO51</f>
        <v>yes</v>
      </c>
      <c r="AW51" s="25" t="str">
        <f>Monitoring_eng!CQ51</f>
        <v>yes</v>
      </c>
      <c r="AX51" s="25" t="str">
        <f>Monitoring_eng!CS51</f>
        <v>yes</v>
      </c>
      <c r="AY51" s="25" t="str">
        <f>Monitoring_eng!CU51</f>
        <v>yes</v>
      </c>
      <c r="AZ51" s="25" t="str">
        <f>Monitoring_eng!CW51</f>
        <v>no</v>
      </c>
      <c r="BA51" s="45" t="s">
        <v>1749</v>
      </c>
      <c r="BB51" s="45">
        <f t="shared" si="0"/>
        <v>26</v>
      </c>
      <c r="BC51" s="45" t="s">
        <v>1750</v>
      </c>
      <c r="BD51" s="45">
        <f t="shared" si="1"/>
        <v>22</v>
      </c>
      <c r="BE51" s="45" t="s">
        <v>1752</v>
      </c>
      <c r="BF51" s="45">
        <f t="shared" si="2"/>
        <v>2</v>
      </c>
      <c r="BG51" s="45" t="s">
        <v>2116</v>
      </c>
      <c r="BH51" s="45">
        <f t="shared" si="3"/>
        <v>0</v>
      </c>
      <c r="BI51" s="45">
        <f t="shared" si="4"/>
        <v>50</v>
      </c>
      <c r="BJ51" s="45" t="str">
        <f t="shared" si="5"/>
        <v>yes</v>
      </c>
      <c r="BK51" s="45" t="str">
        <f t="shared" si="6"/>
        <v>no</v>
      </c>
      <c r="BL51" s="45">
        <f t="shared" si="7"/>
        <v>26</v>
      </c>
      <c r="BM51" s="45">
        <f t="shared" si="8"/>
        <v>22</v>
      </c>
      <c r="BN51" s="78">
        <f t="shared" si="9"/>
        <v>0.52</v>
      </c>
      <c r="BO51" s="78">
        <f t="shared" si="9"/>
        <v>0.44</v>
      </c>
      <c r="BP51" s="79">
        <f>COUNTIFS($C51:$AZ51,$BJ51,Results!$T$87:$BQ$87,BP$1)/(COUNTIF(Results!$T$87:$BQ$87,BP$1))</f>
        <v>0.52941176470588236</v>
      </c>
      <c r="BQ51" s="79">
        <f>COUNTIFS($C51:$AZ51,$BJ51,Results!$T$87:$BQ$87,BQ$1)/(COUNTIF(Results!$T$87:$BQ$87,BQ$1))</f>
        <v>0.41666666666666669</v>
      </c>
      <c r="BR51" s="79">
        <f>COUNTIFS($C51:$AZ51,$BJ51,Results!$T$87:$BQ$87,BR$1)/(COUNTIF(Results!$T$87:$BQ$87,BR$1))</f>
        <v>0.5</v>
      </c>
      <c r="BS51" s="79">
        <f>COUNTIFS($C51:$AZ51,$BJ51,Results!$T$87:$BQ$87,BS$1)/(COUNTIF(Results!$T$87:$BQ$87,BS$1))</f>
        <v>0.61538461538461542</v>
      </c>
      <c r="BT51" s="79">
        <f>COUNTIFS($C51:$AZ51,$BJ51,Results!$T$89:$BQ$89,BT$1)/(COUNTIF(Results!$T$89:$BQ$89,BT$1))</f>
        <v>0.4</v>
      </c>
      <c r="BU51" s="79">
        <f>COUNTIFS($C51:$AZ51,$BJ51,Results!$T$89:$BQ$89,BU$1)/(COUNTIF(Results!$T$89:$BQ$89,BU$1))</f>
        <v>0.59090909090909094</v>
      </c>
      <c r="BV51" s="79">
        <f>COUNTIFS($C51:$AZ51,$BJ51,Results!$T$89:$BQ$89,BV$1)/(COUNTIF(Results!$T$89:$BQ$89,BV$1))</f>
        <v>0.44444444444444442</v>
      </c>
      <c r="BW51" s="79">
        <f>COUNTIFS($C51:$AZ51,$BJ51,Results!$T$89:$BQ$89,BW$1)/(COUNTIF(Results!$T$89:$BQ$89,BW$1))</f>
        <v>0.75</v>
      </c>
      <c r="BX51" s="79">
        <f>COUNTIFS($C51:$AZ51,$BJ51,Results!$T$90:$BQ$90,BX$1)/(COUNTIF(Results!$T$90:$BQ$90,BX$1))</f>
        <v>0.35294117647058826</v>
      </c>
      <c r="BY51" s="79">
        <f>COUNTIFS($C51:$AZ51,$BJ51,Results!$T$90:$BQ$90,BY$1)/(COUNTIF(Results!$T$90:$BQ$90,BY$1))</f>
        <v>0.6470588235294118</v>
      </c>
      <c r="BZ51" s="79">
        <f>COUNTIFS($C51:$AZ51,$BJ51,Results!$T$90:$BQ$90,BZ$1)/(COUNTIF(Results!$T$90:$BQ$90,BZ$1))</f>
        <v>0.5625</v>
      </c>
      <c r="CA51" s="79">
        <f>COUNTIFS($C51:$AZ51,$BJ51,Results!$T$91:$BQ$91,CA$1)/(COUNTIF(Results!$T$91:$BQ$91,CA$1))</f>
        <v>0.6470588235294118</v>
      </c>
      <c r="CB51" s="79">
        <f>COUNTIFS($C51:$AZ51,$BJ51,Results!$T$91:$BQ$91,CB$1)/(COUNTIF(Results!$T$91:$BQ$91,CB$1))</f>
        <v>0.35294117647058826</v>
      </c>
      <c r="CC51" s="45"/>
    </row>
    <row r="52" spans="1:81" x14ac:dyDescent="0.25">
      <c r="A52" s="45" t="s">
        <v>354</v>
      </c>
      <c r="B52" s="55" t="s">
        <v>297</v>
      </c>
      <c r="C52" s="25" t="str">
        <f>Monitoring_eng!C52</f>
        <v>yes</v>
      </c>
      <c r="D52" s="25" t="str">
        <f>Monitoring_eng!E52</f>
        <v>no</v>
      </c>
      <c r="E52" s="25" t="str">
        <f>Monitoring_eng!G52</f>
        <v>no</v>
      </c>
      <c r="F52" s="25" t="str">
        <f>Monitoring_eng!I52</f>
        <v>no</v>
      </c>
      <c r="G52" s="25" t="str">
        <f>Monitoring_eng!K52</f>
        <v>no</v>
      </c>
      <c r="H52" s="25" t="str">
        <f>Monitoring_eng!M52</f>
        <v>yes</v>
      </c>
      <c r="I52" s="25" t="str">
        <f>Monitoring_eng!O52</f>
        <v>no</v>
      </c>
      <c r="J52" s="25" t="str">
        <f>Monitoring_eng!Q52</f>
        <v>yes</v>
      </c>
      <c r="K52" s="25" t="str">
        <f>Monitoring_eng!S52</f>
        <v>no</v>
      </c>
      <c r="L52" s="25" t="str">
        <f>Monitoring_eng!U52</f>
        <v>no</v>
      </c>
      <c r="M52" s="25" t="str">
        <f>Monitoring_eng!W52</f>
        <v>no</v>
      </c>
      <c r="N52" s="25" t="str">
        <f>Monitoring_eng!Y52</f>
        <v>no</v>
      </c>
      <c r="O52" s="25" t="str">
        <f>Monitoring_eng!AA52</f>
        <v>no</v>
      </c>
      <c r="P52" s="25" t="str">
        <f>Monitoring_eng!AC52</f>
        <v>no</v>
      </c>
      <c r="Q52" s="25" t="str">
        <f>Monitoring_eng!AE52</f>
        <v>no</v>
      </c>
      <c r="R52" s="25" t="str">
        <f>Monitoring_eng!AG52</f>
        <v>no</v>
      </c>
      <c r="S52" s="25" t="str">
        <f>Monitoring_eng!AI52</f>
        <v>no</v>
      </c>
      <c r="T52" s="25" t="str">
        <f>Monitoring_eng!AK52</f>
        <v>no</v>
      </c>
      <c r="U52" s="25" t="str">
        <f>Monitoring_eng!AM52</f>
        <v>no</v>
      </c>
      <c r="V52" s="25" t="str">
        <f>Monitoring_eng!AO52</f>
        <v>no</v>
      </c>
      <c r="W52" s="25" t="str">
        <f>Monitoring_eng!AQ52</f>
        <v>no</v>
      </c>
      <c r="X52" s="25" t="str">
        <f>Monitoring_eng!AS52</f>
        <v>no</v>
      </c>
      <c r="Y52" s="25" t="str">
        <f>Monitoring_eng!AU52</f>
        <v>no</v>
      </c>
      <c r="Z52" s="25" t="str">
        <f>Monitoring_eng!AW52</f>
        <v>partially</v>
      </c>
      <c r="AA52" s="25" t="str">
        <f>Monitoring_eng!AY52</f>
        <v>no</v>
      </c>
      <c r="AB52" s="25" t="str">
        <f>Monitoring_eng!BA52</f>
        <v>no</v>
      </c>
      <c r="AC52" s="25" t="str">
        <f>Monitoring_eng!BC52</f>
        <v>yes</v>
      </c>
      <c r="AD52" s="25" t="str">
        <f>Monitoring_eng!BE52</f>
        <v>no</v>
      </c>
      <c r="AE52" s="25" t="str">
        <f>Monitoring_eng!BG52</f>
        <v>no</v>
      </c>
      <c r="AF52" s="25" t="str">
        <f>Monitoring_eng!BI52</f>
        <v>no</v>
      </c>
      <c r="AG52" s="25" t="str">
        <f>Monitoring_eng!BK52</f>
        <v>no</v>
      </c>
      <c r="AH52" s="25" t="str">
        <f>Monitoring_eng!BM52</f>
        <v>no</v>
      </c>
      <c r="AI52" s="25" t="str">
        <f>Monitoring_eng!BO52</f>
        <v>no</v>
      </c>
      <c r="AJ52" s="25" t="str">
        <f>Monitoring_eng!BQ52</f>
        <v>no</v>
      </c>
      <c r="AK52" s="25" t="str">
        <f>Monitoring_eng!BS52</f>
        <v>no</v>
      </c>
      <c r="AL52" s="25" t="str">
        <f>Monitoring_eng!BU52</f>
        <v>no</v>
      </c>
      <c r="AM52" s="25" t="str">
        <f>Monitoring_eng!BW52</f>
        <v>no</v>
      </c>
      <c r="AN52" s="25" t="str">
        <f>Monitoring_eng!BY52</f>
        <v>no</v>
      </c>
      <c r="AO52" s="25" t="str">
        <f>Monitoring_eng!CA52</f>
        <v>no</v>
      </c>
      <c r="AP52" s="25" t="str">
        <f>Monitoring_eng!CC52</f>
        <v>yes</v>
      </c>
      <c r="AQ52" s="25" t="str">
        <f>Monitoring_eng!CE52</f>
        <v>yes</v>
      </c>
      <c r="AR52" s="25" t="str">
        <f>Monitoring_eng!CG52</f>
        <v>no</v>
      </c>
      <c r="AS52" s="25" t="str">
        <f>Monitoring_eng!CI52</f>
        <v>no</v>
      </c>
      <c r="AT52" s="25" t="str">
        <f>Monitoring_eng!CK52</f>
        <v>no</v>
      </c>
      <c r="AU52" s="25" t="str">
        <f>Monitoring_eng!CM52</f>
        <v>no</v>
      </c>
      <c r="AV52" s="25" t="str">
        <f>Monitoring_eng!CO52</f>
        <v>yes</v>
      </c>
      <c r="AW52" s="25" t="str">
        <f>Monitoring_eng!CQ52</f>
        <v>no</v>
      </c>
      <c r="AX52" s="25" t="str">
        <f>Monitoring_eng!CS52</f>
        <v>yes</v>
      </c>
      <c r="AY52" s="25" t="str">
        <f>Monitoring_eng!CU52</f>
        <v>no</v>
      </c>
      <c r="AZ52" s="25" t="str">
        <f>Monitoring_eng!CW52</f>
        <v>no</v>
      </c>
      <c r="BA52" s="45" t="s">
        <v>1749</v>
      </c>
      <c r="BB52" s="45">
        <f t="shared" si="0"/>
        <v>8</v>
      </c>
      <c r="BC52" s="45" t="s">
        <v>1750</v>
      </c>
      <c r="BD52" s="45">
        <f t="shared" si="1"/>
        <v>41</v>
      </c>
      <c r="BE52" s="45" t="s">
        <v>1752</v>
      </c>
      <c r="BF52" s="45">
        <f t="shared" si="2"/>
        <v>1</v>
      </c>
      <c r="BG52" s="45" t="s">
        <v>2116</v>
      </c>
      <c r="BH52" s="45">
        <f t="shared" si="3"/>
        <v>0</v>
      </c>
      <c r="BI52" s="45">
        <f t="shared" si="4"/>
        <v>50</v>
      </c>
      <c r="BJ52" s="45" t="str">
        <f t="shared" si="5"/>
        <v>yes</v>
      </c>
      <c r="BK52" s="45" t="str">
        <f t="shared" si="6"/>
        <v>no</v>
      </c>
      <c r="BL52" s="45">
        <f t="shared" si="7"/>
        <v>8</v>
      </c>
      <c r="BM52" s="45">
        <f t="shared" si="8"/>
        <v>41</v>
      </c>
      <c r="BN52" s="78">
        <f t="shared" si="9"/>
        <v>0.16</v>
      </c>
      <c r="BO52" s="78">
        <f t="shared" si="9"/>
        <v>0.82</v>
      </c>
      <c r="BP52" s="79">
        <f>COUNTIFS($C52:$AZ52,$BJ52,Results!$T$87:$BQ$87,BP$1)/(COUNTIF(Results!$T$87:$BQ$87,BP$1))</f>
        <v>0.11764705882352941</v>
      </c>
      <c r="BQ52" s="79">
        <f>COUNTIFS($C52:$AZ52,$BJ52,Results!$T$87:$BQ$87,BQ$1)/(COUNTIF(Results!$T$87:$BQ$87,BQ$1))</f>
        <v>0.33333333333333331</v>
      </c>
      <c r="BR52" s="79">
        <f>COUNTIFS($C52:$AZ52,$BJ52,Results!$T$87:$BQ$87,BR$1)/(COUNTIF(Results!$T$87:$BQ$87,BR$1))</f>
        <v>0.125</v>
      </c>
      <c r="BS52" s="79">
        <f>COUNTIFS($C52:$AZ52,$BJ52,Results!$T$87:$BQ$87,BS$1)/(COUNTIF(Results!$T$87:$BQ$87,BS$1))</f>
        <v>7.6923076923076927E-2</v>
      </c>
      <c r="BT52" s="79">
        <f>COUNTIFS($C52:$AZ52,$BJ52,Results!$T$89:$BQ$89,BT$1)/(COUNTIF(Results!$T$89:$BQ$89,BT$1))</f>
        <v>0.13333333333333333</v>
      </c>
      <c r="BU52" s="79">
        <f>COUNTIFS($C52:$AZ52,$BJ52,Results!$T$89:$BQ$89,BU$1)/(COUNTIF(Results!$T$89:$BQ$89,BU$1))</f>
        <v>0.22727272727272727</v>
      </c>
      <c r="BV52" s="79">
        <f>COUNTIFS($C52:$AZ52,$BJ52,Results!$T$89:$BQ$89,BV$1)/(COUNTIF(Results!$T$89:$BQ$89,BV$1))</f>
        <v>0.1111111111111111</v>
      </c>
      <c r="BW52" s="79">
        <f>COUNTIFS($C52:$AZ52,$BJ52,Results!$T$89:$BQ$89,BW$1)/(COUNTIF(Results!$T$89:$BQ$89,BW$1))</f>
        <v>0</v>
      </c>
      <c r="BX52" s="79">
        <f>COUNTIFS($C52:$AZ52,$BJ52,Results!$T$90:$BQ$90,BX$1)/(COUNTIF(Results!$T$90:$BQ$90,BX$1))</f>
        <v>0.11764705882352941</v>
      </c>
      <c r="BY52" s="79">
        <f>COUNTIFS($C52:$AZ52,$BJ52,Results!$T$90:$BQ$90,BY$1)/(COUNTIF(Results!$T$90:$BQ$90,BY$1))</f>
        <v>0.17647058823529413</v>
      </c>
      <c r="BZ52" s="79">
        <f>COUNTIFS($C52:$AZ52,$BJ52,Results!$T$90:$BQ$90,BZ$1)/(COUNTIF(Results!$T$90:$BQ$90,BZ$1))</f>
        <v>0.1875</v>
      </c>
      <c r="CA52" s="79">
        <f>COUNTIFS($C52:$AZ52,$BJ52,Results!$T$91:$BQ$91,CA$1)/(COUNTIF(Results!$T$91:$BQ$91,CA$1))</f>
        <v>0.17647058823529413</v>
      </c>
      <c r="CB52" s="79">
        <f>COUNTIFS($C52:$AZ52,$BJ52,Results!$T$91:$BQ$91,CB$1)/(COUNTIF(Results!$T$91:$BQ$91,CB$1))</f>
        <v>0.11764705882352941</v>
      </c>
      <c r="CC52" s="45"/>
    </row>
    <row r="53" spans="1:81" x14ac:dyDescent="0.25">
      <c r="A53" s="45" t="s">
        <v>355</v>
      </c>
      <c r="B53" s="55" t="s">
        <v>159</v>
      </c>
      <c r="C53" s="25" t="str">
        <f>Monitoring_eng!C53</f>
        <v>no</v>
      </c>
      <c r="D53" s="25" t="str">
        <f>Monitoring_eng!E53</f>
        <v>no</v>
      </c>
      <c r="E53" s="25" t="str">
        <f>Monitoring_eng!G53</f>
        <v>no</v>
      </c>
      <c r="F53" s="25" t="str">
        <f>Monitoring_eng!I53</f>
        <v>no</v>
      </c>
      <c r="G53" s="25" t="str">
        <f>Monitoring_eng!K53</f>
        <v>no</v>
      </c>
      <c r="H53" s="25" t="str">
        <f>Monitoring_eng!M53</f>
        <v>yes</v>
      </c>
      <c r="I53" s="25" t="str">
        <f>Monitoring_eng!O53</f>
        <v>no</v>
      </c>
      <c r="J53" s="25" t="str">
        <f>Monitoring_eng!Q53</f>
        <v>no</v>
      </c>
      <c r="K53" s="25" t="str">
        <f>Monitoring_eng!S53</f>
        <v>no</v>
      </c>
      <c r="L53" s="25" t="str">
        <f>Monitoring_eng!U53</f>
        <v>no</v>
      </c>
      <c r="M53" s="25" t="str">
        <f>Monitoring_eng!W53</f>
        <v>no</v>
      </c>
      <c r="N53" s="25" t="str">
        <f>Monitoring_eng!Y53</f>
        <v>no</v>
      </c>
      <c r="O53" s="25" t="str">
        <f>Monitoring_eng!AA53</f>
        <v>yes</v>
      </c>
      <c r="P53" s="25" t="str">
        <f>Monitoring_eng!AC53</f>
        <v>no</v>
      </c>
      <c r="Q53" s="25" t="str">
        <f>Monitoring_eng!AE53</f>
        <v>no</v>
      </c>
      <c r="R53" s="25" t="str">
        <f>Monitoring_eng!AG53</f>
        <v>no</v>
      </c>
      <c r="S53" s="25" t="str">
        <f>Monitoring_eng!AI53</f>
        <v>no</v>
      </c>
      <c r="T53" s="25" t="str">
        <f>Monitoring_eng!AK53</f>
        <v>no</v>
      </c>
      <c r="U53" s="25" t="str">
        <f>Monitoring_eng!AM53</f>
        <v>no</v>
      </c>
      <c r="V53" s="25" t="str">
        <f>Monitoring_eng!AO53</f>
        <v>no</v>
      </c>
      <c r="W53" s="25" t="str">
        <f>Monitoring_eng!AQ53</f>
        <v>no</v>
      </c>
      <c r="X53" s="25" t="str">
        <f>Monitoring_eng!AS53</f>
        <v>no</v>
      </c>
      <c r="Y53" s="25" t="str">
        <f>Monitoring_eng!AU53</f>
        <v>no</v>
      </c>
      <c r="Z53" s="25" t="str">
        <f>Monitoring_eng!AW53</f>
        <v>yes</v>
      </c>
      <c r="AA53" s="25" t="str">
        <f>Monitoring_eng!AY53</f>
        <v>no</v>
      </c>
      <c r="AB53" s="25" t="str">
        <f>Monitoring_eng!BA53</f>
        <v>no</v>
      </c>
      <c r="AC53" s="25" t="str">
        <f>Monitoring_eng!BC53</f>
        <v>no</v>
      </c>
      <c r="AD53" s="25" t="str">
        <f>Monitoring_eng!BE53</f>
        <v>no</v>
      </c>
      <c r="AE53" s="25" t="str">
        <f>Monitoring_eng!BG53</f>
        <v>no</v>
      </c>
      <c r="AF53" s="25" t="str">
        <f>Monitoring_eng!BI53</f>
        <v>no</v>
      </c>
      <c r="AG53" s="25" t="str">
        <f>Monitoring_eng!BK53</f>
        <v>no</v>
      </c>
      <c r="AH53" s="25" t="str">
        <f>Monitoring_eng!BM53</f>
        <v>no</v>
      </c>
      <c r="AI53" s="25" t="str">
        <f>Monitoring_eng!BO53</f>
        <v>no</v>
      </c>
      <c r="AJ53" s="25" t="str">
        <f>Monitoring_eng!BQ53</f>
        <v>partially</v>
      </c>
      <c r="AK53" s="25" t="str">
        <f>Monitoring_eng!BS53</f>
        <v>no</v>
      </c>
      <c r="AL53" s="25" t="str">
        <f>Monitoring_eng!BU53</f>
        <v>no</v>
      </c>
      <c r="AM53" s="25" t="str">
        <f>Monitoring_eng!BW53</f>
        <v>no</v>
      </c>
      <c r="AN53" s="25" t="str">
        <f>Monitoring_eng!BY53</f>
        <v>no</v>
      </c>
      <c r="AO53" s="25" t="str">
        <f>Monitoring_eng!CA53</f>
        <v>no</v>
      </c>
      <c r="AP53" s="25" t="str">
        <f>Monitoring_eng!CC53</f>
        <v>yes</v>
      </c>
      <c r="AQ53" s="25" t="str">
        <f>Monitoring_eng!CE53</f>
        <v>no</v>
      </c>
      <c r="AR53" s="25" t="str">
        <f>Monitoring_eng!CG53</f>
        <v>no</v>
      </c>
      <c r="AS53" s="25" t="str">
        <f>Monitoring_eng!CI53</f>
        <v>no</v>
      </c>
      <c r="AT53" s="25" t="str">
        <f>Monitoring_eng!CK53</f>
        <v>no</v>
      </c>
      <c r="AU53" s="25" t="str">
        <f>Monitoring_eng!CM53</f>
        <v>yes</v>
      </c>
      <c r="AV53" s="25" t="str">
        <f>Monitoring_eng!CO53</f>
        <v>yes</v>
      </c>
      <c r="AW53" s="25" t="str">
        <f>Monitoring_eng!CQ53</f>
        <v>no</v>
      </c>
      <c r="AX53" s="25" t="str">
        <f>Monitoring_eng!CS53</f>
        <v>yes</v>
      </c>
      <c r="AY53" s="25" t="str">
        <f>Monitoring_eng!CU53</f>
        <v>no</v>
      </c>
      <c r="AZ53" s="25" t="str">
        <f>Monitoring_eng!CW53</f>
        <v>no</v>
      </c>
      <c r="BA53" s="45" t="s">
        <v>1749</v>
      </c>
      <c r="BB53" s="45">
        <f t="shared" si="0"/>
        <v>7</v>
      </c>
      <c r="BC53" s="45" t="s">
        <v>1750</v>
      </c>
      <c r="BD53" s="45">
        <f t="shared" si="1"/>
        <v>42</v>
      </c>
      <c r="BE53" s="45" t="s">
        <v>1752</v>
      </c>
      <c r="BF53" s="45">
        <f t="shared" si="2"/>
        <v>1</v>
      </c>
      <c r="BG53" s="45" t="s">
        <v>2116</v>
      </c>
      <c r="BH53" s="45">
        <f t="shared" si="3"/>
        <v>0</v>
      </c>
      <c r="BI53" s="45">
        <f t="shared" si="4"/>
        <v>50</v>
      </c>
      <c r="BJ53" s="45" t="str">
        <f t="shared" si="5"/>
        <v>yes</v>
      </c>
      <c r="BK53" s="45" t="str">
        <f t="shared" si="6"/>
        <v>no</v>
      </c>
      <c r="BL53" s="45">
        <f t="shared" si="7"/>
        <v>7</v>
      </c>
      <c r="BM53" s="45">
        <f t="shared" si="8"/>
        <v>42</v>
      </c>
      <c r="BN53" s="78">
        <f t="shared" si="9"/>
        <v>0.14000000000000001</v>
      </c>
      <c r="BO53" s="78">
        <f t="shared" si="9"/>
        <v>0.84</v>
      </c>
      <c r="BP53" s="79">
        <f>COUNTIFS($C53:$AZ53,$BJ53,Results!$T$87:$BQ$87,BP$1)/(COUNTIF(Results!$T$87:$BQ$87,BP$1))</f>
        <v>0.11764705882352941</v>
      </c>
      <c r="BQ53" s="79">
        <f>COUNTIFS($C53:$AZ53,$BJ53,Results!$T$87:$BQ$87,BQ$1)/(COUNTIF(Results!$T$87:$BQ$87,BQ$1))</f>
        <v>0.33333333333333331</v>
      </c>
      <c r="BR53" s="79">
        <f>COUNTIFS($C53:$AZ53,$BJ53,Results!$T$87:$BQ$87,BR$1)/(COUNTIF(Results!$T$87:$BQ$87,BR$1))</f>
        <v>0</v>
      </c>
      <c r="BS53" s="79">
        <f>COUNTIFS($C53:$AZ53,$BJ53,Results!$T$87:$BQ$87,BS$1)/(COUNTIF(Results!$T$87:$BQ$87,BS$1))</f>
        <v>7.6923076923076927E-2</v>
      </c>
      <c r="BT53" s="79">
        <f>COUNTIFS($C53:$AZ53,$BJ53,Results!$T$89:$BQ$89,BT$1)/(COUNTIF(Results!$T$89:$BQ$89,BT$1))</f>
        <v>6.6666666666666666E-2</v>
      </c>
      <c r="BU53" s="79">
        <f>COUNTIFS($C53:$AZ53,$BJ53,Results!$T$89:$BQ$89,BU$1)/(COUNTIF(Results!$T$89:$BQ$89,BU$1))</f>
        <v>0.18181818181818182</v>
      </c>
      <c r="BV53" s="79">
        <f>COUNTIFS($C53:$AZ53,$BJ53,Results!$T$89:$BQ$89,BV$1)/(COUNTIF(Results!$T$89:$BQ$89,BV$1))</f>
        <v>0.22222222222222221</v>
      </c>
      <c r="BW53" s="79">
        <f>COUNTIFS($C53:$AZ53,$BJ53,Results!$T$89:$BQ$89,BW$1)/(COUNTIF(Results!$T$89:$BQ$89,BW$1))</f>
        <v>0</v>
      </c>
      <c r="BX53" s="79">
        <f>COUNTIFS($C53:$AZ53,$BJ53,Results!$T$90:$BQ$90,BX$1)/(COUNTIF(Results!$T$90:$BQ$90,BX$1))</f>
        <v>0</v>
      </c>
      <c r="BY53" s="79">
        <f>COUNTIFS($C53:$AZ53,$BJ53,Results!$T$90:$BQ$90,BY$1)/(COUNTIF(Results!$T$90:$BQ$90,BY$1))</f>
        <v>0.17647058823529413</v>
      </c>
      <c r="BZ53" s="79">
        <f>COUNTIFS($C53:$AZ53,$BJ53,Results!$T$90:$BQ$90,BZ$1)/(COUNTIF(Results!$T$90:$BQ$90,BZ$1))</f>
        <v>0.25</v>
      </c>
      <c r="CA53" s="79">
        <f>COUNTIFS($C53:$AZ53,$BJ53,Results!$T$91:$BQ$91,CA$1)/(COUNTIF(Results!$T$91:$BQ$91,CA$1))</f>
        <v>0.17647058823529413</v>
      </c>
      <c r="CB53" s="79">
        <f>COUNTIFS($C53:$AZ53,$BJ53,Results!$T$91:$BQ$91,CB$1)/(COUNTIF(Results!$T$91:$BQ$91,CB$1))</f>
        <v>0</v>
      </c>
      <c r="CC53" s="45"/>
    </row>
    <row r="54" spans="1:81" x14ac:dyDescent="0.25">
      <c r="A54" s="45" t="s">
        <v>356</v>
      </c>
      <c r="B54" s="55" t="s">
        <v>160</v>
      </c>
      <c r="C54" s="25" t="str">
        <f>Monitoring_eng!C54</f>
        <v>no</v>
      </c>
      <c r="D54" s="25" t="str">
        <f>Monitoring_eng!E54</f>
        <v>no</v>
      </c>
      <c r="E54" s="25" t="str">
        <f>Monitoring_eng!G54</f>
        <v>no</v>
      </c>
      <c r="F54" s="25" t="str">
        <f>Monitoring_eng!I54</f>
        <v>no</v>
      </c>
      <c r="G54" s="25" t="str">
        <f>Monitoring_eng!K54</f>
        <v>no</v>
      </c>
      <c r="H54" s="25" t="str">
        <f>Monitoring_eng!M54</f>
        <v>no</v>
      </c>
      <c r="I54" s="25" t="str">
        <f>Monitoring_eng!O54</f>
        <v>no</v>
      </c>
      <c r="J54" s="25" t="str">
        <f>Monitoring_eng!Q54</f>
        <v>no</v>
      </c>
      <c r="K54" s="25" t="str">
        <f>Monitoring_eng!S54</f>
        <v>no</v>
      </c>
      <c r="L54" s="25" t="str">
        <f>Monitoring_eng!U54</f>
        <v>no</v>
      </c>
      <c r="M54" s="25" t="str">
        <f>Monitoring_eng!W54</f>
        <v>no</v>
      </c>
      <c r="N54" s="25" t="str">
        <f>Monitoring_eng!Y54</f>
        <v>no</v>
      </c>
      <c r="O54" s="25" t="str">
        <f>Monitoring_eng!AA54</f>
        <v>no</v>
      </c>
      <c r="P54" s="25" t="str">
        <f>Monitoring_eng!AC54</f>
        <v>no</v>
      </c>
      <c r="Q54" s="25" t="str">
        <f>Monitoring_eng!AE54</f>
        <v>yes</v>
      </c>
      <c r="R54" s="25" t="str">
        <f>Monitoring_eng!AG54</f>
        <v>no</v>
      </c>
      <c r="S54" s="25" t="str">
        <f>Monitoring_eng!AI54</f>
        <v>no</v>
      </c>
      <c r="T54" s="25" t="str">
        <f>Monitoring_eng!AK54</f>
        <v>no</v>
      </c>
      <c r="U54" s="25" t="str">
        <f>Monitoring_eng!AM54</f>
        <v>no</v>
      </c>
      <c r="V54" s="25" t="str">
        <f>Monitoring_eng!AO54</f>
        <v>no</v>
      </c>
      <c r="W54" s="25" t="str">
        <f>Monitoring_eng!AQ54</f>
        <v>no</v>
      </c>
      <c r="X54" s="25" t="str">
        <f>Monitoring_eng!AS54</f>
        <v>no</v>
      </c>
      <c r="Y54" s="25" t="str">
        <f>Monitoring_eng!AU54</f>
        <v>no</v>
      </c>
      <c r="Z54" s="25" t="str">
        <f>Monitoring_eng!AW54</f>
        <v>no</v>
      </c>
      <c r="AA54" s="25" t="str">
        <f>Monitoring_eng!AY54</f>
        <v>no</v>
      </c>
      <c r="AB54" s="25" t="str">
        <f>Monitoring_eng!BA54</f>
        <v>yes</v>
      </c>
      <c r="AC54" s="25" t="str">
        <f>Monitoring_eng!BC54</f>
        <v>no</v>
      </c>
      <c r="AD54" s="25" t="str">
        <f>Monitoring_eng!BE54</f>
        <v>no</v>
      </c>
      <c r="AE54" s="25" t="str">
        <f>Monitoring_eng!BG54</f>
        <v>no</v>
      </c>
      <c r="AF54" s="25" t="str">
        <f>Monitoring_eng!BI54</f>
        <v>no</v>
      </c>
      <c r="AG54" s="25" t="str">
        <f>Monitoring_eng!BK54</f>
        <v>no</v>
      </c>
      <c r="AH54" s="25" t="str">
        <f>Monitoring_eng!BM54</f>
        <v>no</v>
      </c>
      <c r="AI54" s="25" t="str">
        <f>Monitoring_eng!BO54</f>
        <v>no</v>
      </c>
      <c r="AJ54" s="25" t="str">
        <f>Monitoring_eng!BQ54</f>
        <v>no</v>
      </c>
      <c r="AK54" s="25" t="str">
        <f>Monitoring_eng!BS54</f>
        <v>no</v>
      </c>
      <c r="AL54" s="25" t="str">
        <f>Monitoring_eng!BU54</f>
        <v>no</v>
      </c>
      <c r="AM54" s="25" t="str">
        <f>Monitoring_eng!BW54</f>
        <v>no</v>
      </c>
      <c r="AN54" s="25" t="str">
        <f>Monitoring_eng!BY54</f>
        <v>no</v>
      </c>
      <c r="AO54" s="25" t="str">
        <f>Monitoring_eng!CA54</f>
        <v>no</v>
      </c>
      <c r="AP54" s="25" t="str">
        <f>Monitoring_eng!CC54</f>
        <v>no</v>
      </c>
      <c r="AQ54" s="25" t="str">
        <f>Monitoring_eng!CE54</f>
        <v>no</v>
      </c>
      <c r="AR54" s="25" t="str">
        <f>Monitoring_eng!CG54</f>
        <v>no</v>
      </c>
      <c r="AS54" s="25" t="str">
        <f>Monitoring_eng!CI54</f>
        <v>no</v>
      </c>
      <c r="AT54" s="25" t="str">
        <f>Monitoring_eng!CK54</f>
        <v>no</v>
      </c>
      <c r="AU54" s="25" t="str">
        <f>Monitoring_eng!CM54</f>
        <v>no</v>
      </c>
      <c r="AV54" s="25" t="str">
        <f>Monitoring_eng!CO54</f>
        <v>no</v>
      </c>
      <c r="AW54" s="25" t="str">
        <f>Monitoring_eng!CQ54</f>
        <v>yes</v>
      </c>
      <c r="AX54" s="25" t="str">
        <f>Monitoring_eng!CS54</f>
        <v>no</v>
      </c>
      <c r="AY54" s="25" t="str">
        <f>Monitoring_eng!CU54</f>
        <v>no</v>
      </c>
      <c r="AZ54" s="25" t="str">
        <f>Monitoring_eng!CW54</f>
        <v>no</v>
      </c>
      <c r="BA54" s="45" t="s">
        <v>1749</v>
      </c>
      <c r="BB54" s="45">
        <f t="shared" si="0"/>
        <v>3</v>
      </c>
      <c r="BC54" s="45" t="s">
        <v>1750</v>
      </c>
      <c r="BD54" s="45">
        <f t="shared" si="1"/>
        <v>47</v>
      </c>
      <c r="BE54" s="45" t="s">
        <v>1752</v>
      </c>
      <c r="BF54" s="45">
        <f t="shared" si="2"/>
        <v>0</v>
      </c>
      <c r="BG54" s="45" t="s">
        <v>2116</v>
      </c>
      <c r="BH54" s="45">
        <f t="shared" si="3"/>
        <v>0</v>
      </c>
      <c r="BI54" s="45">
        <f t="shared" si="4"/>
        <v>50</v>
      </c>
      <c r="BJ54" s="45" t="str">
        <f t="shared" si="5"/>
        <v>yes</v>
      </c>
      <c r="BK54" s="45" t="str">
        <f t="shared" si="6"/>
        <v>no</v>
      </c>
      <c r="BL54" s="45">
        <f t="shared" si="7"/>
        <v>3</v>
      </c>
      <c r="BM54" s="45">
        <f t="shared" si="8"/>
        <v>47</v>
      </c>
      <c r="BN54" s="78">
        <f t="shared" si="9"/>
        <v>0.06</v>
      </c>
      <c r="BO54" s="78">
        <f t="shared" si="9"/>
        <v>0.94</v>
      </c>
      <c r="BP54" s="79">
        <f>COUNTIFS($C54:$AZ54,$BJ54,Results!$T$87:$BQ$87,BP$1)/(COUNTIF(Results!$T$87:$BQ$87,BP$1))</f>
        <v>0.11764705882352941</v>
      </c>
      <c r="BQ54" s="79">
        <f>COUNTIFS($C54:$AZ54,$BJ54,Results!$T$87:$BQ$87,BQ$1)/(COUNTIF(Results!$T$87:$BQ$87,BQ$1))</f>
        <v>0</v>
      </c>
      <c r="BR54" s="79">
        <f>COUNTIFS($C54:$AZ54,$BJ54,Results!$T$87:$BQ$87,BR$1)/(COUNTIF(Results!$T$87:$BQ$87,BR$1))</f>
        <v>0.125</v>
      </c>
      <c r="BS54" s="79">
        <f>COUNTIFS($C54:$AZ54,$BJ54,Results!$T$87:$BQ$87,BS$1)/(COUNTIF(Results!$T$87:$BQ$87,BS$1))</f>
        <v>0</v>
      </c>
      <c r="BT54" s="79">
        <f>COUNTIFS($C54:$AZ54,$BJ54,Results!$T$89:$BQ$89,BT$1)/(COUNTIF(Results!$T$89:$BQ$89,BT$1))</f>
        <v>0</v>
      </c>
      <c r="BU54" s="79">
        <f>COUNTIFS($C54:$AZ54,$BJ54,Results!$T$89:$BQ$89,BU$1)/(COUNTIF(Results!$T$89:$BQ$89,BU$1))</f>
        <v>4.5454545454545456E-2</v>
      </c>
      <c r="BV54" s="79">
        <f>COUNTIFS($C54:$AZ54,$BJ54,Results!$T$89:$BQ$89,BV$1)/(COUNTIF(Results!$T$89:$BQ$89,BV$1))</f>
        <v>0.1111111111111111</v>
      </c>
      <c r="BW54" s="79">
        <f>COUNTIFS($C54:$AZ54,$BJ54,Results!$T$89:$BQ$89,BW$1)/(COUNTIF(Results!$T$89:$BQ$89,BW$1))</f>
        <v>0.25</v>
      </c>
      <c r="BX54" s="79">
        <f>COUNTIFS($C54:$AZ54,$BJ54,Results!$T$90:$BQ$90,BX$1)/(COUNTIF(Results!$T$90:$BQ$90,BX$1))</f>
        <v>0.11764705882352941</v>
      </c>
      <c r="BY54" s="79">
        <f>COUNTIFS($C54:$AZ54,$BJ54,Results!$T$90:$BQ$90,BY$1)/(COUNTIF(Results!$T$90:$BQ$90,BY$1))</f>
        <v>0</v>
      </c>
      <c r="BZ54" s="79">
        <f>COUNTIFS($C54:$AZ54,$BJ54,Results!$T$90:$BQ$90,BZ$1)/(COUNTIF(Results!$T$90:$BQ$90,BZ$1))</f>
        <v>6.25E-2</v>
      </c>
      <c r="CA54" s="79">
        <f>COUNTIFS($C54:$AZ54,$BJ54,Results!$T$91:$BQ$91,CA$1)/(COUNTIF(Results!$T$91:$BQ$91,CA$1))</f>
        <v>0</v>
      </c>
      <c r="CB54" s="79">
        <f>COUNTIFS($C54:$AZ54,$BJ54,Results!$T$91:$BQ$91,CB$1)/(COUNTIF(Results!$T$91:$BQ$91,CB$1))</f>
        <v>0.11764705882352941</v>
      </c>
      <c r="CC54" s="45"/>
    </row>
    <row r="55" spans="1:81" x14ac:dyDescent="0.25">
      <c r="A55" s="45" t="s">
        <v>357</v>
      </c>
      <c r="B55" s="57" t="s">
        <v>174</v>
      </c>
      <c r="C55" s="25" t="str">
        <f>Monitoring_eng!C55</f>
        <v>no</v>
      </c>
      <c r="D55" s="25" t="str">
        <f>Monitoring_eng!E55</f>
        <v>partially</v>
      </c>
      <c r="E55" s="25" t="str">
        <f>Monitoring_eng!G55</f>
        <v>yes</v>
      </c>
      <c r="F55" s="25" t="str">
        <f>Monitoring_eng!I55</f>
        <v>no</v>
      </c>
      <c r="G55" s="25" t="str">
        <f>Monitoring_eng!K55</f>
        <v>no</v>
      </c>
      <c r="H55" s="25" t="str">
        <f>Monitoring_eng!M55</f>
        <v>partially</v>
      </c>
      <c r="I55" s="25" t="str">
        <f>Monitoring_eng!O55</f>
        <v>no</v>
      </c>
      <c r="J55" s="25" t="str">
        <f>Monitoring_eng!Q55</f>
        <v>yes</v>
      </c>
      <c r="K55" s="25" t="str">
        <f>Monitoring_eng!S55</f>
        <v>yes</v>
      </c>
      <c r="L55" s="25" t="str">
        <f>Monitoring_eng!U55</f>
        <v>no</v>
      </c>
      <c r="M55" s="25" t="str">
        <f>Monitoring_eng!W55</f>
        <v>no</v>
      </c>
      <c r="N55" s="25" t="str">
        <f>Monitoring_eng!Y55</f>
        <v>no</v>
      </c>
      <c r="O55" s="25" t="str">
        <f>Monitoring_eng!AA55</f>
        <v>yes</v>
      </c>
      <c r="P55" s="25" t="str">
        <f>Monitoring_eng!AC55</f>
        <v>yes</v>
      </c>
      <c r="Q55" s="25" t="str">
        <f>Monitoring_eng!AE55</f>
        <v>no</v>
      </c>
      <c r="R55" s="25" t="str">
        <f>Monitoring_eng!AG55</f>
        <v>yes</v>
      </c>
      <c r="S55" s="25" t="str">
        <f>Monitoring_eng!AI55</f>
        <v>partially</v>
      </c>
      <c r="T55" s="25" t="str">
        <f>Monitoring_eng!AK55</f>
        <v>no</v>
      </c>
      <c r="U55" s="25" t="str">
        <f>Monitoring_eng!AM55</f>
        <v>yes</v>
      </c>
      <c r="V55" s="25" t="str">
        <f>Monitoring_eng!AO55</f>
        <v>no</v>
      </c>
      <c r="W55" s="25" t="str">
        <f>Monitoring_eng!AQ55</f>
        <v>partially</v>
      </c>
      <c r="X55" s="25" t="str">
        <f>Monitoring_eng!AS55</f>
        <v>no</v>
      </c>
      <c r="Y55" s="25" t="str">
        <f>Monitoring_eng!AU55</f>
        <v>no</v>
      </c>
      <c r="Z55" s="25" t="str">
        <f>Monitoring_eng!AW55</f>
        <v>partially</v>
      </c>
      <c r="AA55" s="25" t="str">
        <f>Monitoring_eng!AY55</f>
        <v>yes</v>
      </c>
      <c r="AB55" s="25" t="str">
        <f>Monitoring_eng!BA55</f>
        <v>partially</v>
      </c>
      <c r="AC55" s="25" t="str">
        <f>Monitoring_eng!BC55</f>
        <v>partially</v>
      </c>
      <c r="AD55" s="25" t="str">
        <f>Monitoring_eng!BE55</f>
        <v>no</v>
      </c>
      <c r="AE55" s="25" t="str">
        <f>Monitoring_eng!BG55</f>
        <v>partially</v>
      </c>
      <c r="AF55" s="25" t="str">
        <f>Monitoring_eng!BI55</f>
        <v>yes</v>
      </c>
      <c r="AG55" s="25" t="str">
        <f>Monitoring_eng!BK55</f>
        <v>no</v>
      </c>
      <c r="AH55" s="25" t="str">
        <f>Monitoring_eng!BM55</f>
        <v>partially</v>
      </c>
      <c r="AI55" s="25" t="str">
        <f>Monitoring_eng!BO55</f>
        <v>no</v>
      </c>
      <c r="AJ55" s="25" t="str">
        <f>Monitoring_eng!BQ55</f>
        <v>no</v>
      </c>
      <c r="AK55" s="25" t="str">
        <f>Monitoring_eng!BS55</f>
        <v>no</v>
      </c>
      <c r="AL55" s="25" t="str">
        <f>Monitoring_eng!BU55</f>
        <v>no</v>
      </c>
      <c r="AM55" s="25" t="str">
        <f>Monitoring_eng!BW55</f>
        <v>no</v>
      </c>
      <c r="AN55" s="25" t="str">
        <f>Monitoring_eng!BY55</f>
        <v>partially</v>
      </c>
      <c r="AO55" s="25" t="str">
        <f>Monitoring_eng!CA55</f>
        <v>no</v>
      </c>
      <c r="AP55" s="25" t="str">
        <f>Monitoring_eng!CC55</f>
        <v>partially</v>
      </c>
      <c r="AQ55" s="25" t="str">
        <f>Monitoring_eng!CE55</f>
        <v>partially</v>
      </c>
      <c r="AR55" s="25" t="str">
        <f>Monitoring_eng!CG55</f>
        <v>partially</v>
      </c>
      <c r="AS55" s="25" t="str">
        <f>Monitoring_eng!CI55</f>
        <v>no</v>
      </c>
      <c r="AT55" s="25" t="str">
        <f>Monitoring_eng!CK55</f>
        <v>partially</v>
      </c>
      <c r="AU55" s="25" t="str">
        <f>Monitoring_eng!CM55</f>
        <v>no</v>
      </c>
      <c r="AV55" s="25" t="str">
        <f>Monitoring_eng!CO55</f>
        <v>no</v>
      </c>
      <c r="AW55" s="25" t="str">
        <f>Monitoring_eng!CQ55</f>
        <v>no</v>
      </c>
      <c r="AX55" s="25" t="str">
        <f>Monitoring_eng!CS55</f>
        <v>no</v>
      </c>
      <c r="AY55" s="25" t="str">
        <f>Monitoring_eng!CU55</f>
        <v>no</v>
      </c>
      <c r="AZ55" s="25" t="str">
        <f>Monitoring_eng!CW55</f>
        <v>partially</v>
      </c>
      <c r="BA55" s="45" t="s">
        <v>1749</v>
      </c>
      <c r="BB55" s="45">
        <f t="shared" si="0"/>
        <v>9</v>
      </c>
      <c r="BC55" s="45" t="s">
        <v>1750</v>
      </c>
      <c r="BD55" s="45">
        <f t="shared" si="1"/>
        <v>26</v>
      </c>
      <c r="BE55" s="45" t="s">
        <v>1752</v>
      </c>
      <c r="BF55" s="45">
        <f t="shared" si="2"/>
        <v>15</v>
      </c>
      <c r="BG55" s="45" t="s">
        <v>2116</v>
      </c>
      <c r="BH55" s="45">
        <f t="shared" si="3"/>
        <v>0</v>
      </c>
      <c r="BI55" s="45">
        <f t="shared" si="4"/>
        <v>50</v>
      </c>
      <c r="BJ55" s="45" t="str">
        <f t="shared" si="5"/>
        <v>yes</v>
      </c>
      <c r="BK55" s="45" t="str">
        <f t="shared" si="6"/>
        <v>no</v>
      </c>
      <c r="BL55" s="45">
        <f t="shared" si="7"/>
        <v>9</v>
      </c>
      <c r="BM55" s="45">
        <f t="shared" si="8"/>
        <v>26</v>
      </c>
      <c r="BN55" s="78">
        <f t="shared" si="9"/>
        <v>0.18</v>
      </c>
      <c r="BO55" s="78">
        <f t="shared" si="9"/>
        <v>0.52</v>
      </c>
      <c r="BP55" s="79">
        <f>COUNTIFS($C55:$AZ55,$BJ55,Results!$T$87:$BQ$87,BP$1)/(COUNTIF(Results!$T$87:$BQ$87,BP$1))</f>
        <v>0.11764705882352941</v>
      </c>
      <c r="BQ55" s="79">
        <f>COUNTIFS($C55:$AZ55,$BJ55,Results!$T$87:$BQ$87,BQ$1)/(COUNTIF(Results!$T$87:$BQ$87,BQ$1))</f>
        <v>0.33333333333333331</v>
      </c>
      <c r="BR55" s="79">
        <f>COUNTIFS($C55:$AZ55,$BJ55,Results!$T$87:$BQ$87,BR$1)/(COUNTIF(Results!$T$87:$BQ$87,BR$1))</f>
        <v>0.125</v>
      </c>
      <c r="BS55" s="79">
        <f>COUNTIFS($C55:$AZ55,$BJ55,Results!$T$87:$BQ$87,BS$1)/(COUNTIF(Results!$T$87:$BQ$87,BS$1))</f>
        <v>0.15384615384615385</v>
      </c>
      <c r="BT55" s="79">
        <f>COUNTIFS($C55:$AZ55,$BJ55,Results!$T$89:$BQ$89,BT$1)/(COUNTIF(Results!$T$89:$BQ$89,BT$1))</f>
        <v>0.26666666666666666</v>
      </c>
      <c r="BU55" s="79">
        <f>COUNTIFS($C55:$AZ55,$BJ55,Results!$T$89:$BQ$89,BU$1)/(COUNTIF(Results!$T$89:$BQ$89,BU$1))</f>
        <v>0.18181818181818182</v>
      </c>
      <c r="BV55" s="79">
        <f>COUNTIFS($C55:$AZ55,$BJ55,Results!$T$89:$BQ$89,BV$1)/(COUNTIF(Results!$T$89:$BQ$89,BV$1))</f>
        <v>0.1111111111111111</v>
      </c>
      <c r="BW55" s="79">
        <f>COUNTIFS($C55:$AZ55,$BJ55,Results!$T$89:$BQ$89,BW$1)/(COUNTIF(Results!$T$89:$BQ$89,BW$1))</f>
        <v>0</v>
      </c>
      <c r="BX55" s="79">
        <f>COUNTIFS($C55:$AZ55,$BJ55,Results!$T$90:$BQ$90,BX$1)/(COUNTIF(Results!$T$90:$BQ$90,BX$1))</f>
        <v>0.11764705882352941</v>
      </c>
      <c r="BY55" s="79">
        <f>COUNTIFS($C55:$AZ55,$BJ55,Results!$T$90:$BQ$90,BY$1)/(COUNTIF(Results!$T$90:$BQ$90,BY$1))</f>
        <v>0.23529411764705882</v>
      </c>
      <c r="BZ55" s="79">
        <f>COUNTIFS($C55:$AZ55,$BJ55,Results!$T$90:$BQ$90,BZ$1)/(COUNTIF(Results!$T$90:$BQ$90,BZ$1))</f>
        <v>0.1875</v>
      </c>
      <c r="CA55" s="79">
        <f>COUNTIFS($C55:$AZ55,$BJ55,Results!$T$91:$BQ$91,CA$1)/(COUNTIF(Results!$T$91:$BQ$91,CA$1))</f>
        <v>0.23529411764705882</v>
      </c>
      <c r="CB55" s="79">
        <f>COUNTIFS($C55:$AZ55,$BJ55,Results!$T$91:$BQ$91,CB$1)/(COUNTIF(Results!$T$91:$BQ$91,CB$1))</f>
        <v>0.11764705882352941</v>
      </c>
      <c r="CC55" s="45"/>
    </row>
    <row r="56" spans="1:81" x14ac:dyDescent="0.25">
      <c r="A56" s="45" t="s">
        <v>358</v>
      </c>
      <c r="B56" s="57" t="s">
        <v>175</v>
      </c>
      <c r="C56" s="25" t="str">
        <f>Monitoring_eng!C56</f>
        <v>yes</v>
      </c>
      <c r="D56" s="25" t="str">
        <f>Monitoring_eng!E56</f>
        <v>no</v>
      </c>
      <c r="E56" s="25" t="str">
        <f>Monitoring_eng!G56</f>
        <v>yes</v>
      </c>
      <c r="F56" s="25" t="str">
        <f>Monitoring_eng!I56</f>
        <v>no</v>
      </c>
      <c r="G56" s="25" t="str">
        <f>Monitoring_eng!K56</f>
        <v>no</v>
      </c>
      <c r="H56" s="25" t="str">
        <f>Monitoring_eng!M56</f>
        <v>yes</v>
      </c>
      <c r="I56" s="25" t="str">
        <f>Monitoring_eng!O56</f>
        <v>partially</v>
      </c>
      <c r="J56" s="25" t="str">
        <f>Monitoring_eng!Q56</f>
        <v>no</v>
      </c>
      <c r="K56" s="25" t="str">
        <f>Monitoring_eng!S56</f>
        <v>yes</v>
      </c>
      <c r="L56" s="25" t="str">
        <f>Monitoring_eng!U56</f>
        <v>no</v>
      </c>
      <c r="M56" s="25" t="str">
        <f>Monitoring_eng!W56</f>
        <v>no</v>
      </c>
      <c r="N56" s="25" t="str">
        <f>Monitoring_eng!Y56</f>
        <v>no</v>
      </c>
      <c r="O56" s="25" t="str">
        <f>Monitoring_eng!AA56</f>
        <v>yes</v>
      </c>
      <c r="P56" s="25" t="str">
        <f>Monitoring_eng!AC56</f>
        <v>yes</v>
      </c>
      <c r="Q56" s="25" t="str">
        <f>Monitoring_eng!AE56</f>
        <v>yes</v>
      </c>
      <c r="R56" s="25" t="str">
        <f>Monitoring_eng!AG56</f>
        <v>yes</v>
      </c>
      <c r="S56" s="25" t="str">
        <f>Monitoring_eng!AI56</f>
        <v>partially</v>
      </c>
      <c r="T56" s="25" t="str">
        <f>Monitoring_eng!AK56</f>
        <v>partially</v>
      </c>
      <c r="U56" s="25" t="str">
        <f>Monitoring_eng!AM56</f>
        <v>yes</v>
      </c>
      <c r="V56" s="25" t="str">
        <f>Monitoring_eng!AO56</f>
        <v>no</v>
      </c>
      <c r="W56" s="25" t="str">
        <f>Monitoring_eng!AQ56</f>
        <v>no</v>
      </c>
      <c r="X56" s="25" t="str">
        <f>Monitoring_eng!AS56</f>
        <v>no</v>
      </c>
      <c r="Y56" s="25" t="str">
        <f>Monitoring_eng!AU56</f>
        <v>no</v>
      </c>
      <c r="Z56" s="25" t="str">
        <f>Monitoring_eng!AW56</f>
        <v>yes</v>
      </c>
      <c r="AA56" s="25" t="str">
        <f>Monitoring_eng!AY56</f>
        <v>yes</v>
      </c>
      <c r="AB56" s="25" t="str">
        <f>Monitoring_eng!BA56</f>
        <v>partially</v>
      </c>
      <c r="AC56" s="25" t="str">
        <f>Monitoring_eng!BC56</f>
        <v>partially</v>
      </c>
      <c r="AD56" s="25" t="str">
        <f>Monitoring_eng!BE56</f>
        <v>no</v>
      </c>
      <c r="AE56" s="25" t="str">
        <f>Monitoring_eng!BG56</f>
        <v>yes</v>
      </c>
      <c r="AF56" s="25" t="str">
        <f>Monitoring_eng!BI56</f>
        <v>yes</v>
      </c>
      <c r="AG56" s="25" t="str">
        <f>Monitoring_eng!BK56</f>
        <v>no</v>
      </c>
      <c r="AH56" s="25" t="str">
        <f>Monitoring_eng!BM56</f>
        <v>partially</v>
      </c>
      <c r="AI56" s="25" t="str">
        <f>Monitoring_eng!BO56</f>
        <v>no</v>
      </c>
      <c r="AJ56" s="25" t="str">
        <f>Monitoring_eng!BQ56</f>
        <v>no</v>
      </c>
      <c r="AK56" s="25" t="str">
        <f>Monitoring_eng!BS56</f>
        <v>no</v>
      </c>
      <c r="AL56" s="25" t="str">
        <f>Monitoring_eng!BU56</f>
        <v>no</v>
      </c>
      <c r="AM56" s="25" t="str">
        <f>Monitoring_eng!BW56</f>
        <v>no</v>
      </c>
      <c r="AN56" s="25" t="str">
        <f>Monitoring_eng!BY56</f>
        <v>no</v>
      </c>
      <c r="AO56" s="25" t="str">
        <f>Monitoring_eng!CA56</f>
        <v>no</v>
      </c>
      <c r="AP56" s="25" t="str">
        <f>Monitoring_eng!CC56</f>
        <v>partially</v>
      </c>
      <c r="AQ56" s="25" t="str">
        <f>Monitoring_eng!CE56</f>
        <v>no</v>
      </c>
      <c r="AR56" s="25" t="str">
        <f>Monitoring_eng!CG56</f>
        <v>no</v>
      </c>
      <c r="AS56" s="25" t="str">
        <f>Monitoring_eng!CI56</f>
        <v>no</v>
      </c>
      <c r="AT56" s="25" t="str">
        <f>Monitoring_eng!CK56</f>
        <v>no</v>
      </c>
      <c r="AU56" s="25" t="str">
        <f>Monitoring_eng!CM56</f>
        <v>yes</v>
      </c>
      <c r="AV56" s="25" t="str">
        <f>Monitoring_eng!CO56</f>
        <v>yes</v>
      </c>
      <c r="AW56" s="25" t="str">
        <f>Monitoring_eng!CQ56</f>
        <v>partially</v>
      </c>
      <c r="AX56" s="25" t="str">
        <f>Monitoring_eng!CS56</f>
        <v>no</v>
      </c>
      <c r="AY56" s="25" t="str">
        <f>Monitoring_eng!CU56</f>
        <v>yes</v>
      </c>
      <c r="AZ56" s="25" t="str">
        <f>Monitoring_eng!CW56</f>
        <v>no</v>
      </c>
      <c r="BA56" s="45" t="s">
        <v>1749</v>
      </c>
      <c r="BB56" s="45">
        <f t="shared" si="0"/>
        <v>16</v>
      </c>
      <c r="BC56" s="45" t="s">
        <v>1750</v>
      </c>
      <c r="BD56" s="45">
        <f t="shared" si="1"/>
        <v>26</v>
      </c>
      <c r="BE56" s="45" t="s">
        <v>1752</v>
      </c>
      <c r="BF56" s="45">
        <f t="shared" si="2"/>
        <v>8</v>
      </c>
      <c r="BG56" s="45" t="s">
        <v>2116</v>
      </c>
      <c r="BH56" s="45">
        <f t="shared" si="3"/>
        <v>0</v>
      </c>
      <c r="BI56" s="45">
        <f t="shared" si="4"/>
        <v>50</v>
      </c>
      <c r="BJ56" s="45" t="str">
        <f t="shared" si="5"/>
        <v>yes</v>
      </c>
      <c r="BK56" s="45" t="str">
        <f t="shared" si="6"/>
        <v>no</v>
      </c>
      <c r="BL56" s="45">
        <f t="shared" si="7"/>
        <v>16</v>
      </c>
      <c r="BM56" s="45">
        <f t="shared" si="8"/>
        <v>26</v>
      </c>
      <c r="BN56" s="78">
        <f t="shared" si="9"/>
        <v>0.32</v>
      </c>
      <c r="BO56" s="78">
        <f t="shared" si="9"/>
        <v>0.52</v>
      </c>
      <c r="BP56" s="79">
        <f>COUNTIFS($C56:$AZ56,$BJ56,Results!$T$87:$BQ$87,BP$1)/(COUNTIF(Results!$T$87:$BQ$87,BP$1))</f>
        <v>0.29411764705882354</v>
      </c>
      <c r="BQ56" s="79">
        <f>COUNTIFS($C56:$AZ56,$BJ56,Results!$T$87:$BQ$87,BQ$1)/(COUNTIF(Results!$T$87:$BQ$87,BQ$1))</f>
        <v>0.5</v>
      </c>
      <c r="BR56" s="79">
        <f>COUNTIFS($C56:$AZ56,$BJ56,Results!$T$87:$BQ$87,BR$1)/(COUNTIF(Results!$T$87:$BQ$87,BR$1))</f>
        <v>0.25</v>
      </c>
      <c r="BS56" s="79">
        <f>COUNTIFS($C56:$AZ56,$BJ56,Results!$T$87:$BQ$87,BS$1)/(COUNTIF(Results!$T$87:$BQ$87,BS$1))</f>
        <v>0.23076923076923078</v>
      </c>
      <c r="BT56" s="79">
        <f>COUNTIFS($C56:$AZ56,$BJ56,Results!$T$89:$BQ$89,BT$1)/(COUNTIF(Results!$T$89:$BQ$89,BT$1))</f>
        <v>0.33333333333333331</v>
      </c>
      <c r="BU56" s="79">
        <f>COUNTIFS($C56:$AZ56,$BJ56,Results!$T$89:$BQ$89,BU$1)/(COUNTIF(Results!$T$89:$BQ$89,BU$1))</f>
        <v>0.27272727272727271</v>
      </c>
      <c r="BV56" s="79">
        <f>COUNTIFS($C56:$AZ56,$BJ56,Results!$T$89:$BQ$89,BV$1)/(COUNTIF(Results!$T$89:$BQ$89,BV$1))</f>
        <v>0.44444444444444442</v>
      </c>
      <c r="BW56" s="79">
        <f>COUNTIFS($C56:$AZ56,$BJ56,Results!$T$89:$BQ$89,BW$1)/(COUNTIF(Results!$T$89:$BQ$89,BW$1))</f>
        <v>0.25</v>
      </c>
      <c r="BX56" s="79">
        <f>COUNTIFS($C56:$AZ56,$BJ56,Results!$T$90:$BQ$90,BX$1)/(COUNTIF(Results!$T$90:$BQ$90,BX$1))</f>
        <v>0.11764705882352941</v>
      </c>
      <c r="BY56" s="79">
        <f>COUNTIFS($C56:$AZ56,$BJ56,Results!$T$90:$BQ$90,BY$1)/(COUNTIF(Results!$T$90:$BQ$90,BY$1))</f>
        <v>0.41176470588235292</v>
      </c>
      <c r="BZ56" s="79">
        <f>COUNTIFS($C56:$AZ56,$BJ56,Results!$T$90:$BQ$90,BZ$1)/(COUNTIF(Results!$T$90:$BQ$90,BZ$1))</f>
        <v>0.4375</v>
      </c>
      <c r="CA56" s="79">
        <f>COUNTIFS($C56:$AZ56,$BJ56,Results!$T$91:$BQ$91,CA$1)/(COUNTIF(Results!$T$91:$BQ$91,CA$1))</f>
        <v>0.41176470588235292</v>
      </c>
      <c r="CB56" s="79">
        <f>COUNTIFS($C56:$AZ56,$BJ56,Results!$T$91:$BQ$91,CB$1)/(COUNTIF(Results!$T$91:$BQ$91,CB$1))</f>
        <v>0.11764705882352941</v>
      </c>
      <c r="CC56" s="45"/>
    </row>
    <row r="57" spans="1:81" x14ac:dyDescent="0.25">
      <c r="A57" s="45" t="s">
        <v>359</v>
      </c>
      <c r="B57" s="57" t="s">
        <v>161</v>
      </c>
      <c r="C57" s="25" t="str">
        <f>Monitoring_eng!C57</f>
        <v>yes</v>
      </c>
      <c r="D57" s="25" t="str">
        <f>Monitoring_eng!E57</f>
        <v>partially</v>
      </c>
      <c r="E57" s="25" t="str">
        <f>Monitoring_eng!G57</f>
        <v>no</v>
      </c>
      <c r="F57" s="25" t="str">
        <f>Monitoring_eng!I57</f>
        <v>yes</v>
      </c>
      <c r="G57" s="25" t="str">
        <f>Monitoring_eng!K57</f>
        <v>yes</v>
      </c>
      <c r="H57" s="25" t="str">
        <f>Monitoring_eng!M57</f>
        <v>partially</v>
      </c>
      <c r="I57" s="25" t="str">
        <f>Monitoring_eng!O57</f>
        <v>no</v>
      </c>
      <c r="J57" s="25" t="str">
        <f>Monitoring_eng!Q57</f>
        <v>no</v>
      </c>
      <c r="K57" s="25" t="str">
        <f>Monitoring_eng!S57</f>
        <v>no</v>
      </c>
      <c r="L57" s="25" t="str">
        <f>Monitoring_eng!U57</f>
        <v>no</v>
      </c>
      <c r="M57" s="25" t="str">
        <f>Monitoring_eng!W57</f>
        <v>yes</v>
      </c>
      <c r="N57" s="25" t="str">
        <f>Monitoring_eng!Y57</f>
        <v>yes</v>
      </c>
      <c r="O57" s="25" t="str">
        <f>Monitoring_eng!AA57</f>
        <v>no</v>
      </c>
      <c r="P57" s="25" t="str">
        <f>Monitoring_eng!AC57</f>
        <v>no</v>
      </c>
      <c r="Q57" s="25" t="str">
        <f>Monitoring_eng!AE57</f>
        <v>no</v>
      </c>
      <c r="R57" s="25" t="str">
        <f>Monitoring_eng!AG57</f>
        <v>partially</v>
      </c>
      <c r="S57" s="25" t="str">
        <f>Monitoring_eng!AI57</f>
        <v>no</v>
      </c>
      <c r="T57" s="25" t="str">
        <f>Monitoring_eng!AK57</f>
        <v>partially</v>
      </c>
      <c r="U57" s="25" t="str">
        <f>Monitoring_eng!AM57</f>
        <v>yes</v>
      </c>
      <c r="V57" s="25" t="str">
        <f>Monitoring_eng!AO57</f>
        <v>no</v>
      </c>
      <c r="W57" s="25" t="str">
        <f>Monitoring_eng!AQ57</f>
        <v>partially</v>
      </c>
      <c r="X57" s="25" t="str">
        <f>Monitoring_eng!AS57</f>
        <v>no</v>
      </c>
      <c r="Y57" s="25" t="str">
        <f>Monitoring_eng!AU57</f>
        <v>no</v>
      </c>
      <c r="Z57" s="25" t="str">
        <f>Monitoring_eng!AW57</f>
        <v>partially</v>
      </c>
      <c r="AA57" s="25" t="str">
        <f>Monitoring_eng!AY57</f>
        <v>no</v>
      </c>
      <c r="AB57" s="25" t="str">
        <f>Monitoring_eng!BA57</f>
        <v>yes</v>
      </c>
      <c r="AC57" s="25" t="str">
        <f>Monitoring_eng!BC57</f>
        <v>no</v>
      </c>
      <c r="AD57" s="25" t="str">
        <f>Monitoring_eng!BE57</f>
        <v>yes</v>
      </c>
      <c r="AE57" s="25" t="str">
        <f>Monitoring_eng!BG57</f>
        <v>no</v>
      </c>
      <c r="AF57" s="25" t="str">
        <f>Monitoring_eng!BI57</f>
        <v>no</v>
      </c>
      <c r="AG57" s="25" t="str">
        <f>Monitoring_eng!BK57</f>
        <v>no</v>
      </c>
      <c r="AH57" s="25" t="str">
        <f>Monitoring_eng!BM57</f>
        <v>no</v>
      </c>
      <c r="AI57" s="25" t="str">
        <f>Monitoring_eng!BO57</f>
        <v>yes</v>
      </c>
      <c r="AJ57" s="25" t="str">
        <f>Monitoring_eng!BQ57</f>
        <v>partially</v>
      </c>
      <c r="AK57" s="25" t="str">
        <f>Monitoring_eng!BS57</f>
        <v>partially</v>
      </c>
      <c r="AL57" s="25" t="str">
        <f>Monitoring_eng!BU57</f>
        <v>no</v>
      </c>
      <c r="AM57" s="25" t="str">
        <f>Monitoring_eng!BW57</f>
        <v>no</v>
      </c>
      <c r="AN57" s="25" t="str">
        <f>Monitoring_eng!BY57</f>
        <v>no</v>
      </c>
      <c r="AO57" s="25" t="str">
        <f>Monitoring_eng!CA57</f>
        <v>no</v>
      </c>
      <c r="AP57" s="25" t="str">
        <f>Monitoring_eng!CC57</f>
        <v>partially</v>
      </c>
      <c r="AQ57" s="25" t="str">
        <f>Monitoring_eng!CE57</f>
        <v>partially</v>
      </c>
      <c r="AR57" s="25" t="str">
        <f>Monitoring_eng!CG57</f>
        <v>no</v>
      </c>
      <c r="AS57" s="25" t="str">
        <f>Monitoring_eng!CI57</f>
        <v>no</v>
      </c>
      <c r="AT57" s="25" t="str">
        <f>Monitoring_eng!CK57</f>
        <v>partially</v>
      </c>
      <c r="AU57" s="25" t="str">
        <f>Monitoring_eng!CM57</f>
        <v>no</v>
      </c>
      <c r="AV57" s="25" t="str">
        <f>Monitoring_eng!CO57</f>
        <v>no</v>
      </c>
      <c r="AW57" s="25" t="str">
        <f>Monitoring_eng!CQ57</f>
        <v>no</v>
      </c>
      <c r="AX57" s="25" t="str">
        <f>Monitoring_eng!CS57</f>
        <v>yes</v>
      </c>
      <c r="AY57" s="25" t="str">
        <f>Monitoring_eng!CU57</f>
        <v>no</v>
      </c>
      <c r="AZ57" s="25" t="str">
        <f>Monitoring_eng!CW57</f>
        <v>no</v>
      </c>
      <c r="BA57" s="45" t="s">
        <v>1749</v>
      </c>
      <c r="BB57" s="45">
        <f t="shared" si="0"/>
        <v>10</v>
      </c>
      <c r="BC57" s="45" t="s">
        <v>1750</v>
      </c>
      <c r="BD57" s="45">
        <f t="shared" si="1"/>
        <v>29</v>
      </c>
      <c r="BE57" s="45" t="s">
        <v>1752</v>
      </c>
      <c r="BF57" s="45">
        <f t="shared" si="2"/>
        <v>11</v>
      </c>
      <c r="BG57" s="45" t="s">
        <v>2116</v>
      </c>
      <c r="BH57" s="45">
        <f t="shared" si="3"/>
        <v>0</v>
      </c>
      <c r="BI57" s="45">
        <f t="shared" si="4"/>
        <v>50</v>
      </c>
      <c r="BJ57" s="45" t="str">
        <f t="shared" si="5"/>
        <v>yes</v>
      </c>
      <c r="BK57" s="45" t="str">
        <f t="shared" si="6"/>
        <v>no</v>
      </c>
      <c r="BL57" s="45">
        <f t="shared" si="7"/>
        <v>10</v>
      </c>
      <c r="BM57" s="45">
        <f t="shared" si="8"/>
        <v>29</v>
      </c>
      <c r="BN57" s="78">
        <f t="shared" si="9"/>
        <v>0.2</v>
      </c>
      <c r="BO57" s="78">
        <f t="shared" si="9"/>
        <v>0.57999999999999996</v>
      </c>
      <c r="BP57" s="79">
        <f>COUNTIFS($C57:$AZ57,$BJ57,Results!$T$87:$BQ$87,BP$1)/(COUNTIF(Results!$T$87:$BQ$87,BP$1))</f>
        <v>0.11764705882352941</v>
      </c>
      <c r="BQ57" s="79">
        <f>COUNTIFS($C57:$AZ57,$BJ57,Results!$T$87:$BQ$87,BQ$1)/(COUNTIF(Results!$T$87:$BQ$87,BQ$1))</f>
        <v>0.16666666666666666</v>
      </c>
      <c r="BR57" s="79">
        <f>COUNTIFS($C57:$AZ57,$BJ57,Results!$T$87:$BQ$87,BR$1)/(COUNTIF(Results!$T$87:$BQ$87,BR$1))</f>
        <v>0.375</v>
      </c>
      <c r="BS57" s="79">
        <f>COUNTIFS($C57:$AZ57,$BJ57,Results!$T$87:$BQ$87,BS$1)/(COUNTIF(Results!$T$87:$BQ$87,BS$1))</f>
        <v>0.23076923076923078</v>
      </c>
      <c r="BT57" s="79">
        <f>COUNTIFS($C57:$AZ57,$BJ57,Results!$T$89:$BQ$89,BT$1)/(COUNTIF(Results!$T$89:$BQ$89,BT$1))</f>
        <v>0.2</v>
      </c>
      <c r="BU57" s="79">
        <f>COUNTIFS($C57:$AZ57,$BJ57,Results!$T$89:$BQ$89,BU$1)/(COUNTIF(Results!$T$89:$BQ$89,BU$1))</f>
        <v>0.18181818181818182</v>
      </c>
      <c r="BV57" s="79">
        <f>COUNTIFS($C57:$AZ57,$BJ57,Results!$T$89:$BQ$89,BV$1)/(COUNTIF(Results!$T$89:$BQ$89,BV$1))</f>
        <v>0.22222222222222221</v>
      </c>
      <c r="BW57" s="79">
        <f>COUNTIFS($C57:$AZ57,$BJ57,Results!$T$89:$BQ$89,BW$1)/(COUNTIF(Results!$T$89:$BQ$89,BW$1))</f>
        <v>0.25</v>
      </c>
      <c r="BX57" s="79">
        <f>COUNTIFS($C57:$AZ57,$BJ57,Results!$T$90:$BQ$90,BX$1)/(COUNTIF(Results!$T$90:$BQ$90,BX$1))</f>
        <v>0.17647058823529413</v>
      </c>
      <c r="BY57" s="79">
        <f>COUNTIFS($C57:$AZ57,$BJ57,Results!$T$90:$BQ$90,BY$1)/(COUNTIF(Results!$T$90:$BQ$90,BY$1))</f>
        <v>0.23529411764705882</v>
      </c>
      <c r="BZ57" s="79">
        <f>COUNTIFS($C57:$AZ57,$BJ57,Results!$T$90:$BQ$90,BZ$1)/(COUNTIF(Results!$T$90:$BQ$90,BZ$1))</f>
        <v>0.1875</v>
      </c>
      <c r="CA57" s="79">
        <f>COUNTIFS($C57:$AZ57,$BJ57,Results!$T$91:$BQ$91,CA$1)/(COUNTIF(Results!$T$91:$BQ$91,CA$1))</f>
        <v>0.23529411764705882</v>
      </c>
      <c r="CB57" s="79">
        <f>COUNTIFS($C57:$AZ57,$BJ57,Results!$T$91:$BQ$91,CB$1)/(COUNTIF(Results!$T$91:$BQ$91,CB$1))</f>
        <v>0.17647058823529413</v>
      </c>
      <c r="CC57" s="45"/>
    </row>
    <row r="58" spans="1:81" x14ac:dyDescent="0.25">
      <c r="A58" s="45" t="s">
        <v>360</v>
      </c>
      <c r="B58" s="57" t="s">
        <v>176</v>
      </c>
      <c r="C58" s="25" t="str">
        <f>Monitoring_eng!C58</f>
        <v>yes</v>
      </c>
      <c r="D58" s="25" t="str">
        <f>Monitoring_eng!E58</f>
        <v>yes</v>
      </c>
      <c r="E58" s="25" t="str">
        <f>Monitoring_eng!G58</f>
        <v>no</v>
      </c>
      <c r="F58" s="25" t="str">
        <f>Monitoring_eng!I58</f>
        <v>no</v>
      </c>
      <c r="G58" s="25" t="str">
        <f>Monitoring_eng!K58</f>
        <v>yes</v>
      </c>
      <c r="H58" s="25" t="str">
        <f>Monitoring_eng!M58</f>
        <v>yes</v>
      </c>
      <c r="I58" s="25" t="str">
        <f>Monitoring_eng!O58</f>
        <v>partially</v>
      </c>
      <c r="J58" s="25" t="str">
        <f>Monitoring_eng!Q58</f>
        <v>yes</v>
      </c>
      <c r="K58" s="25" t="str">
        <f>Monitoring_eng!S58</f>
        <v>yes</v>
      </c>
      <c r="L58" s="25" t="str">
        <f>Monitoring_eng!U58</f>
        <v>no</v>
      </c>
      <c r="M58" s="25" t="str">
        <f>Monitoring_eng!W58</f>
        <v>yes</v>
      </c>
      <c r="N58" s="25" t="str">
        <f>Monitoring_eng!Y58</f>
        <v>yes</v>
      </c>
      <c r="O58" s="25" t="str">
        <f>Monitoring_eng!AA58</f>
        <v>yes</v>
      </c>
      <c r="P58" s="25" t="str">
        <f>Monitoring_eng!AC58</f>
        <v>yes</v>
      </c>
      <c r="Q58" s="25" t="str">
        <f>Monitoring_eng!AE58</f>
        <v>no</v>
      </c>
      <c r="R58" s="25" t="str">
        <f>Monitoring_eng!AG58</f>
        <v>yes</v>
      </c>
      <c r="S58" s="25" t="str">
        <f>Monitoring_eng!AI58</f>
        <v>yes</v>
      </c>
      <c r="T58" s="25" t="str">
        <f>Monitoring_eng!AK58</f>
        <v>yes</v>
      </c>
      <c r="U58" s="25" t="str">
        <f>Monitoring_eng!AM58</f>
        <v>yes</v>
      </c>
      <c r="V58" s="25" t="str">
        <f>Monitoring_eng!AO58</f>
        <v>yes</v>
      </c>
      <c r="W58" s="25" t="str">
        <f>Monitoring_eng!AQ58</f>
        <v>yes</v>
      </c>
      <c r="X58" s="25" t="str">
        <f>Monitoring_eng!AS58</f>
        <v>no</v>
      </c>
      <c r="Y58" s="25" t="str">
        <f>Monitoring_eng!AU58</f>
        <v>yes</v>
      </c>
      <c r="Z58" s="25" t="str">
        <f>Monitoring_eng!AW58</f>
        <v>yes</v>
      </c>
      <c r="AA58" s="25" t="str">
        <f>Monitoring_eng!AY58</f>
        <v>yes</v>
      </c>
      <c r="AB58" s="25" t="str">
        <f>Monitoring_eng!BA58</f>
        <v>yes</v>
      </c>
      <c r="AC58" s="25" t="str">
        <f>Monitoring_eng!BC58</f>
        <v>yes</v>
      </c>
      <c r="AD58" s="25" t="str">
        <f>Monitoring_eng!BE58</f>
        <v>yes</v>
      </c>
      <c r="AE58" s="25" t="str">
        <f>Monitoring_eng!BG58</f>
        <v>yes</v>
      </c>
      <c r="AF58" s="25" t="str">
        <f>Monitoring_eng!BI58</f>
        <v>yes</v>
      </c>
      <c r="AG58" s="25" t="str">
        <f>Monitoring_eng!BK58</f>
        <v>yes</v>
      </c>
      <c r="AH58" s="25" t="str">
        <f>Monitoring_eng!BM58</f>
        <v>yes</v>
      </c>
      <c r="AI58" s="25" t="str">
        <f>Monitoring_eng!BO58</f>
        <v>yes</v>
      </c>
      <c r="AJ58" s="25" t="str">
        <f>Monitoring_eng!BQ58</f>
        <v>yes</v>
      </c>
      <c r="AK58" s="25" t="str">
        <f>Monitoring_eng!BS58</f>
        <v>yes</v>
      </c>
      <c r="AL58" s="25" t="str">
        <f>Monitoring_eng!BU58</f>
        <v>partially</v>
      </c>
      <c r="AM58" s="25" t="str">
        <f>Monitoring_eng!BW58</f>
        <v>yes</v>
      </c>
      <c r="AN58" s="25" t="str">
        <f>Monitoring_eng!BY58</f>
        <v>yes</v>
      </c>
      <c r="AO58" s="25" t="str">
        <f>Monitoring_eng!CA58</f>
        <v>yes</v>
      </c>
      <c r="AP58" s="25" t="str">
        <f>Monitoring_eng!CC58</f>
        <v>yes</v>
      </c>
      <c r="AQ58" s="25" t="str">
        <f>Monitoring_eng!CE58</f>
        <v>partially</v>
      </c>
      <c r="AR58" s="25" t="str">
        <f>Monitoring_eng!CG58</f>
        <v>yes</v>
      </c>
      <c r="AS58" s="25" t="str">
        <f>Monitoring_eng!CI58</f>
        <v>yes</v>
      </c>
      <c r="AT58" s="25" t="str">
        <f>Monitoring_eng!CK58</f>
        <v>yes</v>
      </c>
      <c r="AU58" s="25" t="str">
        <f>Monitoring_eng!CM58</f>
        <v>partially</v>
      </c>
      <c r="AV58" s="25" t="str">
        <f>Monitoring_eng!CO58</f>
        <v>no</v>
      </c>
      <c r="AW58" s="25" t="str">
        <f>Monitoring_eng!CQ58</f>
        <v>yes</v>
      </c>
      <c r="AX58" s="25" t="str">
        <f>Monitoring_eng!CS58</f>
        <v>yes</v>
      </c>
      <c r="AY58" s="25" t="str">
        <f>Monitoring_eng!CU58</f>
        <v>yes</v>
      </c>
      <c r="AZ58" s="25" t="str">
        <f>Monitoring_eng!CW58</f>
        <v>yes</v>
      </c>
      <c r="BA58" s="45" t="s">
        <v>1749</v>
      </c>
      <c r="BB58" s="45">
        <f t="shared" si="0"/>
        <v>40</v>
      </c>
      <c r="BC58" s="45" t="s">
        <v>1750</v>
      </c>
      <c r="BD58" s="45">
        <f t="shared" si="1"/>
        <v>6</v>
      </c>
      <c r="BE58" s="45" t="s">
        <v>1752</v>
      </c>
      <c r="BF58" s="45">
        <f t="shared" si="2"/>
        <v>4</v>
      </c>
      <c r="BG58" s="45" t="s">
        <v>2116</v>
      </c>
      <c r="BH58" s="45">
        <f t="shared" si="3"/>
        <v>0</v>
      </c>
      <c r="BI58" s="45">
        <f t="shared" si="4"/>
        <v>50</v>
      </c>
      <c r="BJ58" s="45" t="str">
        <f t="shared" si="5"/>
        <v>yes</v>
      </c>
      <c r="BK58" s="45" t="str">
        <f t="shared" si="6"/>
        <v>no</v>
      </c>
      <c r="BL58" s="45">
        <f t="shared" si="7"/>
        <v>40</v>
      </c>
      <c r="BM58" s="45">
        <f t="shared" si="8"/>
        <v>6</v>
      </c>
      <c r="BN58" s="78">
        <f t="shared" si="9"/>
        <v>0.8</v>
      </c>
      <c r="BO58" s="78">
        <f t="shared" si="9"/>
        <v>0.12</v>
      </c>
      <c r="BP58" s="79">
        <f>COUNTIFS($C58:$AZ58,$BJ58,Results!$T$87:$BQ$87,BP$1)/(COUNTIF(Results!$T$87:$BQ$87,BP$1))</f>
        <v>0.76470588235294112</v>
      </c>
      <c r="BQ58" s="79">
        <f>COUNTIFS($C58:$AZ58,$BJ58,Results!$T$87:$BQ$87,BQ$1)/(COUNTIF(Results!$T$87:$BQ$87,BQ$1))</f>
        <v>0.83333333333333337</v>
      </c>
      <c r="BR58" s="79">
        <f>COUNTIFS($C58:$AZ58,$BJ58,Results!$T$87:$BQ$87,BR$1)/(COUNTIF(Results!$T$87:$BQ$87,BR$1))</f>
        <v>1</v>
      </c>
      <c r="BS58" s="79">
        <f>COUNTIFS($C58:$AZ58,$BJ58,Results!$T$87:$BQ$87,BS$1)/(COUNTIF(Results!$T$87:$BQ$87,BS$1))</f>
        <v>0.69230769230769229</v>
      </c>
      <c r="BT58" s="79">
        <f>COUNTIFS($C58:$AZ58,$BJ58,Results!$T$89:$BQ$89,BT$1)/(COUNTIF(Results!$T$89:$BQ$89,BT$1))</f>
        <v>1</v>
      </c>
      <c r="BU58" s="79">
        <f>COUNTIFS($C58:$AZ58,$BJ58,Results!$T$89:$BQ$89,BU$1)/(COUNTIF(Results!$T$89:$BQ$89,BU$1))</f>
        <v>0.77272727272727271</v>
      </c>
      <c r="BV58" s="79">
        <f>COUNTIFS($C58:$AZ58,$BJ58,Results!$T$89:$BQ$89,BV$1)/(COUNTIF(Results!$T$89:$BQ$89,BV$1))</f>
        <v>0.66666666666666663</v>
      </c>
      <c r="BW58" s="79">
        <f>COUNTIFS($C58:$AZ58,$BJ58,Results!$T$89:$BQ$89,BW$1)/(COUNTIF(Results!$T$89:$BQ$89,BW$1))</f>
        <v>0.5</v>
      </c>
      <c r="BX58" s="79">
        <f>COUNTIFS($C58:$AZ58,$BJ58,Results!$T$90:$BQ$90,BX$1)/(COUNTIF(Results!$T$90:$BQ$90,BX$1))</f>
        <v>0.94117647058823528</v>
      </c>
      <c r="BY58" s="79">
        <f>COUNTIFS($C58:$AZ58,$BJ58,Results!$T$90:$BQ$90,BY$1)/(COUNTIF(Results!$T$90:$BQ$90,BY$1))</f>
        <v>0.70588235294117652</v>
      </c>
      <c r="BZ58" s="79">
        <f>COUNTIFS($C58:$AZ58,$BJ58,Results!$T$90:$BQ$90,BZ$1)/(COUNTIF(Results!$T$90:$BQ$90,BZ$1))</f>
        <v>0.75</v>
      </c>
      <c r="CA58" s="79">
        <f>COUNTIFS($C58:$AZ58,$BJ58,Results!$T$91:$BQ$91,CA$1)/(COUNTIF(Results!$T$91:$BQ$91,CA$1))</f>
        <v>0.70588235294117652</v>
      </c>
      <c r="CB58" s="79">
        <f>COUNTIFS($C58:$AZ58,$BJ58,Results!$T$91:$BQ$91,CB$1)/(COUNTIF(Results!$T$91:$BQ$91,CB$1))</f>
        <v>0.94117647058823528</v>
      </c>
      <c r="CC58" s="45"/>
    </row>
    <row r="59" spans="1:81" x14ac:dyDescent="0.25">
      <c r="A59" s="45" t="s">
        <v>361</v>
      </c>
      <c r="B59" s="57" t="s">
        <v>177</v>
      </c>
      <c r="C59" s="25" t="str">
        <f>Monitoring_eng!C59</f>
        <v>yes</v>
      </c>
      <c r="D59" s="25" t="str">
        <f>Monitoring_eng!E59</f>
        <v>yes</v>
      </c>
      <c r="E59" s="25" t="str">
        <f>Monitoring_eng!G59</f>
        <v>no</v>
      </c>
      <c r="F59" s="25" t="str">
        <f>Monitoring_eng!I59</f>
        <v>no</v>
      </c>
      <c r="G59" s="25" t="str">
        <f>Monitoring_eng!K59</f>
        <v>no</v>
      </c>
      <c r="H59" s="25" t="str">
        <f>Monitoring_eng!M59</f>
        <v>yes</v>
      </c>
      <c r="I59" s="25" t="str">
        <f>Monitoring_eng!O59</f>
        <v>partially</v>
      </c>
      <c r="J59" s="25" t="str">
        <f>Monitoring_eng!Q59</f>
        <v>yes</v>
      </c>
      <c r="K59" s="25" t="str">
        <f>Monitoring_eng!S59</f>
        <v>yes</v>
      </c>
      <c r="L59" s="25" t="str">
        <f>Monitoring_eng!U59</f>
        <v>yes</v>
      </c>
      <c r="M59" s="25" t="str">
        <f>Monitoring_eng!W59</f>
        <v>yes</v>
      </c>
      <c r="N59" s="25" t="str">
        <f>Monitoring_eng!Y59</f>
        <v>partially</v>
      </c>
      <c r="O59" s="25" t="str">
        <f>Monitoring_eng!AA59</f>
        <v>yes</v>
      </c>
      <c r="P59" s="25" t="str">
        <f>Monitoring_eng!AC59</f>
        <v>yes</v>
      </c>
      <c r="Q59" s="25" t="str">
        <f>Monitoring_eng!AE59</f>
        <v>partially</v>
      </c>
      <c r="R59" s="25" t="str">
        <f>Monitoring_eng!AG59</f>
        <v>no</v>
      </c>
      <c r="S59" s="25" t="str">
        <f>Monitoring_eng!AI59</f>
        <v>no</v>
      </c>
      <c r="T59" s="25" t="str">
        <f>Monitoring_eng!AK59</f>
        <v>no</v>
      </c>
      <c r="U59" s="25" t="str">
        <f>Monitoring_eng!AM59</f>
        <v>yes</v>
      </c>
      <c r="V59" s="25" t="str">
        <f>Monitoring_eng!AO59</f>
        <v>no</v>
      </c>
      <c r="W59" s="25" t="str">
        <f>Monitoring_eng!AQ59</f>
        <v>no</v>
      </c>
      <c r="X59" s="25" t="str">
        <f>Monitoring_eng!AS59</f>
        <v>partially</v>
      </c>
      <c r="Y59" s="25" t="str">
        <f>Monitoring_eng!AU59</f>
        <v>partially</v>
      </c>
      <c r="Z59" s="25" t="str">
        <f>Monitoring_eng!AW59</f>
        <v>partially</v>
      </c>
      <c r="AA59" s="25" t="str">
        <f>Monitoring_eng!AY59</f>
        <v>partially</v>
      </c>
      <c r="AB59" s="25" t="str">
        <f>Monitoring_eng!BA59</f>
        <v>no</v>
      </c>
      <c r="AC59" s="25" t="str">
        <f>Monitoring_eng!BC59</f>
        <v>no</v>
      </c>
      <c r="AD59" s="25" t="str">
        <f>Monitoring_eng!BE59</f>
        <v>no</v>
      </c>
      <c r="AE59" s="25" t="str">
        <f>Monitoring_eng!BG59</f>
        <v>partially</v>
      </c>
      <c r="AF59" s="25" t="str">
        <f>Monitoring_eng!BI59</f>
        <v>no</v>
      </c>
      <c r="AG59" s="25" t="str">
        <f>Monitoring_eng!BK59</f>
        <v>no</v>
      </c>
      <c r="AH59" s="25" t="str">
        <f>Monitoring_eng!BM59</f>
        <v>no</v>
      </c>
      <c r="AI59" s="25" t="str">
        <f>Monitoring_eng!BO59</f>
        <v>no</v>
      </c>
      <c r="AJ59" s="25" t="str">
        <f>Monitoring_eng!BQ59</f>
        <v>no</v>
      </c>
      <c r="AK59" s="25" t="str">
        <f>Monitoring_eng!BS59</f>
        <v>no</v>
      </c>
      <c r="AL59" s="25" t="str">
        <f>Monitoring_eng!BU59</f>
        <v>yes</v>
      </c>
      <c r="AM59" s="25" t="str">
        <f>Monitoring_eng!BW59</f>
        <v>no</v>
      </c>
      <c r="AN59" s="25" t="str">
        <f>Monitoring_eng!BY59</f>
        <v>yes</v>
      </c>
      <c r="AO59" s="25" t="str">
        <f>Monitoring_eng!CA59</f>
        <v>no</v>
      </c>
      <c r="AP59" s="25" t="str">
        <f>Monitoring_eng!CC59</f>
        <v>yes</v>
      </c>
      <c r="AQ59" s="25" t="str">
        <f>Monitoring_eng!CE59</f>
        <v>yes</v>
      </c>
      <c r="AR59" s="25" t="str">
        <f>Monitoring_eng!CG59</f>
        <v>no</v>
      </c>
      <c r="AS59" s="25" t="str">
        <f>Monitoring_eng!CI59</f>
        <v>partially</v>
      </c>
      <c r="AT59" s="25" t="str">
        <f>Monitoring_eng!CK59</f>
        <v>partially</v>
      </c>
      <c r="AU59" s="25" t="str">
        <f>Monitoring_eng!CM59</f>
        <v>no</v>
      </c>
      <c r="AV59" s="25" t="str">
        <f>Monitoring_eng!CO59</f>
        <v>yes</v>
      </c>
      <c r="AW59" s="25" t="str">
        <f>Monitoring_eng!CQ59</f>
        <v>yes</v>
      </c>
      <c r="AX59" s="25" t="str">
        <f>Monitoring_eng!CS59</f>
        <v>no</v>
      </c>
      <c r="AY59" s="25" t="str">
        <f>Monitoring_eng!CU59</f>
        <v>yes</v>
      </c>
      <c r="AZ59" s="25" t="str">
        <f>Monitoring_eng!CW59</f>
        <v>yes</v>
      </c>
      <c r="BA59" s="45" t="s">
        <v>1749</v>
      </c>
      <c r="BB59" s="45">
        <f t="shared" si="0"/>
        <v>18</v>
      </c>
      <c r="BC59" s="45" t="s">
        <v>1750</v>
      </c>
      <c r="BD59" s="45">
        <f t="shared" si="1"/>
        <v>22</v>
      </c>
      <c r="BE59" s="45" t="s">
        <v>1752</v>
      </c>
      <c r="BF59" s="45">
        <f t="shared" si="2"/>
        <v>10</v>
      </c>
      <c r="BG59" s="45" t="s">
        <v>2116</v>
      </c>
      <c r="BH59" s="45">
        <f t="shared" si="3"/>
        <v>0</v>
      </c>
      <c r="BI59" s="45">
        <f t="shared" si="4"/>
        <v>50</v>
      </c>
      <c r="BJ59" s="45" t="str">
        <f t="shared" si="5"/>
        <v>yes</v>
      </c>
      <c r="BK59" s="45" t="str">
        <f t="shared" si="6"/>
        <v>no</v>
      </c>
      <c r="BL59" s="45">
        <f t="shared" si="7"/>
        <v>18</v>
      </c>
      <c r="BM59" s="45">
        <f t="shared" si="8"/>
        <v>22</v>
      </c>
      <c r="BN59" s="78">
        <f t="shared" si="9"/>
        <v>0.36</v>
      </c>
      <c r="BO59" s="78">
        <f t="shared" si="9"/>
        <v>0.44</v>
      </c>
      <c r="BP59" s="79">
        <f>COUNTIFS($C59:$AZ59,$BJ59,Results!$T$87:$BQ$87,BP$1)/(COUNTIF(Results!$T$87:$BQ$87,BP$1))</f>
        <v>0.47058823529411764</v>
      </c>
      <c r="BQ59" s="79">
        <f>COUNTIFS($C59:$AZ59,$BJ59,Results!$T$87:$BQ$87,BQ$1)/(COUNTIF(Results!$T$87:$BQ$87,BQ$1))</f>
        <v>0.41666666666666669</v>
      </c>
      <c r="BR59" s="79">
        <f>COUNTIFS($C59:$AZ59,$BJ59,Results!$T$87:$BQ$87,BR$1)/(COUNTIF(Results!$T$87:$BQ$87,BR$1))</f>
        <v>0.375</v>
      </c>
      <c r="BS59" s="79">
        <f>COUNTIFS($C59:$AZ59,$BJ59,Results!$T$87:$BQ$87,BS$1)/(COUNTIF(Results!$T$87:$BQ$87,BS$1))</f>
        <v>0.15384615384615385</v>
      </c>
      <c r="BT59" s="79">
        <f>COUNTIFS($C59:$AZ59,$BJ59,Results!$T$89:$BQ$89,BT$1)/(COUNTIF(Results!$T$89:$BQ$89,BT$1))</f>
        <v>0.33333333333333331</v>
      </c>
      <c r="BU59" s="79">
        <f>COUNTIFS($C59:$AZ59,$BJ59,Results!$T$89:$BQ$89,BU$1)/(COUNTIF(Results!$T$89:$BQ$89,BU$1))</f>
        <v>0.40909090909090912</v>
      </c>
      <c r="BV59" s="79">
        <f>COUNTIFS($C59:$AZ59,$BJ59,Results!$T$89:$BQ$89,BV$1)/(COUNTIF(Results!$T$89:$BQ$89,BV$1))</f>
        <v>0.44444444444444442</v>
      </c>
      <c r="BW59" s="79">
        <f>COUNTIFS($C59:$AZ59,$BJ59,Results!$T$89:$BQ$89,BW$1)/(COUNTIF(Results!$T$89:$BQ$89,BW$1))</f>
        <v>0</v>
      </c>
      <c r="BX59" s="79">
        <f>COUNTIFS($C59:$AZ59,$BJ59,Results!$T$90:$BQ$90,BX$1)/(COUNTIF(Results!$T$90:$BQ$90,BX$1))</f>
        <v>0.47058823529411764</v>
      </c>
      <c r="BY59" s="79">
        <f>COUNTIFS($C59:$AZ59,$BJ59,Results!$T$90:$BQ$90,BY$1)/(COUNTIF(Results!$T$90:$BQ$90,BY$1))</f>
        <v>0.41176470588235292</v>
      </c>
      <c r="BZ59" s="79">
        <f>COUNTIFS($C59:$AZ59,$BJ59,Results!$T$90:$BQ$90,BZ$1)/(COUNTIF(Results!$T$90:$BQ$90,BZ$1))</f>
        <v>0.1875</v>
      </c>
      <c r="CA59" s="79">
        <f>COUNTIFS($C59:$AZ59,$BJ59,Results!$T$91:$BQ$91,CA$1)/(COUNTIF(Results!$T$91:$BQ$91,CA$1))</f>
        <v>0.41176470588235292</v>
      </c>
      <c r="CB59" s="79">
        <f>COUNTIFS($C59:$AZ59,$BJ59,Results!$T$91:$BQ$91,CB$1)/(COUNTIF(Results!$T$91:$BQ$91,CB$1))</f>
        <v>0.47058823529411764</v>
      </c>
      <c r="CC59" s="45"/>
    </row>
    <row r="60" spans="1:81" x14ac:dyDescent="0.25">
      <c r="A60" s="45" t="s">
        <v>362</v>
      </c>
      <c r="B60" s="57" t="s">
        <v>295</v>
      </c>
      <c r="C60" s="25" t="str">
        <f>Monitoring_eng!C60</f>
        <v>no</v>
      </c>
      <c r="D60" s="25" t="str">
        <f>Monitoring_eng!E60</f>
        <v>no</v>
      </c>
      <c r="E60" s="25" t="str">
        <f>Monitoring_eng!G60</f>
        <v>yes</v>
      </c>
      <c r="F60" s="25" t="str">
        <f>Monitoring_eng!I60</f>
        <v>no</v>
      </c>
      <c r="G60" s="25" t="str">
        <f>Monitoring_eng!K60</f>
        <v>no</v>
      </c>
      <c r="H60" s="25" t="str">
        <f>Monitoring_eng!M60</f>
        <v>no</v>
      </c>
      <c r="I60" s="25" t="str">
        <f>Monitoring_eng!O60</f>
        <v>no</v>
      </c>
      <c r="J60" s="25" t="str">
        <f>Monitoring_eng!Q60</f>
        <v>no</v>
      </c>
      <c r="K60" s="25" t="str">
        <f>Monitoring_eng!S60</f>
        <v>no</v>
      </c>
      <c r="L60" s="25" t="str">
        <f>Monitoring_eng!U60</f>
        <v>yes</v>
      </c>
      <c r="M60" s="25" t="str">
        <f>Monitoring_eng!W60</f>
        <v>yes</v>
      </c>
      <c r="N60" s="25" t="str">
        <f>Monitoring_eng!Y60</f>
        <v>no</v>
      </c>
      <c r="O60" s="25" t="str">
        <f>Monitoring_eng!AA60</f>
        <v>partially</v>
      </c>
      <c r="P60" s="25" t="str">
        <f>Monitoring_eng!AC60</f>
        <v>no</v>
      </c>
      <c r="Q60" s="25" t="str">
        <f>Monitoring_eng!AE60</f>
        <v>no</v>
      </c>
      <c r="R60" s="25" t="str">
        <f>Monitoring_eng!AG60</f>
        <v>no</v>
      </c>
      <c r="S60" s="25" t="str">
        <f>Monitoring_eng!AI60</f>
        <v>yes</v>
      </c>
      <c r="T60" s="25" t="str">
        <f>Monitoring_eng!AK60</f>
        <v>no</v>
      </c>
      <c r="U60" s="25" t="str">
        <f>Monitoring_eng!AM60</f>
        <v>no</v>
      </c>
      <c r="V60" s="25" t="str">
        <f>Monitoring_eng!AO60</f>
        <v>no</v>
      </c>
      <c r="W60" s="25" t="str">
        <f>Monitoring_eng!AQ60</f>
        <v>no</v>
      </c>
      <c r="X60" s="25" t="str">
        <f>Monitoring_eng!AS60</f>
        <v>no</v>
      </c>
      <c r="Y60" s="25" t="str">
        <f>Monitoring_eng!AU60</f>
        <v>no</v>
      </c>
      <c r="Z60" s="25" t="str">
        <f>Monitoring_eng!AW60</f>
        <v>no</v>
      </c>
      <c r="AA60" s="25" t="str">
        <f>Monitoring_eng!AY60</f>
        <v>no</v>
      </c>
      <c r="AB60" s="25" t="str">
        <f>Monitoring_eng!BA60</f>
        <v>no</v>
      </c>
      <c r="AC60" s="25" t="str">
        <f>Monitoring_eng!BC60</f>
        <v>no</v>
      </c>
      <c r="AD60" s="25" t="str">
        <f>Monitoring_eng!BE60</f>
        <v>no</v>
      </c>
      <c r="AE60" s="25" t="str">
        <f>Monitoring_eng!BG60</f>
        <v>no</v>
      </c>
      <c r="AF60" s="25" t="str">
        <f>Monitoring_eng!BI60</f>
        <v>no</v>
      </c>
      <c r="AG60" s="25" t="str">
        <f>Monitoring_eng!BK60</f>
        <v>no</v>
      </c>
      <c r="AH60" s="25" t="str">
        <f>Monitoring_eng!BM60</f>
        <v>no</v>
      </c>
      <c r="AI60" s="25" t="str">
        <f>Monitoring_eng!BO60</f>
        <v>yes</v>
      </c>
      <c r="AJ60" s="25" t="str">
        <f>Monitoring_eng!BQ60</f>
        <v>yes</v>
      </c>
      <c r="AK60" s="25" t="str">
        <f>Monitoring_eng!BS60</f>
        <v>no</v>
      </c>
      <c r="AL60" s="25" t="str">
        <f>Monitoring_eng!BU60</f>
        <v>no</v>
      </c>
      <c r="AM60" s="25" t="str">
        <f>Monitoring_eng!BW60</f>
        <v>yes</v>
      </c>
      <c r="AN60" s="25" t="str">
        <f>Monitoring_eng!BY60</f>
        <v>yes</v>
      </c>
      <c r="AO60" s="25" t="str">
        <f>Monitoring_eng!CA60</f>
        <v>no</v>
      </c>
      <c r="AP60" s="25" t="str">
        <f>Monitoring_eng!CC60</f>
        <v>no</v>
      </c>
      <c r="AQ60" s="25" t="str">
        <f>Monitoring_eng!CE60</f>
        <v>no</v>
      </c>
      <c r="AR60" s="25" t="str">
        <f>Monitoring_eng!CG60</f>
        <v>no</v>
      </c>
      <c r="AS60" s="25" t="str">
        <f>Monitoring_eng!CI60</f>
        <v>no</v>
      </c>
      <c r="AT60" s="25" t="str">
        <f>Monitoring_eng!CK60</f>
        <v>no</v>
      </c>
      <c r="AU60" s="25" t="str">
        <f>Monitoring_eng!CM60</f>
        <v>no</v>
      </c>
      <c r="AV60" s="25" t="str">
        <f>Monitoring_eng!CO60</f>
        <v>yes</v>
      </c>
      <c r="AW60" s="25" t="str">
        <f>Monitoring_eng!CQ60</f>
        <v>no</v>
      </c>
      <c r="AX60" s="25" t="str">
        <f>Monitoring_eng!CS60</f>
        <v>no</v>
      </c>
      <c r="AY60" s="25" t="str">
        <f>Monitoring_eng!CU60</f>
        <v>no</v>
      </c>
      <c r="AZ60" s="25" t="str">
        <f>Monitoring_eng!CW60</f>
        <v>no</v>
      </c>
      <c r="BA60" s="45" t="s">
        <v>1749</v>
      </c>
      <c r="BB60" s="45">
        <f t="shared" si="0"/>
        <v>9</v>
      </c>
      <c r="BC60" s="45" t="s">
        <v>1750</v>
      </c>
      <c r="BD60" s="45">
        <f t="shared" si="1"/>
        <v>40</v>
      </c>
      <c r="BE60" s="45" t="s">
        <v>1752</v>
      </c>
      <c r="BF60" s="45">
        <f t="shared" si="2"/>
        <v>1</v>
      </c>
      <c r="BG60" s="45" t="s">
        <v>2116</v>
      </c>
      <c r="BH60" s="45">
        <f t="shared" si="3"/>
        <v>0</v>
      </c>
      <c r="BI60" s="45">
        <f t="shared" si="4"/>
        <v>50</v>
      </c>
      <c r="BJ60" s="45" t="str">
        <f t="shared" si="5"/>
        <v>yes</v>
      </c>
      <c r="BK60" s="45" t="str">
        <f t="shared" si="6"/>
        <v>no</v>
      </c>
      <c r="BL60" s="45">
        <f t="shared" si="7"/>
        <v>9</v>
      </c>
      <c r="BM60" s="45">
        <f t="shared" si="8"/>
        <v>40</v>
      </c>
      <c r="BN60" s="78">
        <f t="shared" si="9"/>
        <v>0.18</v>
      </c>
      <c r="BO60" s="78">
        <f t="shared" si="9"/>
        <v>0.8</v>
      </c>
      <c r="BP60" s="79">
        <f>COUNTIFS($C60:$AZ60,$BJ60,Results!$T$87:$BQ$87,BP$1)/(COUNTIF(Results!$T$87:$BQ$87,BP$1))</f>
        <v>0.11764705882352941</v>
      </c>
      <c r="BQ60" s="79">
        <f>COUNTIFS($C60:$AZ60,$BJ60,Results!$T$87:$BQ$87,BQ$1)/(COUNTIF(Results!$T$87:$BQ$87,BQ$1))</f>
        <v>0.25</v>
      </c>
      <c r="BR60" s="79">
        <f>COUNTIFS($C60:$AZ60,$BJ60,Results!$T$87:$BQ$87,BR$1)/(COUNTIF(Results!$T$87:$BQ$87,BR$1))</f>
        <v>0.125</v>
      </c>
      <c r="BS60" s="79">
        <f>COUNTIFS($C60:$AZ60,$BJ60,Results!$T$87:$BQ$87,BS$1)/(COUNTIF(Results!$T$87:$BQ$87,BS$1))</f>
        <v>0.23076923076923078</v>
      </c>
      <c r="BT60" s="79">
        <f>COUNTIFS($C60:$AZ60,$BJ60,Results!$T$89:$BQ$89,BT$1)/(COUNTIF(Results!$T$89:$BQ$89,BT$1))</f>
        <v>0.13333333333333333</v>
      </c>
      <c r="BU60" s="79">
        <f>COUNTIFS($C60:$AZ60,$BJ60,Results!$T$89:$BQ$89,BU$1)/(COUNTIF(Results!$T$89:$BQ$89,BU$1))</f>
        <v>0.22727272727272727</v>
      </c>
      <c r="BV60" s="79">
        <f>COUNTIFS($C60:$AZ60,$BJ60,Results!$T$89:$BQ$89,BV$1)/(COUNTIF(Results!$T$89:$BQ$89,BV$1))</f>
        <v>0.1111111111111111</v>
      </c>
      <c r="BW60" s="79">
        <f>COUNTIFS($C60:$AZ60,$BJ60,Results!$T$89:$BQ$89,BW$1)/(COUNTIF(Results!$T$89:$BQ$89,BW$1))</f>
        <v>0.25</v>
      </c>
      <c r="BX60" s="79">
        <f>COUNTIFS($C60:$AZ60,$BJ60,Results!$T$90:$BQ$90,BX$1)/(COUNTIF(Results!$T$90:$BQ$90,BX$1))</f>
        <v>0.17647058823529413</v>
      </c>
      <c r="BY60" s="79">
        <f>COUNTIFS($C60:$AZ60,$BJ60,Results!$T$90:$BQ$90,BY$1)/(COUNTIF(Results!$T$90:$BQ$90,BY$1))</f>
        <v>0.23529411764705882</v>
      </c>
      <c r="BZ60" s="79">
        <f>COUNTIFS($C60:$AZ60,$BJ60,Results!$T$90:$BQ$90,BZ$1)/(COUNTIF(Results!$T$90:$BQ$90,BZ$1))</f>
        <v>0.125</v>
      </c>
      <c r="CA60" s="79">
        <f>COUNTIFS($C60:$AZ60,$BJ60,Results!$T$91:$BQ$91,CA$1)/(COUNTIF(Results!$T$91:$BQ$91,CA$1))</f>
        <v>0.23529411764705882</v>
      </c>
      <c r="CB60" s="79">
        <f>COUNTIFS($C60:$AZ60,$BJ60,Results!$T$91:$BQ$91,CB$1)/(COUNTIF(Results!$T$91:$BQ$91,CB$1))</f>
        <v>0.17647058823529413</v>
      </c>
      <c r="CC60" s="45"/>
    </row>
    <row r="61" spans="1:81" x14ac:dyDescent="0.25">
      <c r="A61" s="45" t="s">
        <v>363</v>
      </c>
      <c r="B61" s="59" t="s">
        <v>162</v>
      </c>
      <c r="C61" s="25" t="str">
        <f>Monitoring_eng!C61</f>
        <v>yes</v>
      </c>
      <c r="D61" s="25" t="str">
        <f>Monitoring_eng!E61</f>
        <v>no</v>
      </c>
      <c r="E61" s="25" t="str">
        <f>Monitoring_eng!G61</f>
        <v>yes</v>
      </c>
      <c r="F61" s="25" t="str">
        <f>Monitoring_eng!I61</f>
        <v>yes</v>
      </c>
      <c r="G61" s="25" t="str">
        <f>Monitoring_eng!K61</f>
        <v>no</v>
      </c>
      <c r="H61" s="25" t="str">
        <f>Monitoring_eng!M61</f>
        <v>yes</v>
      </c>
      <c r="I61" s="25" t="str">
        <f>Monitoring_eng!O61</f>
        <v>yes</v>
      </c>
      <c r="J61" s="25" t="str">
        <f>Monitoring_eng!Q61</f>
        <v>yes</v>
      </c>
      <c r="K61" s="25" t="str">
        <f>Monitoring_eng!S61</f>
        <v>yes</v>
      </c>
      <c r="L61" s="25" t="str">
        <f>Monitoring_eng!U61</f>
        <v>yes</v>
      </c>
      <c r="M61" s="25" t="str">
        <f>Monitoring_eng!W61</f>
        <v>yes</v>
      </c>
      <c r="N61" s="25" t="str">
        <f>Monitoring_eng!Y61</f>
        <v>yes</v>
      </c>
      <c r="O61" s="25" t="str">
        <f>Monitoring_eng!AA61</f>
        <v>yes</v>
      </c>
      <c r="P61" s="25" t="str">
        <f>Monitoring_eng!AC61</f>
        <v>yes</v>
      </c>
      <c r="Q61" s="25" t="str">
        <f>Monitoring_eng!AE61</f>
        <v>yes</v>
      </c>
      <c r="R61" s="25" t="str">
        <f>Monitoring_eng!AG61</f>
        <v>no</v>
      </c>
      <c r="S61" s="25" t="str">
        <f>Monitoring_eng!AI61</f>
        <v>yes</v>
      </c>
      <c r="T61" s="25" t="str">
        <f>Monitoring_eng!AK61</f>
        <v>yes</v>
      </c>
      <c r="U61" s="25" t="str">
        <f>Monitoring_eng!AM61</f>
        <v>yes</v>
      </c>
      <c r="V61" s="25" t="str">
        <f>Monitoring_eng!AO61</f>
        <v>yes</v>
      </c>
      <c r="W61" s="25" t="str">
        <f>Monitoring_eng!AQ61</f>
        <v>yes</v>
      </c>
      <c r="X61" s="25" t="str">
        <f>Monitoring_eng!AS61</f>
        <v>yes</v>
      </c>
      <c r="Y61" s="25" t="str">
        <f>Monitoring_eng!AU61</f>
        <v>partially</v>
      </c>
      <c r="Z61" s="25" t="str">
        <f>Monitoring_eng!AW61</f>
        <v>yes</v>
      </c>
      <c r="AA61" s="25" t="str">
        <f>Monitoring_eng!AY61</f>
        <v>yes</v>
      </c>
      <c r="AB61" s="25" t="str">
        <f>Monitoring_eng!BA61</f>
        <v>yes</v>
      </c>
      <c r="AC61" s="25" t="str">
        <f>Monitoring_eng!BC61</f>
        <v>yes</v>
      </c>
      <c r="AD61" s="25" t="str">
        <f>Monitoring_eng!BE61</f>
        <v>yes</v>
      </c>
      <c r="AE61" s="25" t="str">
        <f>Monitoring_eng!BG61</f>
        <v>no</v>
      </c>
      <c r="AF61" s="25" t="str">
        <f>Monitoring_eng!BI61</f>
        <v>yes</v>
      </c>
      <c r="AG61" s="25" t="str">
        <f>Monitoring_eng!BK61</f>
        <v>yes</v>
      </c>
      <c r="AH61" s="25" t="str">
        <f>Monitoring_eng!BM61</f>
        <v>yes</v>
      </c>
      <c r="AI61" s="25" t="str">
        <f>Monitoring_eng!BO61</f>
        <v>partially</v>
      </c>
      <c r="AJ61" s="25" t="str">
        <f>Monitoring_eng!BQ61</f>
        <v>yes</v>
      </c>
      <c r="AK61" s="25" t="str">
        <f>Monitoring_eng!BS61</f>
        <v>yes</v>
      </c>
      <c r="AL61" s="25" t="str">
        <f>Monitoring_eng!BU61</f>
        <v>yes</v>
      </c>
      <c r="AM61" s="25" t="str">
        <f>Monitoring_eng!BW61</f>
        <v>no</v>
      </c>
      <c r="AN61" s="25" t="str">
        <f>Monitoring_eng!BY61</f>
        <v>yes</v>
      </c>
      <c r="AO61" s="25" t="str">
        <f>Monitoring_eng!CA61</f>
        <v>yes</v>
      </c>
      <c r="AP61" s="25" t="str">
        <f>Monitoring_eng!CC61</f>
        <v>yes</v>
      </c>
      <c r="AQ61" s="25" t="str">
        <f>Monitoring_eng!CE61</f>
        <v>yes</v>
      </c>
      <c r="AR61" s="25" t="str">
        <f>Monitoring_eng!CG61</f>
        <v>no</v>
      </c>
      <c r="AS61" s="25" t="str">
        <f>Monitoring_eng!CI61</f>
        <v>yes</v>
      </c>
      <c r="AT61" s="25" t="str">
        <f>Monitoring_eng!CK61</f>
        <v>yes</v>
      </c>
      <c r="AU61" s="25" t="str">
        <f>Monitoring_eng!CM61</f>
        <v>yes</v>
      </c>
      <c r="AV61" s="25" t="str">
        <f>Monitoring_eng!CO61</f>
        <v>yes</v>
      </c>
      <c r="AW61" s="25" t="str">
        <f>Monitoring_eng!CQ61</f>
        <v>no</v>
      </c>
      <c r="AX61" s="25" t="str">
        <f>Monitoring_eng!CS61</f>
        <v>yes</v>
      </c>
      <c r="AY61" s="25" t="str">
        <f>Monitoring_eng!CU61</f>
        <v>yes</v>
      </c>
      <c r="AZ61" s="25" t="str">
        <f>Monitoring_eng!CW61</f>
        <v>yes</v>
      </c>
      <c r="BA61" s="45" t="s">
        <v>1749</v>
      </c>
      <c r="BB61" s="45">
        <f t="shared" si="0"/>
        <v>41</v>
      </c>
      <c r="BC61" s="45" t="s">
        <v>1750</v>
      </c>
      <c r="BD61" s="45">
        <f t="shared" si="1"/>
        <v>7</v>
      </c>
      <c r="BE61" s="45" t="s">
        <v>1752</v>
      </c>
      <c r="BF61" s="45">
        <f t="shared" si="2"/>
        <v>2</v>
      </c>
      <c r="BG61" s="45" t="s">
        <v>2116</v>
      </c>
      <c r="BH61" s="45">
        <f t="shared" si="3"/>
        <v>0</v>
      </c>
      <c r="BI61" s="45">
        <f t="shared" si="4"/>
        <v>50</v>
      </c>
      <c r="BJ61" s="45" t="str">
        <f t="shared" si="5"/>
        <v>yes</v>
      </c>
      <c r="BK61" s="45" t="str">
        <f t="shared" si="6"/>
        <v>no</v>
      </c>
      <c r="BL61" s="45">
        <f t="shared" si="7"/>
        <v>41</v>
      </c>
      <c r="BM61" s="45">
        <f t="shared" si="8"/>
        <v>7</v>
      </c>
      <c r="BN61" s="78">
        <f t="shared" si="9"/>
        <v>0.82</v>
      </c>
      <c r="BO61" s="78">
        <f t="shared" si="9"/>
        <v>0.14000000000000001</v>
      </c>
      <c r="BP61" s="79">
        <f>COUNTIFS($C61:$AZ61,$BJ61,Results!$T$87:$BQ$87,BP$1)/(COUNTIF(Results!$T$87:$BQ$87,BP$1))</f>
        <v>0.82352941176470584</v>
      </c>
      <c r="BQ61" s="79">
        <f>COUNTIFS($C61:$AZ61,$BJ61,Results!$T$87:$BQ$87,BQ$1)/(COUNTIF(Results!$T$87:$BQ$87,BQ$1))</f>
        <v>0.66666666666666663</v>
      </c>
      <c r="BR61" s="79">
        <f>COUNTIFS($C61:$AZ61,$BJ61,Results!$T$87:$BQ$87,BR$1)/(COUNTIF(Results!$T$87:$BQ$87,BR$1))</f>
        <v>0.875</v>
      </c>
      <c r="BS61" s="79">
        <f>COUNTIFS($C61:$AZ61,$BJ61,Results!$T$87:$BQ$87,BS$1)/(COUNTIF(Results!$T$87:$BQ$87,BS$1))</f>
        <v>0.92307692307692313</v>
      </c>
      <c r="BT61" s="79">
        <f>COUNTIFS($C61:$AZ61,$BJ61,Results!$T$89:$BQ$89,BT$1)/(COUNTIF(Results!$T$89:$BQ$89,BT$1))</f>
        <v>0.73333333333333328</v>
      </c>
      <c r="BU61" s="79">
        <f>COUNTIFS($C61:$AZ61,$BJ61,Results!$T$89:$BQ$89,BU$1)/(COUNTIF(Results!$T$89:$BQ$89,BU$1))</f>
        <v>0.81818181818181823</v>
      </c>
      <c r="BV61" s="79">
        <f>COUNTIFS($C61:$AZ61,$BJ61,Results!$T$89:$BQ$89,BV$1)/(COUNTIF(Results!$T$89:$BQ$89,BV$1))</f>
        <v>1</v>
      </c>
      <c r="BW61" s="79">
        <f>COUNTIFS($C61:$AZ61,$BJ61,Results!$T$89:$BQ$89,BW$1)/(COUNTIF(Results!$T$89:$BQ$89,BW$1))</f>
        <v>0.75</v>
      </c>
      <c r="BX61" s="79">
        <f>COUNTIFS($C61:$AZ61,$BJ61,Results!$T$90:$BQ$90,BX$1)/(COUNTIF(Results!$T$90:$BQ$90,BX$1))</f>
        <v>0.70588235294117652</v>
      </c>
      <c r="BY61" s="79">
        <f>COUNTIFS($C61:$AZ61,$BJ61,Results!$T$90:$BQ$90,BY$1)/(COUNTIF(Results!$T$90:$BQ$90,BY$1))</f>
        <v>0.88235294117647056</v>
      </c>
      <c r="BZ61" s="79">
        <f>COUNTIFS($C61:$AZ61,$BJ61,Results!$T$90:$BQ$90,BZ$1)/(COUNTIF(Results!$T$90:$BQ$90,BZ$1))</f>
        <v>0.875</v>
      </c>
      <c r="CA61" s="79">
        <f>COUNTIFS($C61:$AZ61,$BJ61,Results!$T$91:$BQ$91,CA$1)/(COUNTIF(Results!$T$91:$BQ$91,CA$1))</f>
        <v>0.88235294117647056</v>
      </c>
      <c r="CB61" s="79">
        <f>COUNTIFS($C61:$AZ61,$BJ61,Results!$T$91:$BQ$91,CB$1)/(COUNTIF(Results!$T$91:$BQ$91,CB$1))</f>
        <v>0.70588235294117652</v>
      </c>
      <c r="CC61" s="45"/>
    </row>
    <row r="62" spans="1:81" x14ac:dyDescent="0.25">
      <c r="A62" s="45" t="s">
        <v>364</v>
      </c>
      <c r="B62" s="59" t="s">
        <v>293</v>
      </c>
      <c r="C62" s="25" t="str">
        <f>Monitoring_eng!C62</f>
        <v>no</v>
      </c>
      <c r="D62" s="25" t="str">
        <f>Monitoring_eng!E62</f>
        <v>no</v>
      </c>
      <c r="E62" s="25" t="str">
        <f>Monitoring_eng!G62</f>
        <v>no</v>
      </c>
      <c r="F62" s="25" t="str">
        <f>Monitoring_eng!I62</f>
        <v>yes</v>
      </c>
      <c r="G62" s="25" t="str">
        <f>Monitoring_eng!K62</f>
        <v>no</v>
      </c>
      <c r="H62" s="25" t="str">
        <f>Monitoring_eng!M62</f>
        <v>no</v>
      </c>
      <c r="I62" s="25" t="str">
        <f>Monitoring_eng!O62</f>
        <v>no</v>
      </c>
      <c r="J62" s="25" t="str">
        <f>Monitoring_eng!Q62</f>
        <v>no</v>
      </c>
      <c r="K62" s="25" t="str">
        <f>Monitoring_eng!S62</f>
        <v>no</v>
      </c>
      <c r="L62" s="25" t="str">
        <f>Monitoring_eng!U62</f>
        <v>yes</v>
      </c>
      <c r="M62" s="25" t="str">
        <f>Monitoring_eng!W62</f>
        <v>yes</v>
      </c>
      <c r="N62" s="25" t="str">
        <f>Monitoring_eng!Y62</f>
        <v>yes</v>
      </c>
      <c r="O62" s="25" t="str">
        <f>Monitoring_eng!AA62</f>
        <v>no</v>
      </c>
      <c r="P62" s="25" t="str">
        <f>Monitoring_eng!AC62</f>
        <v>yes</v>
      </c>
      <c r="Q62" s="25" t="str">
        <f>Monitoring_eng!AE62</f>
        <v>yes</v>
      </c>
      <c r="R62" s="25" t="str">
        <f>Monitoring_eng!AG62</f>
        <v>no</v>
      </c>
      <c r="S62" s="25" t="str">
        <f>Monitoring_eng!AI62</f>
        <v>no</v>
      </c>
      <c r="T62" s="25" t="str">
        <f>Monitoring_eng!AK62</f>
        <v>no</v>
      </c>
      <c r="U62" s="25" t="str">
        <f>Monitoring_eng!AM62</f>
        <v>no</v>
      </c>
      <c r="V62" s="25" t="str">
        <f>Monitoring_eng!AO62</f>
        <v>yes</v>
      </c>
      <c r="W62" s="25" t="str">
        <f>Monitoring_eng!AQ62</f>
        <v>no</v>
      </c>
      <c r="X62" s="25" t="str">
        <f>Monitoring_eng!AS62</f>
        <v>yes</v>
      </c>
      <c r="Y62" s="25" t="str">
        <f>Monitoring_eng!AU62</f>
        <v>no</v>
      </c>
      <c r="Z62" s="25" t="str">
        <f>Monitoring_eng!AW62</f>
        <v>yes</v>
      </c>
      <c r="AA62" s="25" t="str">
        <f>Monitoring_eng!AY62</f>
        <v>no</v>
      </c>
      <c r="AB62" s="25" t="str">
        <f>Monitoring_eng!BA62</f>
        <v>yes</v>
      </c>
      <c r="AC62" s="25" t="str">
        <f>Monitoring_eng!BC62</f>
        <v>no</v>
      </c>
      <c r="AD62" s="25" t="str">
        <f>Monitoring_eng!BE62</f>
        <v>no</v>
      </c>
      <c r="AE62" s="25" t="str">
        <f>Monitoring_eng!BG62</f>
        <v>no</v>
      </c>
      <c r="AF62" s="25" t="str">
        <f>Monitoring_eng!BI62</f>
        <v>no</v>
      </c>
      <c r="AG62" s="25" t="str">
        <f>Monitoring_eng!BK62</f>
        <v>no</v>
      </c>
      <c r="AH62" s="25" t="str">
        <f>Monitoring_eng!BM62</f>
        <v>no</v>
      </c>
      <c r="AI62" s="25" t="str">
        <f>Monitoring_eng!BO62</f>
        <v>no</v>
      </c>
      <c r="AJ62" s="25" t="str">
        <f>Monitoring_eng!BQ62</f>
        <v>no</v>
      </c>
      <c r="AK62" s="25" t="str">
        <f>Monitoring_eng!BS62</f>
        <v>no</v>
      </c>
      <c r="AL62" s="25" t="str">
        <f>Monitoring_eng!BU62</f>
        <v>yes</v>
      </c>
      <c r="AM62" s="25" t="str">
        <f>Monitoring_eng!BW62</f>
        <v>no</v>
      </c>
      <c r="AN62" s="25" t="str">
        <f>Monitoring_eng!BY62</f>
        <v>no</v>
      </c>
      <c r="AO62" s="25" t="str">
        <f>Monitoring_eng!CA62</f>
        <v>no</v>
      </c>
      <c r="AP62" s="25" t="str">
        <f>Monitoring_eng!CC62</f>
        <v>yes</v>
      </c>
      <c r="AQ62" s="25" t="str">
        <f>Monitoring_eng!CE62</f>
        <v>no</v>
      </c>
      <c r="AR62" s="25" t="str">
        <f>Monitoring_eng!CG62</f>
        <v>no</v>
      </c>
      <c r="AS62" s="25" t="str">
        <f>Monitoring_eng!CI62</f>
        <v>yes</v>
      </c>
      <c r="AT62" s="25" t="str">
        <f>Monitoring_eng!CK62</f>
        <v>no</v>
      </c>
      <c r="AU62" s="25" t="str">
        <f>Monitoring_eng!CM62</f>
        <v>no</v>
      </c>
      <c r="AV62" s="25" t="str">
        <f>Monitoring_eng!CO62</f>
        <v>no</v>
      </c>
      <c r="AW62" s="25" t="str">
        <f>Monitoring_eng!CQ62</f>
        <v>no</v>
      </c>
      <c r="AX62" s="25" t="str">
        <f>Monitoring_eng!CS62</f>
        <v>no</v>
      </c>
      <c r="AY62" s="25" t="str">
        <f>Monitoring_eng!CU62</f>
        <v>no</v>
      </c>
      <c r="AZ62" s="25" t="str">
        <f>Monitoring_eng!CW62</f>
        <v>yes</v>
      </c>
      <c r="BA62" s="45" t="s">
        <v>1749</v>
      </c>
      <c r="BB62" s="45">
        <f t="shared" si="0"/>
        <v>14</v>
      </c>
      <c r="BC62" s="45" t="s">
        <v>1750</v>
      </c>
      <c r="BD62" s="45">
        <f t="shared" si="1"/>
        <v>36</v>
      </c>
      <c r="BE62" s="45" t="s">
        <v>1752</v>
      </c>
      <c r="BF62" s="45">
        <f t="shared" si="2"/>
        <v>0</v>
      </c>
      <c r="BG62" s="45" t="s">
        <v>2116</v>
      </c>
      <c r="BH62" s="45">
        <f t="shared" si="3"/>
        <v>0</v>
      </c>
      <c r="BI62" s="45">
        <f t="shared" si="4"/>
        <v>50</v>
      </c>
      <c r="BJ62" s="45" t="str">
        <f t="shared" si="5"/>
        <v>yes</v>
      </c>
      <c r="BK62" s="45" t="str">
        <f t="shared" si="6"/>
        <v>no</v>
      </c>
      <c r="BL62" s="45">
        <f t="shared" si="7"/>
        <v>14</v>
      </c>
      <c r="BM62" s="45">
        <f t="shared" si="8"/>
        <v>36</v>
      </c>
      <c r="BN62" s="78">
        <f t="shared" si="9"/>
        <v>0.28000000000000003</v>
      </c>
      <c r="BO62" s="78">
        <f t="shared" si="9"/>
        <v>0.72</v>
      </c>
      <c r="BP62" s="79">
        <f>COUNTIFS($C62:$AZ62,$BJ62,Results!$T$87:$BQ$87,BP$1)/(COUNTIF(Results!$T$87:$BQ$87,BP$1))</f>
        <v>0.47058823529411764</v>
      </c>
      <c r="BQ62" s="79">
        <f>COUNTIFS($C62:$AZ62,$BJ62,Results!$T$87:$BQ$87,BQ$1)/(COUNTIF(Results!$T$87:$BQ$87,BQ$1))</f>
        <v>0.16666666666666666</v>
      </c>
      <c r="BR62" s="79">
        <f>COUNTIFS($C62:$AZ62,$BJ62,Results!$T$87:$BQ$87,BR$1)/(COUNTIF(Results!$T$87:$BQ$87,BR$1))</f>
        <v>0.125</v>
      </c>
      <c r="BS62" s="79">
        <f>COUNTIFS($C62:$AZ62,$BJ62,Results!$T$87:$BQ$87,BS$1)/(COUNTIF(Results!$T$87:$BQ$87,BS$1))</f>
        <v>0.23076923076923078</v>
      </c>
      <c r="BT62" s="79">
        <f>COUNTIFS($C62:$AZ62,$BJ62,Results!$T$89:$BQ$89,BT$1)/(COUNTIF(Results!$T$89:$BQ$89,BT$1))</f>
        <v>0.2</v>
      </c>
      <c r="BU62" s="79">
        <f>COUNTIFS($C62:$AZ62,$BJ62,Results!$T$89:$BQ$89,BU$1)/(COUNTIF(Results!$T$89:$BQ$89,BU$1))</f>
        <v>0.31818181818181818</v>
      </c>
      <c r="BV62" s="79">
        <f>COUNTIFS($C62:$AZ62,$BJ62,Results!$T$89:$BQ$89,BV$1)/(COUNTIF(Results!$T$89:$BQ$89,BV$1))</f>
        <v>0.33333333333333331</v>
      </c>
      <c r="BW62" s="79">
        <f>COUNTIFS($C62:$AZ62,$BJ62,Results!$T$89:$BQ$89,BW$1)/(COUNTIF(Results!$T$89:$BQ$89,BW$1))</f>
        <v>0.25</v>
      </c>
      <c r="BX62" s="79">
        <f>COUNTIFS($C62:$AZ62,$BJ62,Results!$T$90:$BQ$90,BX$1)/(COUNTIF(Results!$T$90:$BQ$90,BX$1))</f>
        <v>0.29411764705882354</v>
      </c>
      <c r="BY62" s="79">
        <f>COUNTIFS($C62:$AZ62,$BJ62,Results!$T$90:$BQ$90,BY$1)/(COUNTIF(Results!$T$90:$BQ$90,BY$1))</f>
        <v>0.29411764705882354</v>
      </c>
      <c r="BZ62" s="79">
        <f>COUNTIFS($C62:$AZ62,$BJ62,Results!$T$90:$BQ$90,BZ$1)/(COUNTIF(Results!$T$90:$BQ$90,BZ$1))</f>
        <v>0.25</v>
      </c>
      <c r="CA62" s="79">
        <f>COUNTIFS($C62:$AZ62,$BJ62,Results!$T$91:$BQ$91,CA$1)/(COUNTIF(Results!$T$91:$BQ$91,CA$1))</f>
        <v>0.29411764705882354</v>
      </c>
      <c r="CB62" s="79">
        <f>COUNTIFS($C62:$AZ62,$BJ62,Results!$T$91:$BQ$91,CB$1)/(COUNTIF(Results!$T$91:$BQ$91,CB$1))</f>
        <v>0.29411764705882354</v>
      </c>
      <c r="CC62" s="76"/>
    </row>
    <row r="63" spans="1:81" x14ac:dyDescent="0.25">
      <c r="A63" s="45" t="s">
        <v>365</v>
      </c>
      <c r="B63" s="59" t="s">
        <v>163</v>
      </c>
      <c r="C63" s="25" t="str">
        <f>Monitoring_eng!C63</f>
        <v>yes</v>
      </c>
      <c r="D63" s="25" t="str">
        <f>Monitoring_eng!E63</f>
        <v>no</v>
      </c>
      <c r="E63" s="25" t="str">
        <f>Monitoring_eng!G63</f>
        <v>yes</v>
      </c>
      <c r="F63" s="25" t="str">
        <f>Monitoring_eng!I63</f>
        <v>yes</v>
      </c>
      <c r="G63" s="25" t="str">
        <f>Monitoring_eng!K63</f>
        <v>yes</v>
      </c>
      <c r="H63" s="25" t="str">
        <f>Monitoring_eng!M63</f>
        <v>yes</v>
      </c>
      <c r="I63" s="25" t="str">
        <f>Monitoring_eng!O63</f>
        <v>yes</v>
      </c>
      <c r="J63" s="25" t="str">
        <f>Monitoring_eng!Q63</f>
        <v>yes</v>
      </c>
      <c r="K63" s="25" t="str">
        <f>Monitoring_eng!S63</f>
        <v>yes</v>
      </c>
      <c r="L63" s="25" t="str">
        <f>Monitoring_eng!U63</f>
        <v>yes</v>
      </c>
      <c r="M63" s="25" t="str">
        <f>Monitoring_eng!W63</f>
        <v>yes</v>
      </c>
      <c r="N63" s="25" t="str">
        <f>Monitoring_eng!Y63</f>
        <v>yes</v>
      </c>
      <c r="O63" s="25" t="str">
        <f>Monitoring_eng!AA63</f>
        <v>yes</v>
      </c>
      <c r="P63" s="25" t="str">
        <f>Monitoring_eng!AC63</f>
        <v>yes</v>
      </c>
      <c r="Q63" s="25" t="str">
        <f>Monitoring_eng!AE63</f>
        <v>yes</v>
      </c>
      <c r="R63" s="25" t="str">
        <f>Monitoring_eng!AG63</f>
        <v>no</v>
      </c>
      <c r="S63" s="25" t="str">
        <f>Monitoring_eng!AI63</f>
        <v>yes</v>
      </c>
      <c r="T63" s="25" t="str">
        <f>Monitoring_eng!AK63</f>
        <v>no</v>
      </c>
      <c r="U63" s="25" t="str">
        <f>Monitoring_eng!AM63</f>
        <v>yes</v>
      </c>
      <c r="V63" s="25" t="str">
        <f>Monitoring_eng!AO63</f>
        <v>yes</v>
      </c>
      <c r="W63" s="25" t="str">
        <f>Monitoring_eng!AQ63</f>
        <v>no</v>
      </c>
      <c r="X63" s="25" t="str">
        <f>Monitoring_eng!AS63</f>
        <v>yes</v>
      </c>
      <c r="Y63" s="25" t="str">
        <f>Monitoring_eng!AU63</f>
        <v>yes</v>
      </c>
      <c r="Z63" s="25" t="str">
        <f>Monitoring_eng!AW63</f>
        <v>yes</v>
      </c>
      <c r="AA63" s="25" t="str">
        <f>Monitoring_eng!AY63</f>
        <v>N/A</v>
      </c>
      <c r="AB63" s="25" t="str">
        <f>Monitoring_eng!BA63</f>
        <v>yes</v>
      </c>
      <c r="AC63" s="25" t="str">
        <f>Monitoring_eng!BC63</f>
        <v>yes</v>
      </c>
      <c r="AD63" s="25" t="str">
        <f>Monitoring_eng!BE63</f>
        <v>yes</v>
      </c>
      <c r="AE63" s="25" t="str">
        <f>Monitoring_eng!BG63</f>
        <v>no</v>
      </c>
      <c r="AF63" s="25" t="str">
        <f>Monitoring_eng!BI63</f>
        <v>no</v>
      </c>
      <c r="AG63" s="25" t="str">
        <f>Monitoring_eng!BK63</f>
        <v>yes</v>
      </c>
      <c r="AH63" s="25" t="str">
        <f>Monitoring_eng!BM63</f>
        <v>partially</v>
      </c>
      <c r="AI63" s="25" t="str">
        <f>Monitoring_eng!BO63</f>
        <v>yes</v>
      </c>
      <c r="AJ63" s="25" t="str">
        <f>Monitoring_eng!BQ63</f>
        <v>yes</v>
      </c>
      <c r="AK63" s="25" t="str">
        <f>Monitoring_eng!BS63</f>
        <v>yes</v>
      </c>
      <c r="AL63" s="25" t="str">
        <f>Monitoring_eng!BU63</f>
        <v>yes</v>
      </c>
      <c r="AM63" s="25" t="str">
        <f>Monitoring_eng!BW63</f>
        <v>yes</v>
      </c>
      <c r="AN63" s="25" t="str">
        <f>Monitoring_eng!BY63</f>
        <v>yes</v>
      </c>
      <c r="AO63" s="25" t="str">
        <f>Monitoring_eng!CA63</f>
        <v>yes</v>
      </c>
      <c r="AP63" s="25" t="str">
        <f>Monitoring_eng!CC63</f>
        <v>yes</v>
      </c>
      <c r="AQ63" s="25" t="str">
        <f>Monitoring_eng!CE63</f>
        <v>yes</v>
      </c>
      <c r="AR63" s="25" t="str">
        <f>Monitoring_eng!CG63</f>
        <v>yes</v>
      </c>
      <c r="AS63" s="25" t="str">
        <f>Monitoring_eng!CI63</f>
        <v>yes</v>
      </c>
      <c r="AT63" s="25" t="str">
        <f>Monitoring_eng!CK63</f>
        <v>yes</v>
      </c>
      <c r="AU63" s="25" t="str">
        <f>Monitoring_eng!CM63</f>
        <v>yes</v>
      </c>
      <c r="AV63" s="25" t="str">
        <f>Monitoring_eng!CO63</f>
        <v>yes</v>
      </c>
      <c r="AW63" s="25" t="str">
        <f>Monitoring_eng!CQ63</f>
        <v>yes</v>
      </c>
      <c r="AX63" s="25" t="str">
        <f>Monitoring_eng!CS63</f>
        <v>yes</v>
      </c>
      <c r="AY63" s="25" t="str">
        <f>Monitoring_eng!CU63</f>
        <v>yes</v>
      </c>
      <c r="AZ63" s="25" t="str">
        <f>Monitoring_eng!CW63</f>
        <v>yes</v>
      </c>
      <c r="BA63" s="45" t="s">
        <v>1749</v>
      </c>
      <c r="BB63" s="45">
        <f t="shared" si="0"/>
        <v>42</v>
      </c>
      <c r="BC63" s="45" t="s">
        <v>1750</v>
      </c>
      <c r="BD63" s="45">
        <f t="shared" si="1"/>
        <v>6</v>
      </c>
      <c r="BE63" s="45" t="s">
        <v>1752</v>
      </c>
      <c r="BF63" s="45">
        <f t="shared" si="2"/>
        <v>1</v>
      </c>
      <c r="BG63" s="45" t="s">
        <v>2116</v>
      </c>
      <c r="BH63" s="45">
        <f t="shared" si="3"/>
        <v>1</v>
      </c>
      <c r="BI63" s="45">
        <f t="shared" si="4"/>
        <v>50</v>
      </c>
      <c r="BJ63" s="45" t="str">
        <f t="shared" si="5"/>
        <v>yes</v>
      </c>
      <c r="BK63" s="45" t="str">
        <f t="shared" si="6"/>
        <v>no</v>
      </c>
      <c r="BL63" s="45">
        <f t="shared" si="7"/>
        <v>42</v>
      </c>
      <c r="BM63" s="45">
        <f t="shared" si="8"/>
        <v>6</v>
      </c>
      <c r="BN63" s="78">
        <f t="shared" si="9"/>
        <v>0.84</v>
      </c>
      <c r="BO63" s="78">
        <f t="shared" si="9"/>
        <v>0.12</v>
      </c>
      <c r="BP63" s="79">
        <f>COUNTIFS($C63:$AZ63,$BJ63,Results!$T$87:$BQ$87,BP$1)/(COUNTIF(Results!$T$87:$BQ$87,BP$1))</f>
        <v>0.88235294117647056</v>
      </c>
      <c r="BQ63" s="79">
        <f>COUNTIFS($C63:$AZ63,$BJ63,Results!$T$87:$BQ$87,BQ$1)/(COUNTIF(Results!$T$87:$BQ$87,BQ$1))</f>
        <v>0.75</v>
      </c>
      <c r="BR63" s="79">
        <f>COUNTIFS($C63:$AZ63,$BJ63,Results!$T$87:$BQ$87,BR$1)/(COUNTIF(Results!$T$87:$BQ$87,BR$1))</f>
        <v>0.875</v>
      </c>
      <c r="BS63" s="79">
        <f>COUNTIFS($C63:$AZ63,$BJ63,Results!$T$87:$BQ$87,BS$1)/(COUNTIF(Results!$T$87:$BQ$87,BS$1))</f>
        <v>0.84615384615384615</v>
      </c>
      <c r="BT63" s="79">
        <f>COUNTIFS($C63:$AZ63,$BJ63,Results!$T$89:$BQ$89,BT$1)/(COUNTIF(Results!$T$89:$BQ$89,BT$1))</f>
        <v>0.6</v>
      </c>
      <c r="BU63" s="79">
        <f>COUNTIFS($C63:$AZ63,$BJ63,Results!$T$89:$BQ$89,BU$1)/(COUNTIF(Results!$T$89:$BQ$89,BU$1))</f>
        <v>1</v>
      </c>
      <c r="BV63" s="79">
        <f>COUNTIFS($C63:$AZ63,$BJ63,Results!$T$89:$BQ$89,BV$1)/(COUNTIF(Results!$T$89:$BQ$89,BV$1))</f>
        <v>0.77777777777777779</v>
      </c>
      <c r="BW63" s="79">
        <f>COUNTIFS($C63:$AZ63,$BJ63,Results!$T$89:$BQ$89,BW$1)/(COUNTIF(Results!$T$89:$BQ$89,BW$1))</f>
        <v>1</v>
      </c>
      <c r="BX63" s="79">
        <f>COUNTIFS($C63:$AZ63,$BJ63,Results!$T$90:$BQ$90,BX$1)/(COUNTIF(Results!$T$90:$BQ$90,BX$1))</f>
        <v>0.82352941176470584</v>
      </c>
      <c r="BY63" s="79">
        <f>COUNTIFS($C63:$AZ63,$BJ63,Results!$T$90:$BQ$90,BY$1)/(COUNTIF(Results!$T$90:$BQ$90,BY$1))</f>
        <v>0.88235294117647056</v>
      </c>
      <c r="BZ63" s="79">
        <f>COUNTIFS($C63:$AZ63,$BJ63,Results!$T$90:$BQ$90,BZ$1)/(COUNTIF(Results!$T$90:$BQ$90,BZ$1))</f>
        <v>0.8125</v>
      </c>
      <c r="CA63" s="79">
        <f>COUNTIFS($C63:$AZ63,$BJ63,Results!$T$91:$BQ$91,CA$1)/(COUNTIF(Results!$T$91:$BQ$91,CA$1))</f>
        <v>0.88235294117647056</v>
      </c>
      <c r="CB63" s="79">
        <f>COUNTIFS($C63:$AZ63,$BJ63,Results!$T$91:$BQ$91,CB$1)/(COUNTIF(Results!$T$91:$BQ$91,CB$1))</f>
        <v>0.82352941176470584</v>
      </c>
      <c r="CC63" s="45"/>
    </row>
    <row r="64" spans="1:81" x14ac:dyDescent="0.25">
      <c r="A64" s="45" t="s">
        <v>366</v>
      </c>
      <c r="B64" s="59" t="s">
        <v>164</v>
      </c>
      <c r="C64" s="25" t="str">
        <f>Monitoring_eng!C64</f>
        <v>no</v>
      </c>
      <c r="D64" s="25" t="str">
        <f>Monitoring_eng!E64</f>
        <v>no</v>
      </c>
      <c r="E64" s="25" t="str">
        <f>Monitoring_eng!G64</f>
        <v>no</v>
      </c>
      <c r="F64" s="25" t="str">
        <f>Monitoring_eng!I64</f>
        <v>yes</v>
      </c>
      <c r="G64" s="25" t="str">
        <f>Monitoring_eng!K64</f>
        <v>no</v>
      </c>
      <c r="H64" s="25" t="str">
        <f>Monitoring_eng!M64</f>
        <v>no</v>
      </c>
      <c r="I64" s="25" t="str">
        <f>Monitoring_eng!O64</f>
        <v>no</v>
      </c>
      <c r="J64" s="25" t="str">
        <f>Monitoring_eng!Q64</f>
        <v>no</v>
      </c>
      <c r="K64" s="25" t="str">
        <f>Monitoring_eng!S64</f>
        <v>no</v>
      </c>
      <c r="L64" s="25" t="str">
        <f>Monitoring_eng!U64</f>
        <v>no</v>
      </c>
      <c r="M64" s="25" t="str">
        <f>Monitoring_eng!W64</f>
        <v>no</v>
      </c>
      <c r="N64" s="25" t="str">
        <f>Monitoring_eng!Y64</f>
        <v>no</v>
      </c>
      <c r="O64" s="25" t="str">
        <f>Monitoring_eng!AA64</f>
        <v>no</v>
      </c>
      <c r="P64" s="25" t="str">
        <f>Monitoring_eng!AC64</f>
        <v>no</v>
      </c>
      <c r="Q64" s="25" t="str">
        <f>Monitoring_eng!AE64</f>
        <v>no</v>
      </c>
      <c r="R64" s="25" t="str">
        <f>Monitoring_eng!AG64</f>
        <v>no</v>
      </c>
      <c r="S64" s="25" t="str">
        <f>Monitoring_eng!AI64</f>
        <v>no</v>
      </c>
      <c r="T64" s="25" t="str">
        <f>Monitoring_eng!AK64</f>
        <v>no</v>
      </c>
      <c r="U64" s="25" t="str">
        <f>Monitoring_eng!AM64</f>
        <v>no</v>
      </c>
      <c r="V64" s="25" t="str">
        <f>Monitoring_eng!AO64</f>
        <v>no</v>
      </c>
      <c r="W64" s="25" t="str">
        <f>Monitoring_eng!AQ64</f>
        <v>no</v>
      </c>
      <c r="X64" s="25" t="str">
        <f>Monitoring_eng!AS64</f>
        <v>no</v>
      </c>
      <c r="Y64" s="25" t="str">
        <f>Monitoring_eng!AU64</f>
        <v>no</v>
      </c>
      <c r="Z64" s="25" t="str">
        <f>Monitoring_eng!AW64</f>
        <v>no</v>
      </c>
      <c r="AA64" s="25" t="str">
        <f>Monitoring_eng!AY64</f>
        <v>no</v>
      </c>
      <c r="AB64" s="25" t="str">
        <f>Monitoring_eng!BA64</f>
        <v>no</v>
      </c>
      <c r="AC64" s="25" t="str">
        <f>Monitoring_eng!BC64</f>
        <v>no</v>
      </c>
      <c r="AD64" s="25" t="str">
        <f>Monitoring_eng!BE64</f>
        <v>no</v>
      </c>
      <c r="AE64" s="25" t="str">
        <f>Monitoring_eng!BG64</f>
        <v>no</v>
      </c>
      <c r="AF64" s="25" t="str">
        <f>Monitoring_eng!BI64</f>
        <v>no</v>
      </c>
      <c r="AG64" s="25" t="str">
        <f>Monitoring_eng!BK64</f>
        <v>no</v>
      </c>
      <c r="AH64" s="25" t="str">
        <f>Monitoring_eng!BM64</f>
        <v>no</v>
      </c>
      <c r="AI64" s="25" t="str">
        <f>Monitoring_eng!BO64</f>
        <v>no</v>
      </c>
      <c r="AJ64" s="25" t="str">
        <f>Monitoring_eng!BQ64</f>
        <v>no</v>
      </c>
      <c r="AK64" s="25" t="str">
        <f>Monitoring_eng!BS64</f>
        <v>no</v>
      </c>
      <c r="AL64" s="25" t="str">
        <f>Monitoring_eng!BU64</f>
        <v>no</v>
      </c>
      <c r="AM64" s="25" t="str">
        <f>Monitoring_eng!BW64</f>
        <v>no</v>
      </c>
      <c r="AN64" s="25" t="str">
        <f>Monitoring_eng!BY64</f>
        <v>no</v>
      </c>
      <c r="AO64" s="25" t="str">
        <f>Monitoring_eng!CA64</f>
        <v>no</v>
      </c>
      <c r="AP64" s="25" t="str">
        <f>Monitoring_eng!CC64</f>
        <v>no</v>
      </c>
      <c r="AQ64" s="25" t="str">
        <f>Monitoring_eng!CE64</f>
        <v>no</v>
      </c>
      <c r="AR64" s="25" t="str">
        <f>Monitoring_eng!CG64</f>
        <v>no</v>
      </c>
      <c r="AS64" s="25" t="str">
        <f>Monitoring_eng!CI64</f>
        <v>no</v>
      </c>
      <c r="AT64" s="25" t="str">
        <f>Monitoring_eng!CK64</f>
        <v>no</v>
      </c>
      <c r="AU64" s="25" t="str">
        <f>Monitoring_eng!CM64</f>
        <v>no</v>
      </c>
      <c r="AV64" s="25" t="str">
        <f>Monitoring_eng!CO64</f>
        <v>no</v>
      </c>
      <c r="AW64" s="25" t="str">
        <f>Monitoring_eng!CQ64</f>
        <v>no</v>
      </c>
      <c r="AX64" s="25" t="str">
        <f>Monitoring_eng!CS64</f>
        <v>no</v>
      </c>
      <c r="AY64" s="25" t="str">
        <f>Monitoring_eng!CU64</f>
        <v>no</v>
      </c>
      <c r="AZ64" s="25" t="str">
        <f>Monitoring_eng!CW64</f>
        <v>no</v>
      </c>
      <c r="BA64" s="45" t="s">
        <v>1749</v>
      </c>
      <c r="BB64" s="45">
        <f t="shared" si="0"/>
        <v>1</v>
      </c>
      <c r="BC64" s="45" t="s">
        <v>1750</v>
      </c>
      <c r="BD64" s="45">
        <f t="shared" si="1"/>
        <v>49</v>
      </c>
      <c r="BE64" s="45" t="s">
        <v>1752</v>
      </c>
      <c r="BF64" s="45">
        <f t="shared" si="2"/>
        <v>0</v>
      </c>
      <c r="BG64" s="45" t="s">
        <v>2116</v>
      </c>
      <c r="BH64" s="45">
        <f t="shared" si="3"/>
        <v>0</v>
      </c>
      <c r="BI64" s="45">
        <f t="shared" si="4"/>
        <v>50</v>
      </c>
      <c r="BJ64" s="45" t="str">
        <f t="shared" si="5"/>
        <v>yes</v>
      </c>
      <c r="BK64" s="45" t="str">
        <f t="shared" si="6"/>
        <v>no</v>
      </c>
      <c r="BL64" s="45">
        <f t="shared" si="7"/>
        <v>1</v>
      </c>
      <c r="BM64" s="45">
        <f t="shared" si="8"/>
        <v>49</v>
      </c>
      <c r="BN64" s="78">
        <f t="shared" si="9"/>
        <v>0.02</v>
      </c>
      <c r="BO64" s="78">
        <f t="shared" si="9"/>
        <v>0.98</v>
      </c>
      <c r="BP64" s="79">
        <f>COUNTIFS($C64:$AZ64,$BJ64,Results!$T$87:$BQ$87,BP$1)/(COUNTIF(Results!$T$87:$BQ$87,BP$1))</f>
        <v>5.8823529411764705E-2</v>
      </c>
      <c r="BQ64" s="79">
        <f>COUNTIFS($C64:$AZ64,$BJ64,Results!$T$87:$BQ$87,BQ$1)/(COUNTIF(Results!$T$87:$BQ$87,BQ$1))</f>
        <v>0</v>
      </c>
      <c r="BR64" s="79">
        <f>COUNTIFS($C64:$AZ64,$BJ64,Results!$T$87:$BQ$87,BR$1)/(COUNTIF(Results!$T$87:$BQ$87,BR$1))</f>
        <v>0</v>
      </c>
      <c r="BS64" s="79">
        <f>COUNTIFS($C64:$AZ64,$BJ64,Results!$T$87:$BQ$87,BS$1)/(COUNTIF(Results!$T$87:$BQ$87,BS$1))</f>
        <v>0</v>
      </c>
      <c r="BT64" s="79">
        <f>COUNTIFS($C64:$AZ64,$BJ64,Results!$T$89:$BQ$89,BT$1)/(COUNTIF(Results!$T$89:$BQ$89,BT$1))</f>
        <v>0</v>
      </c>
      <c r="BU64" s="79">
        <f>COUNTIFS($C64:$AZ64,$BJ64,Results!$T$89:$BQ$89,BU$1)/(COUNTIF(Results!$T$89:$BQ$89,BU$1))</f>
        <v>4.5454545454545456E-2</v>
      </c>
      <c r="BV64" s="79">
        <f>COUNTIFS($C64:$AZ64,$BJ64,Results!$T$89:$BQ$89,BV$1)/(COUNTIF(Results!$T$89:$BQ$89,BV$1))</f>
        <v>0</v>
      </c>
      <c r="BW64" s="79">
        <f>COUNTIFS($C64:$AZ64,$BJ64,Results!$T$89:$BQ$89,BW$1)/(COUNTIF(Results!$T$89:$BQ$89,BW$1))</f>
        <v>0</v>
      </c>
      <c r="BX64" s="79">
        <f>COUNTIFS($C64:$AZ64,$BJ64,Results!$T$90:$BQ$90,BX$1)/(COUNTIF(Results!$T$90:$BQ$90,BX$1))</f>
        <v>0</v>
      </c>
      <c r="BY64" s="79">
        <f>COUNTIFS($C64:$AZ64,$BJ64,Results!$T$90:$BQ$90,BY$1)/(COUNTIF(Results!$T$90:$BQ$90,BY$1))</f>
        <v>5.8823529411764705E-2</v>
      </c>
      <c r="BZ64" s="79">
        <f>COUNTIFS($C64:$AZ64,$BJ64,Results!$T$90:$BQ$90,BZ$1)/(COUNTIF(Results!$T$90:$BQ$90,BZ$1))</f>
        <v>0</v>
      </c>
      <c r="CA64" s="79">
        <f>COUNTIFS($C64:$AZ64,$BJ64,Results!$T$91:$BQ$91,CA$1)/(COUNTIF(Results!$T$91:$BQ$91,CA$1))</f>
        <v>5.8823529411764705E-2</v>
      </c>
      <c r="CB64" s="79">
        <f>COUNTIFS($C64:$AZ64,$BJ64,Results!$T$91:$BQ$91,CB$1)/(COUNTIF(Results!$T$91:$BQ$91,CB$1))</f>
        <v>0</v>
      </c>
      <c r="CC64" s="45"/>
    </row>
    <row r="65" spans="1:81" x14ac:dyDescent="0.25">
      <c r="A65" s="45" t="s">
        <v>367</v>
      </c>
      <c r="B65" s="59" t="s">
        <v>165</v>
      </c>
      <c r="C65" s="25" t="str">
        <f>Monitoring_eng!C65</f>
        <v>no</v>
      </c>
      <c r="D65" s="25" t="str">
        <f>Monitoring_eng!E65</f>
        <v>no</v>
      </c>
      <c r="E65" s="25" t="str">
        <f>Monitoring_eng!G65</f>
        <v>no</v>
      </c>
      <c r="F65" s="25" t="str">
        <f>Monitoring_eng!I65</f>
        <v>yes</v>
      </c>
      <c r="G65" s="25" t="str">
        <f>Monitoring_eng!K65</f>
        <v>no</v>
      </c>
      <c r="H65" s="25" t="str">
        <f>Monitoring_eng!M65</f>
        <v>no</v>
      </c>
      <c r="I65" s="25" t="str">
        <f>Monitoring_eng!O65</f>
        <v>no</v>
      </c>
      <c r="J65" s="25" t="str">
        <f>Monitoring_eng!Q65</f>
        <v>no</v>
      </c>
      <c r="K65" s="25" t="str">
        <f>Monitoring_eng!S65</f>
        <v>no</v>
      </c>
      <c r="L65" s="25" t="str">
        <f>Monitoring_eng!U65</f>
        <v>no</v>
      </c>
      <c r="M65" s="25" t="str">
        <f>Monitoring_eng!W65</f>
        <v>no</v>
      </c>
      <c r="N65" s="25" t="str">
        <f>Monitoring_eng!Y65</f>
        <v>no</v>
      </c>
      <c r="O65" s="25" t="str">
        <f>Monitoring_eng!AA65</f>
        <v>no</v>
      </c>
      <c r="P65" s="25" t="str">
        <f>Monitoring_eng!AC65</f>
        <v>no</v>
      </c>
      <c r="Q65" s="25" t="str">
        <f>Monitoring_eng!AE65</f>
        <v>no</v>
      </c>
      <c r="R65" s="25" t="str">
        <f>Monitoring_eng!AG65</f>
        <v>no</v>
      </c>
      <c r="S65" s="25" t="str">
        <f>Monitoring_eng!AI65</f>
        <v>no</v>
      </c>
      <c r="T65" s="25" t="str">
        <f>Monitoring_eng!AK65</f>
        <v>no</v>
      </c>
      <c r="U65" s="25" t="str">
        <f>Monitoring_eng!AM65</f>
        <v>no</v>
      </c>
      <c r="V65" s="25" t="str">
        <f>Monitoring_eng!AO65</f>
        <v>no</v>
      </c>
      <c r="W65" s="25" t="str">
        <f>Monitoring_eng!AQ65</f>
        <v>no</v>
      </c>
      <c r="X65" s="25" t="str">
        <f>Monitoring_eng!AS65</f>
        <v>no</v>
      </c>
      <c r="Y65" s="25" t="str">
        <f>Monitoring_eng!AU65</f>
        <v>no</v>
      </c>
      <c r="Z65" s="25" t="str">
        <f>Monitoring_eng!AW65</f>
        <v>no</v>
      </c>
      <c r="AA65" s="25" t="str">
        <f>Monitoring_eng!AY65</f>
        <v>no</v>
      </c>
      <c r="AB65" s="25" t="str">
        <f>Monitoring_eng!BA65</f>
        <v>no</v>
      </c>
      <c r="AC65" s="25" t="str">
        <f>Monitoring_eng!BC65</f>
        <v>no</v>
      </c>
      <c r="AD65" s="25" t="str">
        <f>Monitoring_eng!BE65</f>
        <v>no</v>
      </c>
      <c r="AE65" s="25" t="str">
        <f>Monitoring_eng!BG65</f>
        <v>no</v>
      </c>
      <c r="AF65" s="25" t="str">
        <f>Monitoring_eng!BI65</f>
        <v>no</v>
      </c>
      <c r="AG65" s="25" t="str">
        <f>Monitoring_eng!BK65</f>
        <v>no</v>
      </c>
      <c r="AH65" s="25" t="str">
        <f>Monitoring_eng!BM65</f>
        <v>no</v>
      </c>
      <c r="AI65" s="25" t="str">
        <f>Monitoring_eng!BO65</f>
        <v>no</v>
      </c>
      <c r="AJ65" s="25" t="str">
        <f>Monitoring_eng!BQ65</f>
        <v>no</v>
      </c>
      <c r="AK65" s="25" t="str">
        <f>Monitoring_eng!BS65</f>
        <v>no</v>
      </c>
      <c r="AL65" s="25" t="str">
        <f>Monitoring_eng!BU65</f>
        <v>no</v>
      </c>
      <c r="AM65" s="25" t="str">
        <f>Monitoring_eng!BW65</f>
        <v>no</v>
      </c>
      <c r="AN65" s="25" t="str">
        <f>Monitoring_eng!BY65</f>
        <v>no</v>
      </c>
      <c r="AO65" s="25" t="str">
        <f>Monitoring_eng!CA65</f>
        <v>no</v>
      </c>
      <c r="AP65" s="25" t="str">
        <f>Monitoring_eng!CC65</f>
        <v>no</v>
      </c>
      <c r="AQ65" s="25" t="str">
        <f>Monitoring_eng!CE65</f>
        <v>no</v>
      </c>
      <c r="AR65" s="25" t="str">
        <f>Monitoring_eng!CG65</f>
        <v>no</v>
      </c>
      <c r="AS65" s="25" t="str">
        <f>Monitoring_eng!CI65</f>
        <v>no</v>
      </c>
      <c r="AT65" s="25" t="str">
        <f>Monitoring_eng!CK65</f>
        <v>no</v>
      </c>
      <c r="AU65" s="25" t="str">
        <f>Monitoring_eng!CM65</f>
        <v>no</v>
      </c>
      <c r="AV65" s="25" t="str">
        <f>Monitoring_eng!CO65</f>
        <v>no</v>
      </c>
      <c r="AW65" s="25" t="str">
        <f>Monitoring_eng!CQ65</f>
        <v>no</v>
      </c>
      <c r="AX65" s="25" t="str">
        <f>Monitoring_eng!CS65</f>
        <v>no</v>
      </c>
      <c r="AY65" s="25" t="str">
        <f>Monitoring_eng!CU65</f>
        <v>no</v>
      </c>
      <c r="AZ65" s="25" t="str">
        <f>Monitoring_eng!CW65</f>
        <v>no</v>
      </c>
      <c r="BA65" s="45" t="s">
        <v>1749</v>
      </c>
      <c r="BB65" s="45">
        <f t="shared" si="0"/>
        <v>1</v>
      </c>
      <c r="BC65" s="45" t="s">
        <v>1750</v>
      </c>
      <c r="BD65" s="45">
        <f t="shared" si="1"/>
        <v>49</v>
      </c>
      <c r="BE65" s="45" t="s">
        <v>1752</v>
      </c>
      <c r="BF65" s="45">
        <f t="shared" si="2"/>
        <v>0</v>
      </c>
      <c r="BG65" s="45" t="s">
        <v>2116</v>
      </c>
      <c r="BH65" s="45">
        <f t="shared" si="3"/>
        <v>0</v>
      </c>
      <c r="BI65" s="45">
        <f t="shared" si="4"/>
        <v>50</v>
      </c>
      <c r="BJ65" s="45" t="str">
        <f t="shared" si="5"/>
        <v>yes</v>
      </c>
      <c r="BK65" s="45" t="str">
        <f t="shared" si="6"/>
        <v>no</v>
      </c>
      <c r="BL65" s="45">
        <f t="shared" si="7"/>
        <v>1</v>
      </c>
      <c r="BM65" s="45">
        <f t="shared" si="8"/>
        <v>49</v>
      </c>
      <c r="BN65" s="78">
        <f t="shared" si="9"/>
        <v>0.02</v>
      </c>
      <c r="BO65" s="78">
        <f t="shared" si="9"/>
        <v>0.98</v>
      </c>
      <c r="BP65" s="79">
        <f>COUNTIFS($C65:$AZ65,$BJ65,Results!$T$87:$BQ$87,BP$1)/(COUNTIF(Results!$T$87:$BQ$87,BP$1))</f>
        <v>5.8823529411764705E-2</v>
      </c>
      <c r="BQ65" s="79">
        <f>COUNTIFS($C65:$AZ65,$BJ65,Results!$T$87:$BQ$87,BQ$1)/(COUNTIF(Results!$T$87:$BQ$87,BQ$1))</f>
        <v>0</v>
      </c>
      <c r="BR65" s="79">
        <f>COUNTIFS($C65:$AZ65,$BJ65,Results!$T$87:$BQ$87,BR$1)/(COUNTIF(Results!$T$87:$BQ$87,BR$1))</f>
        <v>0</v>
      </c>
      <c r="BS65" s="79">
        <f>COUNTIFS($C65:$AZ65,$BJ65,Results!$T$87:$BQ$87,BS$1)/(COUNTIF(Results!$T$87:$BQ$87,BS$1))</f>
        <v>0</v>
      </c>
      <c r="BT65" s="79">
        <f>COUNTIFS($C65:$AZ65,$BJ65,Results!$T$89:$BQ$89,BT$1)/(COUNTIF(Results!$T$89:$BQ$89,BT$1))</f>
        <v>0</v>
      </c>
      <c r="BU65" s="79">
        <f>COUNTIFS($C65:$AZ65,$BJ65,Results!$T$89:$BQ$89,BU$1)/(COUNTIF(Results!$T$89:$BQ$89,BU$1))</f>
        <v>4.5454545454545456E-2</v>
      </c>
      <c r="BV65" s="79">
        <f>COUNTIFS($C65:$AZ65,$BJ65,Results!$T$89:$BQ$89,BV$1)/(COUNTIF(Results!$T$89:$BQ$89,BV$1))</f>
        <v>0</v>
      </c>
      <c r="BW65" s="79">
        <f>COUNTIFS($C65:$AZ65,$BJ65,Results!$T$89:$BQ$89,BW$1)/(COUNTIF(Results!$T$89:$BQ$89,BW$1))</f>
        <v>0</v>
      </c>
      <c r="BX65" s="79">
        <f>COUNTIFS($C65:$AZ65,$BJ65,Results!$T$90:$BQ$90,BX$1)/(COUNTIF(Results!$T$90:$BQ$90,BX$1))</f>
        <v>0</v>
      </c>
      <c r="BY65" s="79">
        <f>COUNTIFS($C65:$AZ65,$BJ65,Results!$T$90:$BQ$90,BY$1)/(COUNTIF(Results!$T$90:$BQ$90,BY$1))</f>
        <v>5.8823529411764705E-2</v>
      </c>
      <c r="BZ65" s="79">
        <f>COUNTIFS($C65:$AZ65,$BJ65,Results!$T$90:$BQ$90,BZ$1)/(COUNTIF(Results!$T$90:$BQ$90,BZ$1))</f>
        <v>0</v>
      </c>
      <c r="CA65" s="79">
        <f>COUNTIFS($C65:$AZ65,$BJ65,Results!$T$91:$BQ$91,CA$1)/(COUNTIF(Results!$T$91:$BQ$91,CA$1))</f>
        <v>5.8823529411764705E-2</v>
      </c>
      <c r="CB65" s="79">
        <f>COUNTIFS($C65:$AZ65,$BJ65,Results!$T$91:$BQ$91,CB$1)/(COUNTIF(Results!$T$91:$BQ$91,CB$1))</f>
        <v>0</v>
      </c>
      <c r="CC65" s="45"/>
    </row>
    <row r="66" spans="1:81" x14ac:dyDescent="0.25">
      <c r="A66" s="45" t="s">
        <v>368</v>
      </c>
      <c r="B66" s="53" t="s">
        <v>302</v>
      </c>
      <c r="C66" s="25" t="str">
        <f>Monitoring_eng!C66</f>
        <v>no</v>
      </c>
      <c r="D66" s="25" t="str">
        <f>Monitoring_eng!E66</f>
        <v>no</v>
      </c>
      <c r="E66" s="25" t="str">
        <f>Monitoring_eng!G66</f>
        <v>no</v>
      </c>
      <c r="F66" s="25" t="str">
        <f>Monitoring_eng!I66</f>
        <v>no</v>
      </c>
      <c r="G66" s="25" t="str">
        <f>Monitoring_eng!K66</f>
        <v>no</v>
      </c>
      <c r="H66" s="25" t="str">
        <f>Monitoring_eng!M66</f>
        <v>no</v>
      </c>
      <c r="I66" s="25" t="str">
        <f>Monitoring_eng!O66</f>
        <v>no</v>
      </c>
      <c r="J66" s="25" t="str">
        <f>Monitoring_eng!Q66</f>
        <v>no</v>
      </c>
      <c r="K66" s="25" t="str">
        <f>Monitoring_eng!S66</f>
        <v>no</v>
      </c>
      <c r="L66" s="25" t="str">
        <f>Monitoring_eng!U66</f>
        <v>no</v>
      </c>
      <c r="M66" s="25" t="str">
        <f>Monitoring_eng!W66</f>
        <v>no</v>
      </c>
      <c r="N66" s="25" t="str">
        <f>Monitoring_eng!Y66</f>
        <v>no</v>
      </c>
      <c r="O66" s="25" t="str">
        <f>Monitoring_eng!AA66</f>
        <v>no</v>
      </c>
      <c r="P66" s="25" t="str">
        <f>Monitoring_eng!AC66</f>
        <v>no</v>
      </c>
      <c r="Q66" s="25" t="str">
        <f>Monitoring_eng!AE66</f>
        <v>partially</v>
      </c>
      <c r="R66" s="25" t="str">
        <f>Monitoring_eng!AG66</f>
        <v>no</v>
      </c>
      <c r="S66" s="25" t="str">
        <f>Monitoring_eng!AI66</f>
        <v>no</v>
      </c>
      <c r="T66" s="25" t="str">
        <f>Monitoring_eng!AK66</f>
        <v>no</v>
      </c>
      <c r="U66" s="25" t="str">
        <f>Monitoring_eng!AM66</f>
        <v>no</v>
      </c>
      <c r="V66" s="25" t="str">
        <f>Monitoring_eng!AO66</f>
        <v>yes</v>
      </c>
      <c r="W66" s="25" t="str">
        <f>Monitoring_eng!AQ66</f>
        <v>no</v>
      </c>
      <c r="X66" s="25" t="str">
        <f>Monitoring_eng!AS66</f>
        <v>yes</v>
      </c>
      <c r="Y66" s="25" t="str">
        <f>Monitoring_eng!AU66</f>
        <v>no</v>
      </c>
      <c r="Z66" s="25" t="str">
        <f>Monitoring_eng!AW66</f>
        <v>no</v>
      </c>
      <c r="AA66" s="25" t="str">
        <f>Monitoring_eng!AY66</f>
        <v>no</v>
      </c>
      <c r="AB66" s="25" t="str">
        <f>Monitoring_eng!BA66</f>
        <v>no</v>
      </c>
      <c r="AC66" s="25" t="str">
        <f>Monitoring_eng!BC66</f>
        <v>no</v>
      </c>
      <c r="AD66" s="25" t="str">
        <f>Monitoring_eng!BE66</f>
        <v>yes</v>
      </c>
      <c r="AE66" s="25" t="str">
        <f>Monitoring_eng!BG66</f>
        <v>no</v>
      </c>
      <c r="AF66" s="25" t="str">
        <f>Monitoring_eng!BI66</f>
        <v>no</v>
      </c>
      <c r="AG66" s="25" t="str">
        <f>Monitoring_eng!BK66</f>
        <v>no</v>
      </c>
      <c r="AH66" s="25" t="str">
        <f>Monitoring_eng!BM66</f>
        <v>no</v>
      </c>
      <c r="AI66" s="25" t="str">
        <f>Monitoring_eng!BO66</f>
        <v>no</v>
      </c>
      <c r="AJ66" s="25" t="str">
        <f>Monitoring_eng!BQ66</f>
        <v>no</v>
      </c>
      <c r="AK66" s="25" t="str">
        <f>Monitoring_eng!BS66</f>
        <v>no</v>
      </c>
      <c r="AL66" s="25" t="str">
        <f>Monitoring_eng!BU66</f>
        <v>no</v>
      </c>
      <c r="AM66" s="25" t="str">
        <f>Monitoring_eng!BW66</f>
        <v>no</v>
      </c>
      <c r="AN66" s="25" t="str">
        <f>Monitoring_eng!BY66</f>
        <v>no</v>
      </c>
      <c r="AO66" s="25" t="str">
        <f>Monitoring_eng!CA66</f>
        <v>yes</v>
      </c>
      <c r="AP66" s="25" t="str">
        <f>Monitoring_eng!CC66</f>
        <v>no</v>
      </c>
      <c r="AQ66" s="25" t="str">
        <f>Monitoring_eng!CE66</f>
        <v>no</v>
      </c>
      <c r="AR66" s="25" t="str">
        <f>Monitoring_eng!CG66</f>
        <v>no</v>
      </c>
      <c r="AS66" s="25" t="str">
        <f>Monitoring_eng!CI66</f>
        <v>no</v>
      </c>
      <c r="AT66" s="25" t="str">
        <f>Monitoring_eng!CK66</f>
        <v>no</v>
      </c>
      <c r="AU66" s="25" t="str">
        <f>Monitoring_eng!CM66</f>
        <v>yes</v>
      </c>
      <c r="AV66" s="25" t="str">
        <f>Monitoring_eng!CO66</f>
        <v>no</v>
      </c>
      <c r="AW66" s="25" t="str">
        <f>Monitoring_eng!CQ66</f>
        <v>no</v>
      </c>
      <c r="AX66" s="25" t="str">
        <f>Monitoring_eng!CS66</f>
        <v>no</v>
      </c>
      <c r="AY66" s="25" t="str">
        <f>Monitoring_eng!CU66</f>
        <v>no</v>
      </c>
      <c r="AZ66" s="25" t="str">
        <f>Monitoring_eng!CW66</f>
        <v>no</v>
      </c>
      <c r="BA66" s="45" t="s">
        <v>1749</v>
      </c>
      <c r="BB66" s="45">
        <f t="shared" ref="BB66:BB78" si="10">COUNTIF($C66:$AZ66,$BA66)</f>
        <v>5</v>
      </c>
      <c r="BC66" s="45" t="s">
        <v>1750</v>
      </c>
      <c r="BD66" s="45">
        <f t="shared" ref="BD66:BD78" si="11">COUNTIF($C66:$AZ66,$BC66)</f>
        <v>44</v>
      </c>
      <c r="BE66" s="45" t="s">
        <v>1752</v>
      </c>
      <c r="BF66" s="45">
        <f t="shared" ref="BF66:BF78" si="12">COUNTIF($C66:$AZ66,$BE66)</f>
        <v>1</v>
      </c>
      <c r="BG66" s="45" t="s">
        <v>2116</v>
      </c>
      <c r="BH66" s="45">
        <f t="shared" si="3"/>
        <v>0</v>
      </c>
      <c r="BI66" s="45">
        <f t="shared" si="4"/>
        <v>50</v>
      </c>
      <c r="BJ66" s="45" t="str">
        <f t="shared" si="5"/>
        <v>yes</v>
      </c>
      <c r="BK66" s="45" t="str">
        <f t="shared" si="6"/>
        <v>no</v>
      </c>
      <c r="BL66" s="45">
        <f t="shared" si="7"/>
        <v>5</v>
      </c>
      <c r="BM66" s="45">
        <f t="shared" si="8"/>
        <v>44</v>
      </c>
      <c r="BN66" s="78">
        <f t="shared" si="9"/>
        <v>0.1</v>
      </c>
      <c r="BO66" s="78">
        <f t="shared" si="9"/>
        <v>0.88</v>
      </c>
      <c r="BP66" s="79">
        <f>COUNTIFS($C66:$AZ66,$BJ66,Results!$T$87:$BQ$87,BP$1)/(COUNTIF(Results!$T$87:$BQ$87,BP$1))</f>
        <v>0.11764705882352941</v>
      </c>
      <c r="BQ66" s="79">
        <f>COUNTIFS($C66:$AZ66,$BJ66,Results!$T$87:$BQ$87,BQ$1)/(COUNTIF(Results!$T$87:$BQ$87,BQ$1))</f>
        <v>0</v>
      </c>
      <c r="BR66" s="79">
        <f>COUNTIFS($C66:$AZ66,$BJ66,Results!$T$87:$BQ$87,BR$1)/(COUNTIF(Results!$T$87:$BQ$87,BR$1))</f>
        <v>0.125</v>
      </c>
      <c r="BS66" s="79">
        <f>COUNTIFS($C66:$AZ66,$BJ66,Results!$T$87:$BQ$87,BS$1)/(COUNTIF(Results!$T$87:$BQ$87,BS$1))</f>
        <v>0.15384615384615385</v>
      </c>
      <c r="BT66" s="79">
        <f>COUNTIFS($C66:$AZ66,$BJ66,Results!$T$89:$BQ$89,BT$1)/(COUNTIF(Results!$T$89:$BQ$89,BT$1))</f>
        <v>0</v>
      </c>
      <c r="BU66" s="79">
        <f>COUNTIFS($C66:$AZ66,$BJ66,Results!$T$89:$BQ$89,BU$1)/(COUNTIF(Results!$T$89:$BQ$89,BU$1))</f>
        <v>0.13636363636363635</v>
      </c>
      <c r="BV66" s="79">
        <f>COUNTIFS($C66:$AZ66,$BJ66,Results!$T$89:$BQ$89,BV$1)/(COUNTIF(Results!$T$89:$BQ$89,BV$1))</f>
        <v>0.22222222222222221</v>
      </c>
      <c r="BW66" s="79">
        <f>COUNTIFS($C66:$AZ66,$BJ66,Results!$T$89:$BQ$89,BW$1)/(COUNTIF(Results!$T$89:$BQ$89,BW$1))</f>
        <v>0</v>
      </c>
      <c r="BX66" s="79">
        <f>COUNTIFS($C66:$AZ66,$BJ66,Results!$T$90:$BQ$90,BX$1)/(COUNTIF(Results!$T$90:$BQ$90,BX$1))</f>
        <v>5.8823529411764705E-2</v>
      </c>
      <c r="BY66" s="79">
        <f>COUNTIFS($C66:$AZ66,$BJ66,Results!$T$90:$BQ$90,BY$1)/(COUNTIF(Results!$T$90:$BQ$90,BY$1))</f>
        <v>0.11764705882352941</v>
      </c>
      <c r="BZ66" s="79">
        <f>COUNTIFS($C66:$AZ66,$BJ66,Results!$T$90:$BQ$90,BZ$1)/(COUNTIF(Results!$T$90:$BQ$90,BZ$1))</f>
        <v>0.125</v>
      </c>
      <c r="CA66" s="79">
        <f>COUNTIFS($C66:$AZ66,$BJ66,Results!$T$91:$BQ$91,CA$1)/(COUNTIF(Results!$T$91:$BQ$91,CA$1))</f>
        <v>0.11764705882352941</v>
      </c>
      <c r="CB66" s="79">
        <f>COUNTIFS($C66:$AZ66,$BJ66,Results!$T$91:$BQ$91,CB$1)/(COUNTIF(Results!$T$91:$BQ$91,CB$1))</f>
        <v>5.8823529411764705E-2</v>
      </c>
      <c r="CC66" s="45"/>
    </row>
    <row r="67" spans="1:81" x14ac:dyDescent="0.25">
      <c r="A67" s="45" t="s">
        <v>369</v>
      </c>
      <c r="B67" s="53" t="s">
        <v>166</v>
      </c>
      <c r="C67" s="25" t="str">
        <f>Monitoring_eng!C67</f>
        <v>yes</v>
      </c>
      <c r="D67" s="25" t="str">
        <f>Monitoring_eng!E67</f>
        <v>partially</v>
      </c>
      <c r="E67" s="25" t="str">
        <f>Monitoring_eng!G67</f>
        <v>partially</v>
      </c>
      <c r="F67" s="25" t="str">
        <f>Monitoring_eng!I67</f>
        <v>no</v>
      </c>
      <c r="G67" s="25" t="str">
        <f>Monitoring_eng!K67</f>
        <v>no</v>
      </c>
      <c r="H67" s="25" t="str">
        <f>Monitoring_eng!M67</f>
        <v>no</v>
      </c>
      <c r="I67" s="25" t="str">
        <f>Monitoring_eng!O67</f>
        <v>partially</v>
      </c>
      <c r="J67" s="25" t="str">
        <f>Monitoring_eng!Q67</f>
        <v>partially</v>
      </c>
      <c r="K67" s="25" t="str">
        <f>Monitoring_eng!S67</f>
        <v>yes</v>
      </c>
      <c r="L67" s="25" t="str">
        <f>Monitoring_eng!U67</f>
        <v>yes</v>
      </c>
      <c r="M67" s="25" t="str">
        <f>Monitoring_eng!W67</f>
        <v>no</v>
      </c>
      <c r="N67" s="25" t="str">
        <f>Monitoring_eng!Y67</f>
        <v>yes</v>
      </c>
      <c r="O67" s="25" t="str">
        <f>Monitoring_eng!AA67</f>
        <v>no</v>
      </c>
      <c r="P67" s="25" t="str">
        <f>Monitoring_eng!AC67</f>
        <v>partially</v>
      </c>
      <c r="Q67" s="25" t="str">
        <f>Monitoring_eng!AE67</f>
        <v>yes</v>
      </c>
      <c r="R67" s="25" t="str">
        <f>Monitoring_eng!AG67</f>
        <v>yes</v>
      </c>
      <c r="S67" s="25" t="str">
        <f>Monitoring_eng!AI67</f>
        <v>no</v>
      </c>
      <c r="T67" s="25" t="str">
        <f>Monitoring_eng!AK67</f>
        <v>yes</v>
      </c>
      <c r="U67" s="25" t="str">
        <f>Monitoring_eng!AM67</f>
        <v>no</v>
      </c>
      <c r="V67" s="25" t="str">
        <f>Monitoring_eng!AO67</f>
        <v>partially</v>
      </c>
      <c r="W67" s="25" t="str">
        <f>Monitoring_eng!AQ67</f>
        <v>no</v>
      </c>
      <c r="X67" s="25" t="str">
        <f>Monitoring_eng!AS67</f>
        <v>partially</v>
      </c>
      <c r="Y67" s="25" t="str">
        <f>Monitoring_eng!AU67</f>
        <v>partially</v>
      </c>
      <c r="Z67" s="25" t="str">
        <f>Monitoring_eng!AW67</f>
        <v>partially</v>
      </c>
      <c r="AA67" s="25" t="str">
        <f>Monitoring_eng!AY67</f>
        <v>yes</v>
      </c>
      <c r="AB67" s="25" t="str">
        <f>Monitoring_eng!BA67</f>
        <v>no</v>
      </c>
      <c r="AC67" s="25" t="str">
        <f>Monitoring_eng!BC67</f>
        <v>yes</v>
      </c>
      <c r="AD67" s="25" t="str">
        <f>Monitoring_eng!BE67</f>
        <v>no</v>
      </c>
      <c r="AE67" s="25" t="str">
        <f>Monitoring_eng!BG67</f>
        <v>partially</v>
      </c>
      <c r="AF67" s="25" t="str">
        <f>Monitoring_eng!BI67</f>
        <v>partially</v>
      </c>
      <c r="AG67" s="25" t="str">
        <f>Monitoring_eng!BK67</f>
        <v>partially</v>
      </c>
      <c r="AH67" s="25" t="str">
        <f>Monitoring_eng!BM67</f>
        <v>partially</v>
      </c>
      <c r="AI67" s="25" t="str">
        <f>Monitoring_eng!BO67</f>
        <v>yes</v>
      </c>
      <c r="AJ67" s="25" t="str">
        <f>Monitoring_eng!BQ67</f>
        <v>no</v>
      </c>
      <c r="AK67" s="25" t="str">
        <f>Monitoring_eng!BS67</f>
        <v>partially</v>
      </c>
      <c r="AL67" s="25" t="str">
        <f>Monitoring_eng!BU67</f>
        <v>no</v>
      </c>
      <c r="AM67" s="25" t="str">
        <f>Monitoring_eng!BW67</f>
        <v>partially</v>
      </c>
      <c r="AN67" s="25" t="str">
        <f>Monitoring_eng!BY67</f>
        <v>no</v>
      </c>
      <c r="AO67" s="25" t="str">
        <f>Monitoring_eng!CA67</f>
        <v>partially</v>
      </c>
      <c r="AP67" s="25" t="str">
        <f>Monitoring_eng!CC67</f>
        <v>partially</v>
      </c>
      <c r="AQ67" s="25" t="str">
        <f>Monitoring_eng!CE67</f>
        <v>yes</v>
      </c>
      <c r="AR67" s="25" t="str">
        <f>Monitoring_eng!CG67</f>
        <v>no</v>
      </c>
      <c r="AS67" s="25" t="str">
        <f>Monitoring_eng!CI67</f>
        <v>partially</v>
      </c>
      <c r="AT67" s="25" t="str">
        <f>Monitoring_eng!CK67</f>
        <v>partially</v>
      </c>
      <c r="AU67" s="25" t="str">
        <f>Monitoring_eng!CM67</f>
        <v>partially</v>
      </c>
      <c r="AV67" s="25" t="str">
        <f>Monitoring_eng!CO67</f>
        <v>no</v>
      </c>
      <c r="AW67" s="25" t="str">
        <f>Monitoring_eng!CQ67</f>
        <v>yes</v>
      </c>
      <c r="AX67" s="25" t="str">
        <f>Monitoring_eng!CS67</f>
        <v>yes</v>
      </c>
      <c r="AY67" s="25" t="str">
        <f>Monitoring_eng!CU67</f>
        <v>partially</v>
      </c>
      <c r="AZ67" s="25" t="str">
        <f>Monitoring_eng!CW67</f>
        <v>no</v>
      </c>
      <c r="BA67" s="45" t="s">
        <v>1749</v>
      </c>
      <c r="BB67" s="45">
        <f t="shared" si="10"/>
        <v>13</v>
      </c>
      <c r="BC67" s="45" t="s">
        <v>1750</v>
      </c>
      <c r="BD67" s="45">
        <f t="shared" si="11"/>
        <v>16</v>
      </c>
      <c r="BE67" s="45" t="s">
        <v>1752</v>
      </c>
      <c r="BF67" s="45">
        <f t="shared" si="12"/>
        <v>21</v>
      </c>
      <c r="BG67" s="45" t="s">
        <v>2116</v>
      </c>
      <c r="BH67" s="45">
        <f t="shared" ref="BH67:BH78" si="13">COUNTIF($C67:$AZ67,$BG67)</f>
        <v>0</v>
      </c>
      <c r="BI67" s="45">
        <f t="shared" ref="BI67:BI78" si="14">BB67+BD67+BF67+BH67</f>
        <v>50</v>
      </c>
      <c r="BJ67" s="45" t="str">
        <f t="shared" ref="BJ67:BJ78" si="15">BA67</f>
        <v>yes</v>
      </c>
      <c r="BK67" s="45" t="str">
        <f t="shared" ref="BK67:BK78" si="16">BC67</f>
        <v>no</v>
      </c>
      <c r="BL67" s="45">
        <f t="shared" ref="BL67:BL78" si="17">BB67</f>
        <v>13</v>
      </c>
      <c r="BM67" s="45">
        <f t="shared" ref="BM67:BM78" si="18">BD67</f>
        <v>16</v>
      </c>
      <c r="BN67" s="78">
        <f t="shared" ref="BN67:BO78" si="19">BL67/50</f>
        <v>0.26</v>
      </c>
      <c r="BO67" s="78">
        <f t="shared" si="19"/>
        <v>0.32</v>
      </c>
      <c r="BP67" s="79">
        <f>COUNTIFS($C67:$AZ67,$BJ67,Results!$T$87:$BQ$87,BP$1)/(COUNTIF(Results!$T$87:$BQ$87,BP$1))</f>
        <v>0.17647058823529413</v>
      </c>
      <c r="BQ67" s="79">
        <f>COUNTIFS($C67:$AZ67,$BJ67,Results!$T$87:$BQ$87,BQ$1)/(COUNTIF(Results!$T$87:$BQ$87,BQ$1))</f>
        <v>0.33333333333333331</v>
      </c>
      <c r="BR67" s="79">
        <f>COUNTIFS($C67:$AZ67,$BJ67,Results!$T$87:$BQ$87,BR$1)/(COUNTIF(Results!$T$87:$BQ$87,BR$1))</f>
        <v>0.25</v>
      </c>
      <c r="BS67" s="79">
        <f>COUNTIFS($C67:$AZ67,$BJ67,Results!$T$87:$BQ$87,BS$1)/(COUNTIF(Results!$T$87:$BQ$87,BS$1))</f>
        <v>0.30769230769230771</v>
      </c>
      <c r="BT67" s="79">
        <f>COUNTIFS($C67:$AZ67,$BJ67,Results!$T$89:$BQ$89,BT$1)/(COUNTIF(Results!$T$89:$BQ$89,BT$1))</f>
        <v>0.26666666666666666</v>
      </c>
      <c r="BU67" s="79">
        <f>COUNTIFS($C67:$AZ67,$BJ67,Results!$T$89:$BQ$89,BU$1)/(COUNTIF(Results!$T$89:$BQ$89,BU$1))</f>
        <v>0.22727272727272727</v>
      </c>
      <c r="BV67" s="79">
        <f>COUNTIFS($C67:$AZ67,$BJ67,Results!$T$89:$BQ$89,BV$1)/(COUNTIF(Results!$T$89:$BQ$89,BV$1))</f>
        <v>0.22222222222222221</v>
      </c>
      <c r="BW67" s="79">
        <f>COUNTIFS($C67:$AZ67,$BJ67,Results!$T$89:$BQ$89,BW$1)/(COUNTIF(Results!$T$89:$BQ$89,BW$1))</f>
        <v>0.5</v>
      </c>
      <c r="BX67" s="79">
        <f>COUNTIFS($C67:$AZ67,$BJ67,Results!$T$90:$BQ$90,BX$1)/(COUNTIF(Results!$T$90:$BQ$90,BX$1))</f>
        <v>0.11764705882352941</v>
      </c>
      <c r="BY67" s="79">
        <f>COUNTIFS($C67:$AZ67,$BJ67,Results!$T$90:$BQ$90,BY$1)/(COUNTIF(Results!$T$90:$BQ$90,BY$1))</f>
        <v>0.23529411764705882</v>
      </c>
      <c r="BZ67" s="79">
        <f>COUNTIFS($C67:$AZ67,$BJ67,Results!$T$90:$BQ$90,BZ$1)/(COUNTIF(Results!$T$90:$BQ$90,BZ$1))</f>
        <v>0.4375</v>
      </c>
      <c r="CA67" s="79">
        <f>COUNTIFS($C67:$AZ67,$BJ67,Results!$T$91:$BQ$91,CA$1)/(COUNTIF(Results!$T$91:$BQ$91,CA$1))</f>
        <v>0.23529411764705882</v>
      </c>
      <c r="CB67" s="79">
        <f>COUNTIFS($C67:$AZ67,$BJ67,Results!$T$91:$BQ$91,CB$1)/(COUNTIF(Results!$T$91:$BQ$91,CB$1))</f>
        <v>0.11764705882352941</v>
      </c>
      <c r="CC67" s="45"/>
    </row>
    <row r="68" spans="1:81" x14ac:dyDescent="0.25">
      <c r="A68" s="45" t="s">
        <v>370</v>
      </c>
      <c r="B68" s="53" t="s">
        <v>285</v>
      </c>
      <c r="C68" s="25" t="str">
        <f>Monitoring_eng!C68</f>
        <v>no</v>
      </c>
      <c r="D68" s="25" t="str">
        <f>Monitoring_eng!E68</f>
        <v>no</v>
      </c>
      <c r="E68" s="25" t="str">
        <f>Monitoring_eng!G68</f>
        <v>no</v>
      </c>
      <c r="F68" s="25" t="str">
        <f>Monitoring_eng!I68</f>
        <v>no</v>
      </c>
      <c r="G68" s="25" t="str">
        <f>Monitoring_eng!K68</f>
        <v>no</v>
      </c>
      <c r="H68" s="25" t="str">
        <f>Monitoring_eng!M68</f>
        <v>no</v>
      </c>
      <c r="I68" s="25" t="str">
        <f>Monitoring_eng!O68</f>
        <v>no</v>
      </c>
      <c r="J68" s="25" t="str">
        <f>Monitoring_eng!Q68</f>
        <v>no</v>
      </c>
      <c r="K68" s="25" t="str">
        <f>Monitoring_eng!S68</f>
        <v>no</v>
      </c>
      <c r="L68" s="25" t="str">
        <f>Monitoring_eng!U68</f>
        <v>no</v>
      </c>
      <c r="M68" s="25" t="str">
        <f>Monitoring_eng!W68</f>
        <v>no</v>
      </c>
      <c r="N68" s="25" t="str">
        <f>Monitoring_eng!Y68</f>
        <v>no</v>
      </c>
      <c r="O68" s="25" t="str">
        <f>Monitoring_eng!AA68</f>
        <v>no</v>
      </c>
      <c r="P68" s="25" t="str">
        <f>Monitoring_eng!AC68</f>
        <v>yes</v>
      </c>
      <c r="Q68" s="25" t="str">
        <f>Monitoring_eng!AE68</f>
        <v>partially</v>
      </c>
      <c r="R68" s="25" t="str">
        <f>Monitoring_eng!AG68</f>
        <v>no</v>
      </c>
      <c r="S68" s="25" t="str">
        <f>Monitoring_eng!AI68</f>
        <v>no</v>
      </c>
      <c r="T68" s="25" t="str">
        <f>Monitoring_eng!AK68</f>
        <v>no</v>
      </c>
      <c r="U68" s="25" t="str">
        <f>Monitoring_eng!AM68</f>
        <v>no</v>
      </c>
      <c r="V68" s="25" t="str">
        <f>Monitoring_eng!AO68</f>
        <v>no</v>
      </c>
      <c r="W68" s="25" t="str">
        <f>Monitoring_eng!AQ68</f>
        <v>no</v>
      </c>
      <c r="X68" s="25" t="str">
        <f>Monitoring_eng!AS68</f>
        <v>no</v>
      </c>
      <c r="Y68" s="25" t="str">
        <f>Monitoring_eng!AU68</f>
        <v>no</v>
      </c>
      <c r="Z68" s="25" t="str">
        <f>Monitoring_eng!AW68</f>
        <v>no</v>
      </c>
      <c r="AA68" s="25" t="str">
        <f>Monitoring_eng!AY68</f>
        <v>no</v>
      </c>
      <c r="AB68" s="25" t="str">
        <f>Monitoring_eng!BA68</f>
        <v>yes</v>
      </c>
      <c r="AC68" s="25" t="str">
        <f>Monitoring_eng!BC68</f>
        <v>no</v>
      </c>
      <c r="AD68" s="25" t="str">
        <f>Monitoring_eng!BE68</f>
        <v>no</v>
      </c>
      <c r="AE68" s="25" t="str">
        <f>Monitoring_eng!BG68</f>
        <v>no</v>
      </c>
      <c r="AF68" s="25" t="str">
        <f>Monitoring_eng!BI68</f>
        <v>no</v>
      </c>
      <c r="AG68" s="25" t="str">
        <f>Monitoring_eng!BK68</f>
        <v>no</v>
      </c>
      <c r="AH68" s="25" t="str">
        <f>Monitoring_eng!BM68</f>
        <v>no</v>
      </c>
      <c r="AI68" s="25" t="str">
        <f>Monitoring_eng!BO68</f>
        <v>no</v>
      </c>
      <c r="AJ68" s="25" t="str">
        <f>Monitoring_eng!BQ68</f>
        <v>no</v>
      </c>
      <c r="AK68" s="25" t="str">
        <f>Monitoring_eng!BS68</f>
        <v>no</v>
      </c>
      <c r="AL68" s="25" t="str">
        <f>Monitoring_eng!BU68</f>
        <v>no</v>
      </c>
      <c r="AM68" s="25" t="str">
        <f>Monitoring_eng!BW68</f>
        <v>no</v>
      </c>
      <c r="AN68" s="25" t="str">
        <f>Monitoring_eng!BY68</f>
        <v>no</v>
      </c>
      <c r="AO68" s="25" t="str">
        <f>Monitoring_eng!CA68</f>
        <v>no</v>
      </c>
      <c r="AP68" s="25" t="str">
        <f>Monitoring_eng!CC68</f>
        <v>yes</v>
      </c>
      <c r="AQ68" s="25" t="str">
        <f>Monitoring_eng!CE68</f>
        <v>no</v>
      </c>
      <c r="AR68" s="25" t="str">
        <f>Monitoring_eng!CG68</f>
        <v>no</v>
      </c>
      <c r="AS68" s="25" t="str">
        <f>Monitoring_eng!CI68</f>
        <v>no</v>
      </c>
      <c r="AT68" s="25" t="str">
        <f>Monitoring_eng!CK68</f>
        <v>no</v>
      </c>
      <c r="AU68" s="25" t="str">
        <f>Monitoring_eng!CM68</f>
        <v>no</v>
      </c>
      <c r="AV68" s="25" t="str">
        <f>Monitoring_eng!CO68</f>
        <v>no</v>
      </c>
      <c r="AW68" s="25" t="str">
        <f>Monitoring_eng!CQ68</f>
        <v>no</v>
      </c>
      <c r="AX68" s="25" t="str">
        <f>Monitoring_eng!CS68</f>
        <v>no</v>
      </c>
      <c r="AY68" s="25" t="str">
        <f>Monitoring_eng!CU68</f>
        <v>yes</v>
      </c>
      <c r="AZ68" s="25" t="str">
        <f>Monitoring_eng!CW68</f>
        <v>no</v>
      </c>
      <c r="BA68" s="45" t="s">
        <v>1749</v>
      </c>
      <c r="BB68" s="45">
        <f t="shared" si="10"/>
        <v>4</v>
      </c>
      <c r="BC68" s="45" t="s">
        <v>1750</v>
      </c>
      <c r="BD68" s="45">
        <f t="shared" si="11"/>
        <v>45</v>
      </c>
      <c r="BE68" s="45" t="s">
        <v>1752</v>
      </c>
      <c r="BF68" s="45">
        <f t="shared" si="12"/>
        <v>1</v>
      </c>
      <c r="BG68" s="45" t="s">
        <v>2116</v>
      </c>
      <c r="BH68" s="45">
        <f t="shared" si="13"/>
        <v>0</v>
      </c>
      <c r="BI68" s="45">
        <f t="shared" si="14"/>
        <v>50</v>
      </c>
      <c r="BJ68" s="45" t="str">
        <f t="shared" si="15"/>
        <v>yes</v>
      </c>
      <c r="BK68" s="45" t="str">
        <f t="shared" si="16"/>
        <v>no</v>
      </c>
      <c r="BL68" s="45">
        <f t="shared" si="17"/>
        <v>4</v>
      </c>
      <c r="BM68" s="45">
        <f t="shared" si="18"/>
        <v>45</v>
      </c>
      <c r="BN68" s="78">
        <f t="shared" si="19"/>
        <v>0.08</v>
      </c>
      <c r="BO68" s="78">
        <f t="shared" si="19"/>
        <v>0.9</v>
      </c>
      <c r="BP68" s="79">
        <f>COUNTIFS($C68:$AZ68,$BJ68,Results!$T$87:$BQ$87,BP$1)/(COUNTIF(Results!$T$87:$BQ$87,BP$1))</f>
        <v>0.11764705882352941</v>
      </c>
      <c r="BQ68" s="79">
        <f>COUNTIFS($C68:$AZ68,$BJ68,Results!$T$87:$BQ$87,BQ$1)/(COUNTIF(Results!$T$87:$BQ$87,BQ$1))</f>
        <v>0</v>
      </c>
      <c r="BR68" s="79">
        <f>COUNTIFS($C68:$AZ68,$BJ68,Results!$T$87:$BQ$87,BR$1)/(COUNTIF(Results!$T$87:$BQ$87,BR$1))</f>
        <v>0.125</v>
      </c>
      <c r="BS68" s="79">
        <f>COUNTIFS($C68:$AZ68,$BJ68,Results!$T$87:$BQ$87,BS$1)/(COUNTIF(Results!$T$87:$BQ$87,BS$1))</f>
        <v>7.6923076923076927E-2</v>
      </c>
      <c r="BT68" s="79">
        <f>COUNTIFS($C68:$AZ68,$BJ68,Results!$T$89:$BQ$89,BT$1)/(COUNTIF(Results!$T$89:$BQ$89,BT$1))</f>
        <v>0</v>
      </c>
      <c r="BU68" s="79">
        <f>COUNTIFS($C68:$AZ68,$BJ68,Results!$T$89:$BQ$89,BU$1)/(COUNTIF(Results!$T$89:$BQ$89,BU$1))</f>
        <v>9.0909090909090912E-2</v>
      </c>
      <c r="BV68" s="79">
        <f>COUNTIFS($C68:$AZ68,$BJ68,Results!$T$89:$BQ$89,BV$1)/(COUNTIF(Results!$T$89:$BQ$89,BV$1))</f>
        <v>0.22222222222222221</v>
      </c>
      <c r="BW68" s="79">
        <f>COUNTIFS($C68:$AZ68,$BJ68,Results!$T$89:$BQ$89,BW$1)/(COUNTIF(Results!$T$89:$BQ$89,BW$1))</f>
        <v>0</v>
      </c>
      <c r="BX68" s="79">
        <f>COUNTIFS($C68:$AZ68,$BJ68,Results!$T$90:$BQ$90,BX$1)/(COUNTIF(Results!$T$90:$BQ$90,BX$1))</f>
        <v>0.11764705882352941</v>
      </c>
      <c r="BY68" s="79">
        <f>COUNTIFS($C68:$AZ68,$BJ68,Results!$T$90:$BQ$90,BY$1)/(COUNTIF(Results!$T$90:$BQ$90,BY$1))</f>
        <v>0.11764705882352941</v>
      </c>
      <c r="BZ68" s="79">
        <f>COUNTIFS($C68:$AZ68,$BJ68,Results!$T$90:$BQ$90,BZ$1)/(COUNTIF(Results!$T$90:$BQ$90,BZ$1))</f>
        <v>0</v>
      </c>
      <c r="CA68" s="79">
        <f>COUNTIFS($C68:$AZ68,$BJ68,Results!$T$91:$BQ$91,CA$1)/(COUNTIF(Results!$T$91:$BQ$91,CA$1))</f>
        <v>0.11764705882352941</v>
      </c>
      <c r="CB68" s="79">
        <f>COUNTIFS($C68:$AZ68,$BJ68,Results!$T$91:$BQ$91,CB$1)/(COUNTIF(Results!$T$91:$BQ$91,CB$1))</f>
        <v>0.11764705882352941</v>
      </c>
      <c r="CC68" s="45"/>
    </row>
    <row r="69" spans="1:81" x14ac:dyDescent="0.25">
      <c r="A69" s="45" t="s">
        <v>371</v>
      </c>
      <c r="B69" s="53" t="s">
        <v>167</v>
      </c>
      <c r="C69" s="25" t="str">
        <f>Monitoring_eng!C69</f>
        <v>yes</v>
      </c>
      <c r="D69" s="25" t="str">
        <f>Monitoring_eng!E69</f>
        <v>no</v>
      </c>
      <c r="E69" s="25" t="str">
        <f>Monitoring_eng!G69</f>
        <v>no</v>
      </c>
      <c r="F69" s="25" t="str">
        <f>Monitoring_eng!I69</f>
        <v>no</v>
      </c>
      <c r="G69" s="25" t="str">
        <f>Monitoring_eng!K69</f>
        <v>no</v>
      </c>
      <c r="H69" s="25" t="str">
        <f>Monitoring_eng!M69</f>
        <v>yes</v>
      </c>
      <c r="I69" s="25" t="str">
        <f>Monitoring_eng!O69</f>
        <v>no</v>
      </c>
      <c r="J69" s="25" t="str">
        <f>Monitoring_eng!Q69</f>
        <v>no</v>
      </c>
      <c r="K69" s="25" t="str">
        <f>Monitoring_eng!S69</f>
        <v>no</v>
      </c>
      <c r="L69" s="25" t="str">
        <f>Monitoring_eng!U69</f>
        <v>no</v>
      </c>
      <c r="M69" s="25" t="str">
        <f>Monitoring_eng!W69</f>
        <v>no</v>
      </c>
      <c r="N69" s="25" t="str">
        <f>Monitoring_eng!Y69</f>
        <v>no</v>
      </c>
      <c r="O69" s="25" t="str">
        <f>Monitoring_eng!AA69</f>
        <v>no</v>
      </c>
      <c r="P69" s="25" t="str">
        <f>Monitoring_eng!AC69</f>
        <v>yes</v>
      </c>
      <c r="Q69" s="25" t="str">
        <f>Monitoring_eng!AE69</f>
        <v>no</v>
      </c>
      <c r="R69" s="25" t="str">
        <f>Monitoring_eng!AG69</f>
        <v>no</v>
      </c>
      <c r="S69" s="25" t="str">
        <f>Monitoring_eng!AI69</f>
        <v>no</v>
      </c>
      <c r="T69" s="25" t="str">
        <f>Monitoring_eng!AK69</f>
        <v>no</v>
      </c>
      <c r="U69" s="25" t="str">
        <f>Monitoring_eng!AM69</f>
        <v>no</v>
      </c>
      <c r="V69" s="25" t="str">
        <f>Monitoring_eng!AO69</f>
        <v>no</v>
      </c>
      <c r="W69" s="25" t="str">
        <f>Monitoring_eng!AQ69</f>
        <v>no</v>
      </c>
      <c r="X69" s="25" t="str">
        <f>Monitoring_eng!AS69</f>
        <v>no</v>
      </c>
      <c r="Y69" s="25" t="str">
        <f>Monitoring_eng!AU69</f>
        <v>no</v>
      </c>
      <c r="Z69" s="25" t="str">
        <f>Monitoring_eng!AW69</f>
        <v>no</v>
      </c>
      <c r="AA69" s="25" t="str">
        <f>Monitoring_eng!AY69</f>
        <v>no</v>
      </c>
      <c r="AB69" s="25" t="str">
        <f>Monitoring_eng!BA69</f>
        <v>no</v>
      </c>
      <c r="AC69" s="25" t="str">
        <f>Monitoring_eng!BC69</f>
        <v>no</v>
      </c>
      <c r="AD69" s="25" t="str">
        <f>Monitoring_eng!BE69</f>
        <v>no</v>
      </c>
      <c r="AE69" s="25" t="str">
        <f>Monitoring_eng!BG69</f>
        <v>no</v>
      </c>
      <c r="AF69" s="25" t="str">
        <f>Monitoring_eng!BI69</f>
        <v>no</v>
      </c>
      <c r="AG69" s="25" t="str">
        <f>Monitoring_eng!BK69</f>
        <v>no</v>
      </c>
      <c r="AH69" s="25" t="str">
        <f>Monitoring_eng!BM69</f>
        <v>no</v>
      </c>
      <c r="AI69" s="25" t="str">
        <f>Monitoring_eng!BO69</f>
        <v>no</v>
      </c>
      <c r="AJ69" s="25" t="str">
        <f>Monitoring_eng!BQ69</f>
        <v>no</v>
      </c>
      <c r="AK69" s="25" t="str">
        <f>Monitoring_eng!BS69</f>
        <v>partially</v>
      </c>
      <c r="AL69" s="25" t="str">
        <f>Monitoring_eng!BU69</f>
        <v>no</v>
      </c>
      <c r="AM69" s="25" t="str">
        <f>Monitoring_eng!BW69</f>
        <v>no</v>
      </c>
      <c r="AN69" s="25" t="str">
        <f>Monitoring_eng!BY69</f>
        <v>no</v>
      </c>
      <c r="AO69" s="25" t="str">
        <f>Monitoring_eng!CA69</f>
        <v>no</v>
      </c>
      <c r="AP69" s="25" t="str">
        <f>Monitoring_eng!CC69</f>
        <v>yes</v>
      </c>
      <c r="AQ69" s="25" t="str">
        <f>Monitoring_eng!CE69</f>
        <v>no</v>
      </c>
      <c r="AR69" s="25" t="str">
        <f>Monitoring_eng!CG69</f>
        <v>no</v>
      </c>
      <c r="AS69" s="25" t="str">
        <f>Monitoring_eng!CI69</f>
        <v>no</v>
      </c>
      <c r="AT69" s="25" t="str">
        <f>Monitoring_eng!CK69</f>
        <v>no</v>
      </c>
      <c r="AU69" s="25" t="str">
        <f>Monitoring_eng!CM69</f>
        <v>no</v>
      </c>
      <c r="AV69" s="25" t="str">
        <f>Monitoring_eng!CO69</f>
        <v>no</v>
      </c>
      <c r="AW69" s="25" t="str">
        <f>Monitoring_eng!CQ69</f>
        <v>no</v>
      </c>
      <c r="AX69" s="25" t="str">
        <f>Monitoring_eng!CS69</f>
        <v>no</v>
      </c>
      <c r="AY69" s="25" t="str">
        <f>Monitoring_eng!CU69</f>
        <v>no</v>
      </c>
      <c r="AZ69" s="25" t="str">
        <f>Monitoring_eng!CW69</f>
        <v>no</v>
      </c>
      <c r="BA69" s="45" t="s">
        <v>1749</v>
      </c>
      <c r="BB69" s="45">
        <f t="shared" si="10"/>
        <v>4</v>
      </c>
      <c r="BC69" s="45" t="s">
        <v>1750</v>
      </c>
      <c r="BD69" s="45">
        <f t="shared" si="11"/>
        <v>45</v>
      </c>
      <c r="BE69" s="45" t="s">
        <v>1752</v>
      </c>
      <c r="BF69" s="45">
        <f t="shared" si="12"/>
        <v>1</v>
      </c>
      <c r="BG69" s="45" t="s">
        <v>2116</v>
      </c>
      <c r="BH69" s="45">
        <f t="shared" si="13"/>
        <v>0</v>
      </c>
      <c r="BI69" s="45">
        <f t="shared" si="14"/>
        <v>50</v>
      </c>
      <c r="BJ69" s="45" t="str">
        <f t="shared" si="15"/>
        <v>yes</v>
      </c>
      <c r="BK69" s="45" t="str">
        <f t="shared" si="16"/>
        <v>no</v>
      </c>
      <c r="BL69" s="45">
        <f t="shared" si="17"/>
        <v>4</v>
      </c>
      <c r="BM69" s="45">
        <f t="shared" si="18"/>
        <v>45</v>
      </c>
      <c r="BN69" s="78">
        <f t="shared" si="19"/>
        <v>0.08</v>
      </c>
      <c r="BO69" s="78">
        <f t="shared" si="19"/>
        <v>0.9</v>
      </c>
      <c r="BP69" s="79">
        <f>COUNTIFS($C69:$AZ69,$BJ69,Results!$T$87:$BQ$87,BP$1)/(COUNTIF(Results!$T$87:$BQ$87,BP$1))</f>
        <v>0.11764705882352941</v>
      </c>
      <c r="BQ69" s="79">
        <f>COUNTIFS($C69:$AZ69,$BJ69,Results!$T$87:$BQ$87,BQ$1)/(COUNTIF(Results!$T$87:$BQ$87,BQ$1))</f>
        <v>0</v>
      </c>
      <c r="BR69" s="79">
        <f>COUNTIFS($C69:$AZ69,$BJ69,Results!$T$87:$BQ$87,BR$1)/(COUNTIF(Results!$T$87:$BQ$87,BR$1))</f>
        <v>0.125</v>
      </c>
      <c r="BS69" s="79">
        <f>COUNTIFS($C69:$AZ69,$BJ69,Results!$T$87:$BQ$87,BS$1)/(COUNTIF(Results!$T$87:$BQ$87,BS$1))</f>
        <v>7.6923076923076927E-2</v>
      </c>
      <c r="BT69" s="79">
        <f>COUNTIFS($C69:$AZ69,$BJ69,Results!$T$89:$BQ$89,BT$1)/(COUNTIF(Results!$T$89:$BQ$89,BT$1))</f>
        <v>6.6666666666666666E-2</v>
      </c>
      <c r="BU69" s="79">
        <f>COUNTIFS($C69:$AZ69,$BJ69,Results!$T$89:$BQ$89,BU$1)/(COUNTIF(Results!$T$89:$BQ$89,BU$1))</f>
        <v>9.0909090909090912E-2</v>
      </c>
      <c r="BV69" s="79">
        <f>COUNTIFS($C69:$AZ69,$BJ69,Results!$T$89:$BQ$89,BV$1)/(COUNTIF(Results!$T$89:$BQ$89,BV$1))</f>
        <v>0.1111111111111111</v>
      </c>
      <c r="BW69" s="79">
        <f>COUNTIFS($C69:$AZ69,$BJ69,Results!$T$89:$BQ$89,BW$1)/(COUNTIF(Results!$T$89:$BQ$89,BW$1))</f>
        <v>0</v>
      </c>
      <c r="BX69" s="79">
        <f>COUNTIFS($C69:$AZ69,$BJ69,Results!$T$90:$BQ$90,BX$1)/(COUNTIF(Results!$T$90:$BQ$90,BX$1))</f>
        <v>5.8823529411764705E-2</v>
      </c>
      <c r="BY69" s="79">
        <f>COUNTIFS($C69:$AZ69,$BJ69,Results!$T$90:$BQ$90,BY$1)/(COUNTIF(Results!$T$90:$BQ$90,BY$1))</f>
        <v>0.11764705882352941</v>
      </c>
      <c r="BZ69" s="79">
        <f>COUNTIFS($C69:$AZ69,$BJ69,Results!$T$90:$BQ$90,BZ$1)/(COUNTIF(Results!$T$90:$BQ$90,BZ$1))</f>
        <v>6.25E-2</v>
      </c>
      <c r="CA69" s="79">
        <f>COUNTIFS($C69:$AZ69,$BJ69,Results!$T$91:$BQ$91,CA$1)/(COUNTIF(Results!$T$91:$BQ$91,CA$1))</f>
        <v>0.11764705882352941</v>
      </c>
      <c r="CB69" s="79">
        <f>COUNTIFS($C69:$AZ69,$BJ69,Results!$T$91:$BQ$91,CB$1)/(COUNTIF(Results!$T$91:$BQ$91,CB$1))</f>
        <v>5.8823529411764705E-2</v>
      </c>
      <c r="CC69" s="45"/>
    </row>
    <row r="70" spans="1:81" x14ac:dyDescent="0.25">
      <c r="A70" s="45" t="s">
        <v>372</v>
      </c>
      <c r="B70" s="53" t="s">
        <v>168</v>
      </c>
      <c r="C70" s="25" t="str">
        <f>Monitoring_eng!C70</f>
        <v>no</v>
      </c>
      <c r="D70" s="25" t="str">
        <f>Monitoring_eng!E70</f>
        <v>no</v>
      </c>
      <c r="E70" s="25" t="str">
        <f>Monitoring_eng!G70</f>
        <v>no</v>
      </c>
      <c r="F70" s="25" t="str">
        <f>Monitoring_eng!I70</f>
        <v>yes</v>
      </c>
      <c r="G70" s="25" t="str">
        <f>Monitoring_eng!K70</f>
        <v>no</v>
      </c>
      <c r="H70" s="25" t="str">
        <f>Monitoring_eng!M70</f>
        <v>partially</v>
      </c>
      <c r="I70" s="25" t="str">
        <f>Monitoring_eng!O70</f>
        <v>no</v>
      </c>
      <c r="J70" s="25" t="str">
        <f>Monitoring_eng!Q70</f>
        <v>no</v>
      </c>
      <c r="K70" s="25" t="str">
        <f>Monitoring_eng!S70</f>
        <v>no</v>
      </c>
      <c r="L70" s="25" t="str">
        <f>Monitoring_eng!U70</f>
        <v>no</v>
      </c>
      <c r="M70" s="25" t="str">
        <f>Monitoring_eng!W70</f>
        <v>no</v>
      </c>
      <c r="N70" s="25" t="str">
        <f>Monitoring_eng!Y70</f>
        <v>no</v>
      </c>
      <c r="O70" s="25" t="str">
        <f>Monitoring_eng!AA70</f>
        <v>no</v>
      </c>
      <c r="P70" s="25" t="str">
        <f>Monitoring_eng!AC70</f>
        <v>partially</v>
      </c>
      <c r="Q70" s="25" t="str">
        <f>Monitoring_eng!AE70</f>
        <v>partially</v>
      </c>
      <c r="R70" s="25" t="str">
        <f>Monitoring_eng!AG70</f>
        <v>no</v>
      </c>
      <c r="S70" s="25" t="str">
        <f>Monitoring_eng!AI70</f>
        <v>no</v>
      </c>
      <c r="T70" s="25" t="str">
        <f>Monitoring_eng!AK70</f>
        <v>yes</v>
      </c>
      <c r="U70" s="25" t="str">
        <f>Monitoring_eng!AM70</f>
        <v>no</v>
      </c>
      <c r="V70" s="25" t="str">
        <f>Monitoring_eng!AO70</f>
        <v>no</v>
      </c>
      <c r="W70" s="25" t="str">
        <f>Monitoring_eng!AQ70</f>
        <v>no</v>
      </c>
      <c r="X70" s="25" t="str">
        <f>Monitoring_eng!AS70</f>
        <v>no</v>
      </c>
      <c r="Y70" s="25" t="str">
        <f>Monitoring_eng!AU70</f>
        <v>no</v>
      </c>
      <c r="Z70" s="25" t="str">
        <f>Monitoring_eng!AW70</f>
        <v>partially</v>
      </c>
      <c r="AA70" s="25" t="str">
        <f>Monitoring_eng!AY70</f>
        <v>no</v>
      </c>
      <c r="AB70" s="25" t="str">
        <f>Monitoring_eng!BA70</f>
        <v>yes</v>
      </c>
      <c r="AC70" s="25" t="str">
        <f>Monitoring_eng!BC70</f>
        <v>no</v>
      </c>
      <c r="AD70" s="25" t="str">
        <f>Monitoring_eng!BE70</f>
        <v>no</v>
      </c>
      <c r="AE70" s="25" t="str">
        <f>Monitoring_eng!BG70</f>
        <v>no</v>
      </c>
      <c r="AF70" s="25" t="str">
        <f>Monitoring_eng!BI70</f>
        <v>no</v>
      </c>
      <c r="AG70" s="25" t="str">
        <f>Monitoring_eng!BK70</f>
        <v>no</v>
      </c>
      <c r="AH70" s="25" t="str">
        <f>Monitoring_eng!BM70</f>
        <v>no</v>
      </c>
      <c r="AI70" s="25" t="str">
        <f>Monitoring_eng!BO70</f>
        <v>no</v>
      </c>
      <c r="AJ70" s="25" t="str">
        <f>Monitoring_eng!BQ70</f>
        <v>no</v>
      </c>
      <c r="AK70" s="25" t="str">
        <f>Monitoring_eng!BS70</f>
        <v>no</v>
      </c>
      <c r="AL70" s="25" t="str">
        <f>Monitoring_eng!BU70</f>
        <v>no</v>
      </c>
      <c r="AM70" s="25" t="str">
        <f>Monitoring_eng!BW70</f>
        <v>no</v>
      </c>
      <c r="AN70" s="25" t="str">
        <f>Monitoring_eng!BY70</f>
        <v>yes</v>
      </c>
      <c r="AO70" s="25" t="str">
        <f>Monitoring_eng!CA70</f>
        <v>no</v>
      </c>
      <c r="AP70" s="25" t="str">
        <f>Monitoring_eng!CC70</f>
        <v>no</v>
      </c>
      <c r="AQ70" s="25" t="str">
        <f>Monitoring_eng!CE70</f>
        <v>yes</v>
      </c>
      <c r="AR70" s="25" t="str">
        <f>Monitoring_eng!CG70</f>
        <v>no</v>
      </c>
      <c r="AS70" s="25" t="str">
        <f>Monitoring_eng!CI70</f>
        <v>no</v>
      </c>
      <c r="AT70" s="25" t="str">
        <f>Monitoring_eng!CK70</f>
        <v>no</v>
      </c>
      <c r="AU70" s="25" t="str">
        <f>Monitoring_eng!CM70</f>
        <v>partially</v>
      </c>
      <c r="AV70" s="25" t="str">
        <f>Monitoring_eng!CO70</f>
        <v>no</v>
      </c>
      <c r="AW70" s="25" t="str">
        <f>Monitoring_eng!CQ70</f>
        <v>no</v>
      </c>
      <c r="AX70" s="25" t="str">
        <f>Monitoring_eng!CS70</f>
        <v>no</v>
      </c>
      <c r="AY70" s="25" t="str">
        <f>Monitoring_eng!CU70</f>
        <v>no</v>
      </c>
      <c r="AZ70" s="25" t="str">
        <f>Monitoring_eng!CW70</f>
        <v>no</v>
      </c>
      <c r="BA70" s="45" t="s">
        <v>1749</v>
      </c>
      <c r="BB70" s="45">
        <f t="shared" si="10"/>
        <v>5</v>
      </c>
      <c r="BC70" s="45" t="s">
        <v>1750</v>
      </c>
      <c r="BD70" s="45">
        <f t="shared" si="11"/>
        <v>40</v>
      </c>
      <c r="BE70" s="45" t="s">
        <v>1752</v>
      </c>
      <c r="BF70" s="45">
        <f t="shared" si="12"/>
        <v>5</v>
      </c>
      <c r="BG70" s="45" t="s">
        <v>2116</v>
      </c>
      <c r="BH70" s="45">
        <f t="shared" si="13"/>
        <v>0</v>
      </c>
      <c r="BI70" s="45">
        <f t="shared" si="14"/>
        <v>50</v>
      </c>
      <c r="BJ70" s="45" t="str">
        <f t="shared" si="15"/>
        <v>yes</v>
      </c>
      <c r="BK70" s="45" t="str">
        <f t="shared" si="16"/>
        <v>no</v>
      </c>
      <c r="BL70" s="45">
        <f t="shared" si="17"/>
        <v>5</v>
      </c>
      <c r="BM70" s="45">
        <f t="shared" si="18"/>
        <v>40</v>
      </c>
      <c r="BN70" s="78">
        <f t="shared" si="19"/>
        <v>0.1</v>
      </c>
      <c r="BO70" s="78">
        <f t="shared" si="19"/>
        <v>0.8</v>
      </c>
      <c r="BP70" s="79">
        <f>COUNTIFS($C70:$AZ70,$BJ70,Results!$T$87:$BQ$87,BP$1)/(COUNTIF(Results!$T$87:$BQ$87,BP$1))</f>
        <v>5.8823529411764705E-2</v>
      </c>
      <c r="BQ70" s="79">
        <f>COUNTIFS($C70:$AZ70,$BJ70,Results!$T$87:$BQ$87,BQ$1)/(COUNTIF(Results!$T$87:$BQ$87,BQ$1))</f>
        <v>8.3333333333333329E-2</v>
      </c>
      <c r="BR70" s="79">
        <f>COUNTIFS($C70:$AZ70,$BJ70,Results!$T$87:$BQ$87,BR$1)/(COUNTIF(Results!$T$87:$BQ$87,BR$1))</f>
        <v>0.375</v>
      </c>
      <c r="BS70" s="79">
        <f>COUNTIFS($C70:$AZ70,$BJ70,Results!$T$87:$BQ$87,BS$1)/(COUNTIF(Results!$T$87:$BQ$87,BS$1))</f>
        <v>0</v>
      </c>
      <c r="BT70" s="79">
        <f>COUNTIFS($C70:$AZ70,$BJ70,Results!$T$89:$BQ$89,BT$1)/(COUNTIF(Results!$T$89:$BQ$89,BT$1))</f>
        <v>6.6666666666666666E-2</v>
      </c>
      <c r="BU70" s="79">
        <f>COUNTIFS($C70:$AZ70,$BJ70,Results!$T$89:$BQ$89,BU$1)/(COUNTIF(Results!$T$89:$BQ$89,BU$1))</f>
        <v>0.13636363636363635</v>
      </c>
      <c r="BV70" s="79">
        <f>COUNTIFS($C70:$AZ70,$BJ70,Results!$T$89:$BQ$89,BV$1)/(COUNTIF(Results!$T$89:$BQ$89,BV$1))</f>
        <v>0.1111111111111111</v>
      </c>
      <c r="BW70" s="79">
        <f>COUNTIFS($C70:$AZ70,$BJ70,Results!$T$89:$BQ$89,BW$1)/(COUNTIF(Results!$T$89:$BQ$89,BW$1))</f>
        <v>0</v>
      </c>
      <c r="BX70" s="79">
        <f>COUNTIFS($C70:$AZ70,$BJ70,Results!$T$90:$BQ$90,BX$1)/(COUNTIF(Results!$T$90:$BQ$90,BX$1))</f>
        <v>0.17647058823529413</v>
      </c>
      <c r="BY70" s="79">
        <f>COUNTIFS($C70:$AZ70,$BJ70,Results!$T$90:$BQ$90,BY$1)/(COUNTIF(Results!$T$90:$BQ$90,BY$1))</f>
        <v>5.8823529411764705E-2</v>
      </c>
      <c r="BZ70" s="79">
        <f>COUNTIFS($C70:$AZ70,$BJ70,Results!$T$90:$BQ$90,BZ$1)/(COUNTIF(Results!$T$90:$BQ$90,BZ$1))</f>
        <v>6.25E-2</v>
      </c>
      <c r="CA70" s="79">
        <f>COUNTIFS($C70:$AZ70,$BJ70,Results!$T$91:$BQ$91,CA$1)/(COUNTIF(Results!$T$91:$BQ$91,CA$1))</f>
        <v>5.8823529411764705E-2</v>
      </c>
      <c r="CB70" s="79">
        <f>COUNTIFS($C70:$AZ70,$BJ70,Results!$T$91:$BQ$91,CB$1)/(COUNTIF(Results!$T$91:$BQ$91,CB$1))</f>
        <v>0.17647058823529413</v>
      </c>
      <c r="CC70" s="45"/>
    </row>
    <row r="71" spans="1:81" x14ac:dyDescent="0.25">
      <c r="A71" s="45" t="s">
        <v>373</v>
      </c>
      <c r="B71" s="53" t="s">
        <v>169</v>
      </c>
      <c r="C71" s="25" t="str">
        <f>Monitoring_eng!C71</f>
        <v>no</v>
      </c>
      <c r="D71" s="25" t="str">
        <f>Monitoring_eng!E71</f>
        <v>yes</v>
      </c>
      <c r="E71" s="25" t="str">
        <f>Monitoring_eng!G71</f>
        <v>no</v>
      </c>
      <c r="F71" s="25" t="str">
        <f>Monitoring_eng!I71</f>
        <v>no</v>
      </c>
      <c r="G71" s="25" t="str">
        <f>Monitoring_eng!K71</f>
        <v>no</v>
      </c>
      <c r="H71" s="25" t="str">
        <f>Monitoring_eng!M71</f>
        <v>yes</v>
      </c>
      <c r="I71" s="25" t="str">
        <f>Monitoring_eng!O71</f>
        <v>no</v>
      </c>
      <c r="J71" s="25" t="str">
        <f>Monitoring_eng!Q71</f>
        <v>no</v>
      </c>
      <c r="K71" s="25" t="str">
        <f>Monitoring_eng!S71</f>
        <v>no</v>
      </c>
      <c r="L71" s="25" t="str">
        <f>Monitoring_eng!U71</f>
        <v>no</v>
      </c>
      <c r="M71" s="25" t="str">
        <f>Monitoring_eng!W71</f>
        <v>no</v>
      </c>
      <c r="N71" s="25" t="str">
        <f>Monitoring_eng!Y71</f>
        <v>no</v>
      </c>
      <c r="O71" s="25" t="str">
        <f>Monitoring_eng!AA71</f>
        <v>no</v>
      </c>
      <c r="P71" s="25" t="str">
        <f>Monitoring_eng!AC71</f>
        <v>no</v>
      </c>
      <c r="Q71" s="25" t="str">
        <f>Monitoring_eng!AE71</f>
        <v>partially</v>
      </c>
      <c r="R71" s="25" t="str">
        <f>Monitoring_eng!AG71</f>
        <v>no</v>
      </c>
      <c r="S71" s="25" t="str">
        <f>Monitoring_eng!AI71</f>
        <v>no</v>
      </c>
      <c r="T71" s="25" t="str">
        <f>Monitoring_eng!AK71</f>
        <v>yes</v>
      </c>
      <c r="U71" s="25" t="str">
        <f>Monitoring_eng!AM71</f>
        <v>no</v>
      </c>
      <c r="V71" s="25" t="str">
        <f>Monitoring_eng!AO71</f>
        <v>no</v>
      </c>
      <c r="W71" s="25" t="str">
        <f>Monitoring_eng!AQ71</f>
        <v>no</v>
      </c>
      <c r="X71" s="25" t="str">
        <f>Monitoring_eng!AS71</f>
        <v>no</v>
      </c>
      <c r="Y71" s="25" t="str">
        <f>Monitoring_eng!AU71</f>
        <v>no</v>
      </c>
      <c r="Z71" s="25" t="str">
        <f>Monitoring_eng!AW71</f>
        <v>no</v>
      </c>
      <c r="AA71" s="25" t="str">
        <f>Monitoring_eng!AY71</f>
        <v>no</v>
      </c>
      <c r="AB71" s="25" t="str">
        <f>Monitoring_eng!BA71</f>
        <v>yes</v>
      </c>
      <c r="AC71" s="25" t="str">
        <f>Monitoring_eng!BC71</f>
        <v>no</v>
      </c>
      <c r="AD71" s="25" t="str">
        <f>Monitoring_eng!BE71</f>
        <v>no</v>
      </c>
      <c r="AE71" s="25" t="str">
        <f>Monitoring_eng!BG71</f>
        <v>no</v>
      </c>
      <c r="AF71" s="25" t="str">
        <f>Monitoring_eng!BI71</f>
        <v>no</v>
      </c>
      <c r="AG71" s="25" t="str">
        <f>Monitoring_eng!BK71</f>
        <v>no</v>
      </c>
      <c r="AH71" s="25" t="str">
        <f>Monitoring_eng!BM71</f>
        <v>no</v>
      </c>
      <c r="AI71" s="25" t="str">
        <f>Monitoring_eng!BO71</f>
        <v>no</v>
      </c>
      <c r="AJ71" s="25" t="str">
        <f>Monitoring_eng!BQ71</f>
        <v>no</v>
      </c>
      <c r="AK71" s="25" t="str">
        <f>Monitoring_eng!BS71</f>
        <v>no</v>
      </c>
      <c r="AL71" s="25" t="str">
        <f>Monitoring_eng!BU71</f>
        <v>no</v>
      </c>
      <c r="AM71" s="25" t="str">
        <f>Monitoring_eng!BW71</f>
        <v>no</v>
      </c>
      <c r="AN71" s="25" t="str">
        <f>Monitoring_eng!BY71</f>
        <v>no</v>
      </c>
      <c r="AO71" s="25" t="str">
        <f>Monitoring_eng!CA71</f>
        <v>no</v>
      </c>
      <c r="AP71" s="25" t="str">
        <f>Monitoring_eng!CC71</f>
        <v>no</v>
      </c>
      <c r="AQ71" s="25" t="str">
        <f>Monitoring_eng!CE71</f>
        <v>no</v>
      </c>
      <c r="AR71" s="25" t="str">
        <f>Monitoring_eng!CG71</f>
        <v>no</v>
      </c>
      <c r="AS71" s="25" t="str">
        <f>Monitoring_eng!CI71</f>
        <v>no</v>
      </c>
      <c r="AT71" s="25" t="str">
        <f>Monitoring_eng!CK71</f>
        <v>no</v>
      </c>
      <c r="AU71" s="25" t="str">
        <f>Monitoring_eng!CM71</f>
        <v>no</v>
      </c>
      <c r="AV71" s="25" t="str">
        <f>Monitoring_eng!CO71</f>
        <v>no</v>
      </c>
      <c r="AW71" s="25" t="str">
        <f>Monitoring_eng!CQ71</f>
        <v>no</v>
      </c>
      <c r="AX71" s="25" t="str">
        <f>Monitoring_eng!CS71</f>
        <v>no</v>
      </c>
      <c r="AY71" s="25" t="str">
        <f>Monitoring_eng!CU71</f>
        <v>no</v>
      </c>
      <c r="AZ71" s="25" t="str">
        <f>Monitoring_eng!CW71</f>
        <v>no</v>
      </c>
      <c r="BA71" s="45" t="s">
        <v>1749</v>
      </c>
      <c r="BB71" s="45">
        <f t="shared" si="10"/>
        <v>4</v>
      </c>
      <c r="BC71" s="45" t="s">
        <v>1750</v>
      </c>
      <c r="BD71" s="45">
        <f t="shared" si="11"/>
        <v>45</v>
      </c>
      <c r="BE71" s="45" t="s">
        <v>1752</v>
      </c>
      <c r="BF71" s="45">
        <f t="shared" si="12"/>
        <v>1</v>
      </c>
      <c r="BG71" s="45" t="s">
        <v>2116</v>
      </c>
      <c r="BH71" s="45">
        <f t="shared" si="13"/>
        <v>0</v>
      </c>
      <c r="BI71" s="45">
        <f t="shared" si="14"/>
        <v>50</v>
      </c>
      <c r="BJ71" s="45" t="str">
        <f t="shared" si="15"/>
        <v>yes</v>
      </c>
      <c r="BK71" s="45" t="str">
        <f t="shared" si="16"/>
        <v>no</v>
      </c>
      <c r="BL71" s="45">
        <f t="shared" si="17"/>
        <v>4</v>
      </c>
      <c r="BM71" s="45">
        <f t="shared" si="18"/>
        <v>45</v>
      </c>
      <c r="BN71" s="78">
        <f t="shared" si="19"/>
        <v>0.08</v>
      </c>
      <c r="BO71" s="78">
        <f t="shared" si="19"/>
        <v>0.9</v>
      </c>
      <c r="BP71" s="79">
        <f>COUNTIFS($C71:$AZ71,$BJ71,Results!$T$87:$BQ$87,BP$1)/(COUNTIF(Results!$T$87:$BQ$87,BP$1))</f>
        <v>0.11764705882352941</v>
      </c>
      <c r="BQ71" s="79">
        <f>COUNTIFS($C71:$AZ71,$BJ71,Results!$T$87:$BQ$87,BQ$1)/(COUNTIF(Results!$T$87:$BQ$87,BQ$1))</f>
        <v>0</v>
      </c>
      <c r="BR71" s="79">
        <f>COUNTIFS($C71:$AZ71,$BJ71,Results!$T$87:$BQ$87,BR$1)/(COUNTIF(Results!$T$87:$BQ$87,BR$1))</f>
        <v>0.25</v>
      </c>
      <c r="BS71" s="79">
        <f>COUNTIFS($C71:$AZ71,$BJ71,Results!$T$87:$BQ$87,BS$1)/(COUNTIF(Results!$T$87:$BQ$87,BS$1))</f>
        <v>0</v>
      </c>
      <c r="BT71" s="79">
        <f>COUNTIFS($C71:$AZ71,$BJ71,Results!$T$89:$BQ$89,BT$1)/(COUNTIF(Results!$T$89:$BQ$89,BT$1))</f>
        <v>0.13333333333333333</v>
      </c>
      <c r="BU71" s="79">
        <f>COUNTIFS($C71:$AZ71,$BJ71,Results!$T$89:$BQ$89,BU$1)/(COUNTIF(Results!$T$89:$BQ$89,BU$1))</f>
        <v>0</v>
      </c>
      <c r="BV71" s="79">
        <f>COUNTIFS($C71:$AZ71,$BJ71,Results!$T$89:$BQ$89,BV$1)/(COUNTIF(Results!$T$89:$BQ$89,BV$1))</f>
        <v>0.22222222222222221</v>
      </c>
      <c r="BW71" s="79">
        <f>COUNTIFS($C71:$AZ71,$BJ71,Results!$T$89:$BQ$89,BW$1)/(COUNTIF(Results!$T$89:$BQ$89,BW$1))</f>
        <v>0</v>
      </c>
      <c r="BX71" s="79">
        <f>COUNTIFS($C71:$AZ71,$BJ71,Results!$T$90:$BQ$90,BX$1)/(COUNTIF(Results!$T$90:$BQ$90,BX$1))</f>
        <v>0.11764705882352941</v>
      </c>
      <c r="BY71" s="79">
        <f>COUNTIFS($C71:$AZ71,$BJ71,Results!$T$90:$BQ$90,BY$1)/(COUNTIF(Results!$T$90:$BQ$90,BY$1))</f>
        <v>0</v>
      </c>
      <c r="BZ71" s="79">
        <f>COUNTIFS($C71:$AZ71,$BJ71,Results!$T$90:$BQ$90,BZ$1)/(COUNTIF(Results!$T$90:$BQ$90,BZ$1))</f>
        <v>0.125</v>
      </c>
      <c r="CA71" s="79">
        <f>COUNTIFS($C71:$AZ71,$BJ71,Results!$T$91:$BQ$91,CA$1)/(COUNTIF(Results!$T$91:$BQ$91,CA$1))</f>
        <v>0</v>
      </c>
      <c r="CB71" s="79">
        <f>COUNTIFS($C71:$AZ71,$BJ71,Results!$T$91:$BQ$91,CB$1)/(COUNTIF(Results!$T$91:$BQ$91,CB$1))</f>
        <v>0.11764705882352941</v>
      </c>
      <c r="CC71" s="45"/>
    </row>
    <row r="72" spans="1:81" x14ac:dyDescent="0.25">
      <c r="A72" s="45" t="s">
        <v>374</v>
      </c>
      <c r="B72" s="62" t="s">
        <v>170</v>
      </c>
      <c r="C72" s="25" t="str">
        <f>Monitoring_eng!C72</f>
        <v>no</v>
      </c>
      <c r="D72" s="25" t="str">
        <f>Monitoring_eng!E72</f>
        <v>yes</v>
      </c>
      <c r="E72" s="25" t="str">
        <f>Monitoring_eng!G72</f>
        <v>yes</v>
      </c>
      <c r="F72" s="25" t="str">
        <f>Monitoring_eng!I72</f>
        <v>yes</v>
      </c>
      <c r="G72" s="25" t="str">
        <f>Monitoring_eng!K72</f>
        <v>no</v>
      </c>
      <c r="H72" s="25" t="str">
        <f>Monitoring_eng!M72</f>
        <v>yes</v>
      </c>
      <c r="I72" s="25" t="str">
        <f>Monitoring_eng!O72</f>
        <v>yes</v>
      </c>
      <c r="J72" s="25" t="str">
        <f>Monitoring_eng!Q72</f>
        <v>no</v>
      </c>
      <c r="K72" s="25" t="str">
        <f>Monitoring_eng!S72</f>
        <v>yes</v>
      </c>
      <c r="L72" s="25" t="str">
        <f>Monitoring_eng!U72</f>
        <v>partially</v>
      </c>
      <c r="M72" s="25" t="str">
        <f>Monitoring_eng!W72</f>
        <v>no</v>
      </c>
      <c r="N72" s="25" t="str">
        <f>Monitoring_eng!Y72</f>
        <v>no</v>
      </c>
      <c r="O72" s="25" t="str">
        <f>Monitoring_eng!AA72</f>
        <v>yes</v>
      </c>
      <c r="P72" s="25" t="str">
        <f>Monitoring_eng!AC72</f>
        <v>yes</v>
      </c>
      <c r="Q72" s="25" t="str">
        <f>Monitoring_eng!AE72</f>
        <v>yes</v>
      </c>
      <c r="R72" s="25" t="str">
        <f>Monitoring_eng!AG72</f>
        <v>partially</v>
      </c>
      <c r="S72" s="25" t="str">
        <f>Monitoring_eng!AI72</f>
        <v>no</v>
      </c>
      <c r="T72" s="25" t="str">
        <f>Monitoring_eng!AK72</f>
        <v>no</v>
      </c>
      <c r="U72" s="25" t="str">
        <f>Monitoring_eng!AM72</f>
        <v>yes</v>
      </c>
      <c r="V72" s="25" t="str">
        <f>Monitoring_eng!AO72</f>
        <v>partially</v>
      </c>
      <c r="W72" s="25" t="str">
        <f>Monitoring_eng!AQ72</f>
        <v>yes</v>
      </c>
      <c r="X72" s="25" t="str">
        <f>Monitoring_eng!AS72</f>
        <v>yes</v>
      </c>
      <c r="Y72" s="25" t="str">
        <f>Monitoring_eng!AU72</f>
        <v>no</v>
      </c>
      <c r="Z72" s="25" t="str">
        <f>Monitoring_eng!AW72</f>
        <v>yes</v>
      </c>
      <c r="AA72" s="25" t="str">
        <f>Monitoring_eng!AY72</f>
        <v>yes</v>
      </c>
      <c r="AB72" s="25" t="str">
        <f>Monitoring_eng!BA72</f>
        <v>yes</v>
      </c>
      <c r="AC72" s="25" t="str">
        <f>Monitoring_eng!BC72</f>
        <v>yes</v>
      </c>
      <c r="AD72" s="25" t="str">
        <f>Monitoring_eng!BE72</f>
        <v>no</v>
      </c>
      <c r="AE72" s="25" t="str">
        <f>Monitoring_eng!BG72</f>
        <v>yes</v>
      </c>
      <c r="AF72" s="25" t="str">
        <f>Monitoring_eng!BI72</f>
        <v>no</v>
      </c>
      <c r="AG72" s="25" t="str">
        <f>Monitoring_eng!BK72</f>
        <v>no</v>
      </c>
      <c r="AH72" s="25" t="str">
        <f>Monitoring_eng!BM72</f>
        <v>no</v>
      </c>
      <c r="AI72" s="25" t="str">
        <f>Monitoring_eng!BO72</f>
        <v>yes</v>
      </c>
      <c r="AJ72" s="25" t="str">
        <f>Monitoring_eng!BQ72</f>
        <v>no</v>
      </c>
      <c r="AK72" s="25" t="str">
        <f>Monitoring_eng!BS72</f>
        <v>yes</v>
      </c>
      <c r="AL72" s="25" t="str">
        <f>Monitoring_eng!BU72</f>
        <v>no</v>
      </c>
      <c r="AM72" s="25" t="str">
        <f>Monitoring_eng!BW72</f>
        <v>yes</v>
      </c>
      <c r="AN72" s="25" t="str">
        <f>Monitoring_eng!BY72</f>
        <v>no</v>
      </c>
      <c r="AO72" s="25" t="str">
        <f>Monitoring_eng!CA72</f>
        <v>no</v>
      </c>
      <c r="AP72" s="25" t="str">
        <f>Monitoring_eng!CC72</f>
        <v>yes</v>
      </c>
      <c r="AQ72" s="25" t="str">
        <f>Monitoring_eng!CE72</f>
        <v>yes</v>
      </c>
      <c r="AR72" s="25" t="str">
        <f>Monitoring_eng!CG72</f>
        <v>partially</v>
      </c>
      <c r="AS72" s="25" t="str">
        <f>Monitoring_eng!CI72</f>
        <v>yes</v>
      </c>
      <c r="AT72" s="25" t="str">
        <f>Monitoring_eng!CK72</f>
        <v>yes</v>
      </c>
      <c r="AU72" s="25" t="str">
        <f>Monitoring_eng!CM72</f>
        <v>yes</v>
      </c>
      <c r="AV72" s="25" t="str">
        <f>Monitoring_eng!CO72</f>
        <v>yes</v>
      </c>
      <c r="AW72" s="25" t="str">
        <f>Monitoring_eng!CQ72</f>
        <v>yes</v>
      </c>
      <c r="AX72" s="25" t="str">
        <f>Monitoring_eng!CS72</f>
        <v>yes</v>
      </c>
      <c r="AY72" s="25" t="str">
        <f>Monitoring_eng!CU72</f>
        <v>yes</v>
      </c>
      <c r="AZ72" s="25" t="str">
        <f>Monitoring_eng!CW72</f>
        <v>no</v>
      </c>
      <c r="BA72" s="45" t="s">
        <v>1749</v>
      </c>
      <c r="BB72" s="45">
        <f t="shared" si="10"/>
        <v>29</v>
      </c>
      <c r="BC72" s="45" t="s">
        <v>1750</v>
      </c>
      <c r="BD72" s="45">
        <f t="shared" si="11"/>
        <v>17</v>
      </c>
      <c r="BE72" s="45" t="s">
        <v>1752</v>
      </c>
      <c r="BF72" s="45">
        <f t="shared" si="12"/>
        <v>4</v>
      </c>
      <c r="BG72" s="45" t="s">
        <v>2116</v>
      </c>
      <c r="BH72" s="45">
        <f t="shared" si="13"/>
        <v>0</v>
      </c>
      <c r="BI72" s="45">
        <f t="shared" si="14"/>
        <v>50</v>
      </c>
      <c r="BJ72" s="45" t="str">
        <f t="shared" si="15"/>
        <v>yes</v>
      </c>
      <c r="BK72" s="45" t="str">
        <f t="shared" si="16"/>
        <v>no</v>
      </c>
      <c r="BL72" s="45">
        <f t="shared" si="17"/>
        <v>29</v>
      </c>
      <c r="BM72" s="45">
        <f t="shared" si="18"/>
        <v>17</v>
      </c>
      <c r="BN72" s="78">
        <f t="shared" si="19"/>
        <v>0.57999999999999996</v>
      </c>
      <c r="BO72" s="78">
        <f t="shared" si="19"/>
        <v>0.34</v>
      </c>
      <c r="BP72" s="79">
        <f>COUNTIFS($C72:$AZ72,$BJ72,Results!$T$87:$BQ$87,BP$1)/(COUNTIF(Results!$T$87:$BQ$87,BP$1))</f>
        <v>0.58823529411764708</v>
      </c>
      <c r="BQ72" s="79">
        <f>COUNTIFS($C72:$AZ72,$BJ72,Results!$T$87:$BQ$87,BQ$1)/(COUNTIF(Results!$T$87:$BQ$87,BQ$1))</f>
        <v>0.66666666666666663</v>
      </c>
      <c r="BR72" s="79">
        <f>COUNTIFS($C72:$AZ72,$BJ72,Results!$T$87:$BQ$87,BR$1)/(COUNTIF(Results!$T$87:$BQ$87,BR$1))</f>
        <v>0.375</v>
      </c>
      <c r="BS72" s="79">
        <f>COUNTIFS($C72:$AZ72,$BJ72,Results!$T$87:$BQ$87,BS$1)/(COUNTIF(Results!$T$87:$BQ$87,BS$1))</f>
        <v>0.61538461538461542</v>
      </c>
      <c r="BT72" s="79">
        <f>COUNTIFS($C72:$AZ72,$BJ72,Results!$T$89:$BQ$89,BT$1)/(COUNTIF(Results!$T$89:$BQ$89,BT$1))</f>
        <v>0.26666666666666666</v>
      </c>
      <c r="BU72" s="79">
        <f>COUNTIFS($C72:$AZ72,$BJ72,Results!$T$89:$BQ$89,BU$1)/(COUNTIF(Results!$T$89:$BQ$89,BU$1))</f>
        <v>0.68181818181818177</v>
      </c>
      <c r="BV72" s="79">
        <f>COUNTIFS($C72:$AZ72,$BJ72,Results!$T$89:$BQ$89,BV$1)/(COUNTIF(Results!$T$89:$BQ$89,BV$1))</f>
        <v>0.66666666666666663</v>
      </c>
      <c r="BW72" s="79">
        <f>COUNTIFS($C72:$AZ72,$BJ72,Results!$T$89:$BQ$89,BW$1)/(COUNTIF(Results!$T$89:$BQ$89,BW$1))</f>
        <v>1</v>
      </c>
      <c r="BX72" s="79">
        <f>COUNTIFS($C72:$AZ72,$BJ72,Results!$T$90:$BQ$90,BX$1)/(COUNTIF(Results!$T$90:$BQ$90,BX$1))</f>
        <v>0.47058823529411764</v>
      </c>
      <c r="BY72" s="79">
        <f>COUNTIFS($C72:$AZ72,$BJ72,Results!$T$90:$BQ$90,BY$1)/(COUNTIF(Results!$T$90:$BQ$90,BY$1))</f>
        <v>0.6470588235294118</v>
      </c>
      <c r="BZ72" s="79">
        <f>COUNTIFS($C72:$AZ72,$BJ72,Results!$T$90:$BQ$90,BZ$1)/(COUNTIF(Results!$T$90:$BQ$90,BZ$1))</f>
        <v>0.625</v>
      </c>
      <c r="CA72" s="79">
        <f>COUNTIFS($C72:$AZ72,$BJ72,Results!$T$91:$BQ$91,CA$1)/(COUNTIF(Results!$T$91:$BQ$91,CA$1))</f>
        <v>0.6470588235294118</v>
      </c>
      <c r="CB72" s="79">
        <f>COUNTIFS($C72:$AZ72,$BJ72,Results!$T$91:$BQ$91,CB$1)/(COUNTIF(Results!$T$91:$BQ$91,CB$1))</f>
        <v>0.47058823529411764</v>
      </c>
      <c r="CC72" s="45"/>
    </row>
    <row r="73" spans="1:81" x14ac:dyDescent="0.25">
      <c r="A73" s="45" t="s">
        <v>375</v>
      </c>
      <c r="B73" s="62" t="s">
        <v>171</v>
      </c>
      <c r="C73" s="25" t="str">
        <f>Monitoring_eng!C73</f>
        <v>yes</v>
      </c>
      <c r="D73" s="25" t="str">
        <f>Monitoring_eng!E73</f>
        <v>yes</v>
      </c>
      <c r="E73" s="25" t="str">
        <f>Monitoring_eng!G73</f>
        <v>no</v>
      </c>
      <c r="F73" s="25" t="str">
        <f>Monitoring_eng!I73</f>
        <v>no</v>
      </c>
      <c r="G73" s="25" t="str">
        <f>Monitoring_eng!K73</f>
        <v>no</v>
      </c>
      <c r="H73" s="25" t="str">
        <f>Monitoring_eng!M73</f>
        <v>yes</v>
      </c>
      <c r="I73" s="25" t="str">
        <f>Monitoring_eng!O73</f>
        <v>yes</v>
      </c>
      <c r="J73" s="25" t="str">
        <f>Monitoring_eng!Q73</f>
        <v>partially</v>
      </c>
      <c r="K73" s="25" t="str">
        <f>Monitoring_eng!S73</f>
        <v>no</v>
      </c>
      <c r="L73" s="25" t="str">
        <f>Monitoring_eng!U73</f>
        <v>no</v>
      </c>
      <c r="M73" s="25" t="str">
        <f>Monitoring_eng!W73</f>
        <v>no</v>
      </c>
      <c r="N73" s="25" t="str">
        <f>Monitoring_eng!Y73</f>
        <v>no</v>
      </c>
      <c r="O73" s="25" t="str">
        <f>Monitoring_eng!AA73</f>
        <v>no</v>
      </c>
      <c r="P73" s="25" t="str">
        <f>Monitoring_eng!AC73</f>
        <v>no</v>
      </c>
      <c r="Q73" s="25" t="str">
        <f>Monitoring_eng!AE73</f>
        <v>no</v>
      </c>
      <c r="R73" s="25" t="str">
        <f>Monitoring_eng!AG73</f>
        <v>yes</v>
      </c>
      <c r="S73" s="25" t="str">
        <f>Monitoring_eng!AI73</f>
        <v>yes</v>
      </c>
      <c r="T73" s="25" t="str">
        <f>Monitoring_eng!AK73</f>
        <v>yes</v>
      </c>
      <c r="U73" s="25" t="str">
        <f>Monitoring_eng!AM73</f>
        <v>no</v>
      </c>
      <c r="V73" s="25" t="str">
        <f>Monitoring_eng!AO73</f>
        <v>yes</v>
      </c>
      <c r="W73" s="25" t="str">
        <f>Monitoring_eng!AQ73</f>
        <v>no</v>
      </c>
      <c r="X73" s="25" t="str">
        <f>Monitoring_eng!AS73</f>
        <v>partially</v>
      </c>
      <c r="Y73" s="25" t="str">
        <f>Monitoring_eng!AU73</f>
        <v>no</v>
      </c>
      <c r="Z73" s="25" t="str">
        <f>Monitoring_eng!AW73</f>
        <v>yes</v>
      </c>
      <c r="AA73" s="25" t="str">
        <f>Monitoring_eng!AY73</f>
        <v>yes</v>
      </c>
      <c r="AB73" s="25" t="str">
        <f>Monitoring_eng!BA73</f>
        <v>partially</v>
      </c>
      <c r="AC73" s="25" t="str">
        <f>Monitoring_eng!BC73</f>
        <v>no</v>
      </c>
      <c r="AD73" s="25" t="str">
        <f>Monitoring_eng!BE73</f>
        <v>yes</v>
      </c>
      <c r="AE73" s="25" t="str">
        <f>Monitoring_eng!BG73</f>
        <v>no</v>
      </c>
      <c r="AF73" s="25" t="str">
        <f>Monitoring_eng!BI73</f>
        <v>yes</v>
      </c>
      <c r="AG73" s="25" t="str">
        <f>Monitoring_eng!BK73</f>
        <v>no</v>
      </c>
      <c r="AH73" s="25" t="str">
        <f>Monitoring_eng!BM73</f>
        <v>no</v>
      </c>
      <c r="AI73" s="25" t="str">
        <f>Monitoring_eng!BO73</f>
        <v>yes</v>
      </c>
      <c r="AJ73" s="25" t="str">
        <f>Monitoring_eng!BQ73</f>
        <v>partially</v>
      </c>
      <c r="AK73" s="25" t="str">
        <f>Monitoring_eng!BS73</f>
        <v>yes</v>
      </c>
      <c r="AL73" s="25" t="str">
        <f>Monitoring_eng!BU73</f>
        <v>no</v>
      </c>
      <c r="AM73" s="25" t="str">
        <f>Monitoring_eng!BW73</f>
        <v>no</v>
      </c>
      <c r="AN73" s="25" t="str">
        <f>Monitoring_eng!BY73</f>
        <v>no</v>
      </c>
      <c r="AO73" s="25" t="str">
        <f>Monitoring_eng!CA73</f>
        <v>no</v>
      </c>
      <c r="AP73" s="25" t="str">
        <f>Monitoring_eng!CC73</f>
        <v>no</v>
      </c>
      <c r="AQ73" s="25" t="str">
        <f>Monitoring_eng!CE73</f>
        <v>partially</v>
      </c>
      <c r="AR73" s="25" t="str">
        <f>Monitoring_eng!CG73</f>
        <v>no</v>
      </c>
      <c r="AS73" s="25" t="str">
        <f>Monitoring_eng!CI73</f>
        <v>no</v>
      </c>
      <c r="AT73" s="25" t="str">
        <f>Monitoring_eng!CK73</f>
        <v>no</v>
      </c>
      <c r="AU73" s="25" t="str">
        <f>Monitoring_eng!CM73</f>
        <v>no</v>
      </c>
      <c r="AV73" s="25" t="str">
        <f>Monitoring_eng!CO73</f>
        <v>no</v>
      </c>
      <c r="AW73" s="25" t="str">
        <f>Monitoring_eng!CQ73</f>
        <v>partially</v>
      </c>
      <c r="AX73" s="25" t="str">
        <f>Monitoring_eng!CS73</f>
        <v>no</v>
      </c>
      <c r="AY73" s="25" t="str">
        <f>Monitoring_eng!CU73</f>
        <v>no</v>
      </c>
      <c r="AZ73" s="25" t="str">
        <f>Monitoring_eng!CW73</f>
        <v>no</v>
      </c>
      <c r="BA73" s="45" t="s">
        <v>1749</v>
      </c>
      <c r="BB73" s="45">
        <f t="shared" si="10"/>
        <v>14</v>
      </c>
      <c r="BC73" s="45" t="s">
        <v>1750</v>
      </c>
      <c r="BD73" s="45">
        <f t="shared" si="11"/>
        <v>30</v>
      </c>
      <c r="BE73" s="45" t="s">
        <v>1752</v>
      </c>
      <c r="BF73" s="45">
        <f t="shared" si="12"/>
        <v>6</v>
      </c>
      <c r="BG73" s="45" t="s">
        <v>2116</v>
      </c>
      <c r="BH73" s="45">
        <f t="shared" si="13"/>
        <v>0</v>
      </c>
      <c r="BI73" s="45">
        <f t="shared" si="14"/>
        <v>50</v>
      </c>
      <c r="BJ73" s="45" t="str">
        <f t="shared" si="15"/>
        <v>yes</v>
      </c>
      <c r="BK73" s="45" t="str">
        <f t="shared" si="16"/>
        <v>no</v>
      </c>
      <c r="BL73" s="45">
        <f t="shared" si="17"/>
        <v>14</v>
      </c>
      <c r="BM73" s="45">
        <f t="shared" si="18"/>
        <v>30</v>
      </c>
      <c r="BN73" s="78">
        <f t="shared" si="19"/>
        <v>0.28000000000000003</v>
      </c>
      <c r="BO73" s="78">
        <f t="shared" si="19"/>
        <v>0.6</v>
      </c>
      <c r="BP73" s="79">
        <f>COUNTIFS($C73:$AZ73,$BJ73,Results!$T$87:$BQ$87,BP$1)/(COUNTIF(Results!$T$87:$BQ$87,BP$1))</f>
        <v>0.29411764705882354</v>
      </c>
      <c r="BQ73" s="79">
        <f>COUNTIFS($C73:$AZ73,$BJ73,Results!$T$87:$BQ$87,BQ$1)/(COUNTIF(Results!$T$87:$BQ$87,BQ$1))</f>
        <v>0.25</v>
      </c>
      <c r="BR73" s="79">
        <f>COUNTIFS($C73:$AZ73,$BJ73,Results!$T$87:$BQ$87,BR$1)/(COUNTIF(Results!$T$87:$BQ$87,BR$1))</f>
        <v>0.25</v>
      </c>
      <c r="BS73" s="79">
        <f>COUNTIFS($C73:$AZ73,$BJ73,Results!$T$87:$BQ$87,BS$1)/(COUNTIF(Results!$T$87:$BQ$87,BS$1))</f>
        <v>0.30769230769230771</v>
      </c>
      <c r="BT73" s="79">
        <f>COUNTIFS($C73:$AZ73,$BJ73,Results!$T$89:$BQ$89,BT$1)/(COUNTIF(Results!$T$89:$BQ$89,BT$1))</f>
        <v>0.4</v>
      </c>
      <c r="BU73" s="79">
        <f>COUNTIFS($C73:$AZ73,$BJ73,Results!$T$89:$BQ$89,BU$1)/(COUNTIF(Results!$T$89:$BQ$89,BU$1))</f>
        <v>0.13636363636363635</v>
      </c>
      <c r="BV73" s="79">
        <f>COUNTIFS($C73:$AZ73,$BJ73,Results!$T$89:$BQ$89,BV$1)/(COUNTIF(Results!$T$89:$BQ$89,BV$1))</f>
        <v>0.33333333333333331</v>
      </c>
      <c r="BW73" s="79">
        <f>COUNTIFS($C73:$AZ73,$BJ73,Results!$T$89:$BQ$89,BW$1)/(COUNTIF(Results!$T$89:$BQ$89,BW$1))</f>
        <v>0.5</v>
      </c>
      <c r="BX73" s="79">
        <f>COUNTIFS($C73:$AZ73,$BJ73,Results!$T$90:$BQ$90,BX$1)/(COUNTIF(Results!$T$90:$BQ$90,BX$1))</f>
        <v>0.23529411764705882</v>
      </c>
      <c r="BY73" s="79">
        <f>COUNTIFS($C73:$AZ73,$BJ73,Results!$T$90:$BQ$90,BY$1)/(COUNTIF(Results!$T$90:$BQ$90,BY$1))</f>
        <v>0.29411764705882354</v>
      </c>
      <c r="BZ73" s="79">
        <f>COUNTIFS($C73:$AZ73,$BJ73,Results!$T$90:$BQ$90,BZ$1)/(COUNTIF(Results!$T$90:$BQ$90,BZ$1))</f>
        <v>0.3125</v>
      </c>
      <c r="CA73" s="79">
        <f>COUNTIFS($C73:$AZ73,$BJ73,Results!$T$91:$BQ$91,CA$1)/(COUNTIF(Results!$T$91:$BQ$91,CA$1))</f>
        <v>0.29411764705882354</v>
      </c>
      <c r="CB73" s="79">
        <f>COUNTIFS($C73:$AZ73,$BJ73,Results!$T$91:$BQ$91,CB$1)/(COUNTIF(Results!$T$91:$BQ$91,CB$1))</f>
        <v>0.23529411764705882</v>
      </c>
      <c r="CC73" s="45"/>
    </row>
    <row r="74" spans="1:81" x14ac:dyDescent="0.25">
      <c r="A74" s="45" t="s">
        <v>376</v>
      </c>
      <c r="B74" s="62" t="s">
        <v>287</v>
      </c>
      <c r="C74" s="25" t="str">
        <f>Monitoring_eng!C74</f>
        <v>no</v>
      </c>
      <c r="D74" s="25" t="str">
        <f>Monitoring_eng!E74</f>
        <v>no</v>
      </c>
      <c r="E74" s="25" t="str">
        <f>Monitoring_eng!G74</f>
        <v>no</v>
      </c>
      <c r="F74" s="25" t="str">
        <f>Monitoring_eng!I74</f>
        <v>no</v>
      </c>
      <c r="G74" s="25" t="str">
        <f>Monitoring_eng!K74</f>
        <v>no</v>
      </c>
      <c r="H74" s="25" t="str">
        <f>Monitoring_eng!M74</f>
        <v>yes</v>
      </c>
      <c r="I74" s="25" t="str">
        <f>Monitoring_eng!O74</f>
        <v>yes</v>
      </c>
      <c r="J74" s="25" t="str">
        <f>Monitoring_eng!Q74</f>
        <v>no</v>
      </c>
      <c r="K74" s="25" t="str">
        <f>Monitoring_eng!S74</f>
        <v>yes</v>
      </c>
      <c r="L74" s="25" t="str">
        <f>Monitoring_eng!U74</f>
        <v>no</v>
      </c>
      <c r="M74" s="25" t="str">
        <f>Monitoring_eng!W74</f>
        <v>no</v>
      </c>
      <c r="N74" s="25" t="str">
        <f>Monitoring_eng!Y74</f>
        <v>no</v>
      </c>
      <c r="O74" s="25" t="str">
        <f>Monitoring_eng!AA74</f>
        <v>no</v>
      </c>
      <c r="P74" s="25" t="str">
        <f>Monitoring_eng!AC74</f>
        <v>no</v>
      </c>
      <c r="Q74" s="25" t="str">
        <f>Monitoring_eng!AE74</f>
        <v>no</v>
      </c>
      <c r="R74" s="25" t="str">
        <f>Monitoring_eng!AG74</f>
        <v>no</v>
      </c>
      <c r="S74" s="25" t="str">
        <f>Monitoring_eng!AI74</f>
        <v>no</v>
      </c>
      <c r="T74" s="25" t="str">
        <f>Monitoring_eng!AK74</f>
        <v>no</v>
      </c>
      <c r="U74" s="25" t="str">
        <f>Monitoring_eng!AM74</f>
        <v>no</v>
      </c>
      <c r="V74" s="25" t="str">
        <f>Monitoring_eng!AO74</f>
        <v>no</v>
      </c>
      <c r="W74" s="25" t="str">
        <f>Monitoring_eng!AQ74</f>
        <v>no</v>
      </c>
      <c r="X74" s="25" t="str">
        <f>Monitoring_eng!AS74</f>
        <v>no</v>
      </c>
      <c r="Y74" s="25" t="str">
        <f>Monitoring_eng!AU74</f>
        <v>no</v>
      </c>
      <c r="Z74" s="25" t="str">
        <f>Monitoring_eng!AW74</f>
        <v>yes</v>
      </c>
      <c r="AA74" s="25" t="str">
        <f>Monitoring_eng!AY74</f>
        <v>no</v>
      </c>
      <c r="AB74" s="25" t="str">
        <f>Monitoring_eng!BA74</f>
        <v>no</v>
      </c>
      <c r="AC74" s="25" t="str">
        <f>Monitoring_eng!BC74</f>
        <v>no</v>
      </c>
      <c r="AD74" s="25" t="str">
        <f>Monitoring_eng!BE74</f>
        <v>no</v>
      </c>
      <c r="AE74" s="25" t="str">
        <f>Monitoring_eng!BG74</f>
        <v>no</v>
      </c>
      <c r="AF74" s="25" t="str">
        <f>Monitoring_eng!BI74</f>
        <v>no</v>
      </c>
      <c r="AG74" s="25" t="str">
        <f>Monitoring_eng!BK74</f>
        <v>no</v>
      </c>
      <c r="AH74" s="25" t="str">
        <f>Monitoring_eng!BM74</f>
        <v>no</v>
      </c>
      <c r="AI74" s="25" t="str">
        <f>Monitoring_eng!BO74</f>
        <v>no</v>
      </c>
      <c r="AJ74" s="25" t="str">
        <f>Monitoring_eng!BQ74</f>
        <v>no</v>
      </c>
      <c r="AK74" s="25" t="str">
        <f>Monitoring_eng!BS74</f>
        <v>no</v>
      </c>
      <c r="AL74" s="25" t="str">
        <f>Monitoring_eng!BU74</f>
        <v>no</v>
      </c>
      <c r="AM74" s="25" t="str">
        <f>Monitoring_eng!BW74</f>
        <v>partially</v>
      </c>
      <c r="AN74" s="25" t="str">
        <f>Monitoring_eng!BY74</f>
        <v>no</v>
      </c>
      <c r="AO74" s="25" t="str">
        <f>Monitoring_eng!CA74</f>
        <v>no</v>
      </c>
      <c r="AP74" s="25" t="str">
        <f>Monitoring_eng!CC74</f>
        <v>no</v>
      </c>
      <c r="AQ74" s="25" t="str">
        <f>Monitoring_eng!CE74</f>
        <v>no</v>
      </c>
      <c r="AR74" s="25" t="str">
        <f>Monitoring_eng!CG74</f>
        <v>no</v>
      </c>
      <c r="AS74" s="25" t="str">
        <f>Monitoring_eng!CI74</f>
        <v>yes</v>
      </c>
      <c r="AT74" s="25" t="str">
        <f>Monitoring_eng!CK74</f>
        <v>no</v>
      </c>
      <c r="AU74" s="25" t="str">
        <f>Monitoring_eng!CM74</f>
        <v>no</v>
      </c>
      <c r="AV74" s="25" t="str">
        <f>Monitoring_eng!CO74</f>
        <v>no</v>
      </c>
      <c r="AW74" s="25" t="str">
        <f>Monitoring_eng!CQ74</f>
        <v>no</v>
      </c>
      <c r="AX74" s="25" t="str">
        <f>Monitoring_eng!CS74</f>
        <v>no</v>
      </c>
      <c r="AY74" s="25" t="str">
        <f>Monitoring_eng!CU74</f>
        <v>no</v>
      </c>
      <c r="AZ74" s="25" t="str">
        <f>Monitoring_eng!CW74</f>
        <v>no</v>
      </c>
      <c r="BA74" s="45" t="s">
        <v>1749</v>
      </c>
      <c r="BB74" s="45">
        <f t="shared" si="10"/>
        <v>5</v>
      </c>
      <c r="BC74" s="45" t="s">
        <v>1750</v>
      </c>
      <c r="BD74" s="45">
        <f t="shared" si="11"/>
        <v>44</v>
      </c>
      <c r="BE74" s="45" t="s">
        <v>1752</v>
      </c>
      <c r="BF74" s="45">
        <f t="shared" si="12"/>
        <v>1</v>
      </c>
      <c r="BG74" s="45" t="s">
        <v>2116</v>
      </c>
      <c r="BH74" s="45">
        <f t="shared" si="13"/>
        <v>0</v>
      </c>
      <c r="BI74" s="45">
        <f t="shared" si="14"/>
        <v>50</v>
      </c>
      <c r="BJ74" s="45" t="str">
        <f t="shared" si="15"/>
        <v>yes</v>
      </c>
      <c r="BK74" s="45" t="str">
        <f t="shared" si="16"/>
        <v>no</v>
      </c>
      <c r="BL74" s="45">
        <f t="shared" si="17"/>
        <v>5</v>
      </c>
      <c r="BM74" s="45">
        <f t="shared" si="18"/>
        <v>44</v>
      </c>
      <c r="BN74" s="78">
        <f t="shared" si="19"/>
        <v>0.1</v>
      </c>
      <c r="BO74" s="78">
        <f t="shared" si="19"/>
        <v>0.88</v>
      </c>
      <c r="BP74" s="79">
        <f>COUNTIFS($C74:$AZ74,$BJ74,Results!$T$87:$BQ$87,BP$1)/(COUNTIF(Results!$T$87:$BQ$87,BP$1))</f>
        <v>0.17647058823529413</v>
      </c>
      <c r="BQ74" s="79">
        <f>COUNTIFS($C74:$AZ74,$BJ74,Results!$T$87:$BQ$87,BQ$1)/(COUNTIF(Results!$T$87:$BQ$87,BQ$1))</f>
        <v>8.3333333333333329E-2</v>
      </c>
      <c r="BR74" s="79">
        <f>COUNTIFS($C74:$AZ74,$BJ74,Results!$T$87:$BQ$87,BR$1)/(COUNTIF(Results!$T$87:$BQ$87,BR$1))</f>
        <v>0</v>
      </c>
      <c r="BS74" s="79">
        <f>COUNTIFS($C74:$AZ74,$BJ74,Results!$T$87:$BQ$87,BS$1)/(COUNTIF(Results!$T$87:$BQ$87,BS$1))</f>
        <v>7.6923076923076927E-2</v>
      </c>
      <c r="BT74" s="79">
        <f>COUNTIFS($C74:$AZ74,$BJ74,Results!$T$89:$BQ$89,BT$1)/(COUNTIF(Results!$T$89:$BQ$89,BT$1))</f>
        <v>6.6666666666666666E-2</v>
      </c>
      <c r="BU74" s="79">
        <f>COUNTIFS($C74:$AZ74,$BJ74,Results!$T$89:$BQ$89,BU$1)/(COUNTIF(Results!$T$89:$BQ$89,BU$1))</f>
        <v>9.0909090909090912E-2</v>
      </c>
      <c r="BV74" s="79">
        <f>COUNTIFS($C74:$AZ74,$BJ74,Results!$T$89:$BQ$89,BV$1)/(COUNTIF(Results!$T$89:$BQ$89,BV$1))</f>
        <v>0.1111111111111111</v>
      </c>
      <c r="BW74" s="79">
        <f>COUNTIFS($C74:$AZ74,$BJ74,Results!$T$89:$BQ$89,BW$1)/(COUNTIF(Results!$T$89:$BQ$89,BW$1))</f>
        <v>0.25</v>
      </c>
      <c r="BX74" s="79">
        <f>COUNTIFS($C74:$AZ74,$BJ74,Results!$T$90:$BQ$90,BX$1)/(COUNTIF(Results!$T$90:$BQ$90,BX$1))</f>
        <v>0</v>
      </c>
      <c r="BY74" s="79">
        <f>COUNTIFS($C74:$AZ74,$BJ74,Results!$T$90:$BQ$90,BY$1)/(COUNTIF(Results!$T$90:$BQ$90,BY$1))</f>
        <v>0.11764705882352941</v>
      </c>
      <c r="BZ74" s="79">
        <f>COUNTIFS($C74:$AZ74,$BJ74,Results!$T$90:$BQ$90,BZ$1)/(COUNTIF(Results!$T$90:$BQ$90,BZ$1))</f>
        <v>0.1875</v>
      </c>
      <c r="CA74" s="79">
        <f>COUNTIFS($C74:$AZ74,$BJ74,Results!$T$91:$BQ$91,CA$1)/(COUNTIF(Results!$T$91:$BQ$91,CA$1))</f>
        <v>0.11764705882352941</v>
      </c>
      <c r="CB74" s="79">
        <f>COUNTIFS($C74:$AZ74,$BJ74,Results!$T$91:$BQ$91,CB$1)/(COUNTIF(Results!$T$91:$BQ$91,CB$1))</f>
        <v>0</v>
      </c>
      <c r="CC74" s="45"/>
    </row>
    <row r="75" spans="1:81" x14ac:dyDescent="0.25">
      <c r="A75" s="45" t="s">
        <v>377</v>
      </c>
      <c r="B75" s="62" t="s">
        <v>172</v>
      </c>
      <c r="C75" s="25" t="str">
        <f>Monitoring_eng!C75</f>
        <v>yes</v>
      </c>
      <c r="D75" s="25" t="str">
        <f>Monitoring_eng!E75</f>
        <v>yes</v>
      </c>
      <c r="E75" s="25" t="str">
        <f>Monitoring_eng!G75</f>
        <v>yes</v>
      </c>
      <c r="F75" s="25" t="str">
        <f>Monitoring_eng!I75</f>
        <v>yes</v>
      </c>
      <c r="G75" s="25" t="str">
        <f>Monitoring_eng!K75</f>
        <v>yes</v>
      </c>
      <c r="H75" s="25" t="str">
        <f>Monitoring_eng!M75</f>
        <v>yes</v>
      </c>
      <c r="I75" s="25" t="str">
        <f>Monitoring_eng!O75</f>
        <v>yes</v>
      </c>
      <c r="J75" s="25" t="str">
        <f>Monitoring_eng!Q75</f>
        <v>yes</v>
      </c>
      <c r="K75" s="25" t="str">
        <f>Monitoring_eng!S75</f>
        <v>yes</v>
      </c>
      <c r="L75" s="25" t="str">
        <f>Monitoring_eng!U75</f>
        <v>yes</v>
      </c>
      <c r="M75" s="25" t="str">
        <f>Monitoring_eng!W75</f>
        <v>yes</v>
      </c>
      <c r="N75" s="25" t="str">
        <f>Monitoring_eng!Y75</f>
        <v>no</v>
      </c>
      <c r="O75" s="25" t="str">
        <f>Monitoring_eng!AA75</f>
        <v>yes</v>
      </c>
      <c r="P75" s="25" t="str">
        <f>Monitoring_eng!AC75</f>
        <v>yes</v>
      </c>
      <c r="Q75" s="25" t="str">
        <f>Monitoring_eng!AE75</f>
        <v>yes</v>
      </c>
      <c r="R75" s="25" t="str">
        <f>Monitoring_eng!AG75</f>
        <v>no</v>
      </c>
      <c r="S75" s="25" t="str">
        <f>Monitoring_eng!AI75</f>
        <v>no</v>
      </c>
      <c r="T75" s="25" t="str">
        <f>Monitoring_eng!AK75</f>
        <v>yes</v>
      </c>
      <c r="U75" s="25" t="str">
        <f>Monitoring_eng!AM75</f>
        <v>yes</v>
      </c>
      <c r="V75" s="25" t="str">
        <f>Monitoring_eng!AO75</f>
        <v>yes</v>
      </c>
      <c r="W75" s="25" t="str">
        <f>Monitoring_eng!AQ75</f>
        <v>yes</v>
      </c>
      <c r="X75" s="25" t="str">
        <f>Monitoring_eng!AS75</f>
        <v>no</v>
      </c>
      <c r="Y75" s="25" t="str">
        <f>Monitoring_eng!AU75</f>
        <v>no</v>
      </c>
      <c r="Z75" s="25" t="str">
        <f>Monitoring_eng!AW75</f>
        <v>yes</v>
      </c>
      <c r="AA75" s="25" t="str">
        <f>Monitoring_eng!AY75</f>
        <v>no</v>
      </c>
      <c r="AB75" s="25" t="str">
        <f>Monitoring_eng!BA75</f>
        <v>yes</v>
      </c>
      <c r="AC75" s="25" t="str">
        <f>Monitoring_eng!BC75</f>
        <v>yes</v>
      </c>
      <c r="AD75" s="25" t="str">
        <f>Monitoring_eng!BE75</f>
        <v>yes</v>
      </c>
      <c r="AE75" s="25" t="str">
        <f>Monitoring_eng!BG75</f>
        <v>no</v>
      </c>
      <c r="AF75" s="25" t="str">
        <f>Monitoring_eng!BI75</f>
        <v>yes</v>
      </c>
      <c r="AG75" s="25" t="str">
        <f>Monitoring_eng!BK75</f>
        <v>yes</v>
      </c>
      <c r="AH75" s="25" t="str">
        <f>Monitoring_eng!BM75</f>
        <v>yes</v>
      </c>
      <c r="AI75" s="25" t="str">
        <f>Monitoring_eng!BO75</f>
        <v>yes</v>
      </c>
      <c r="AJ75" s="25" t="str">
        <f>Monitoring_eng!BQ75</f>
        <v>no</v>
      </c>
      <c r="AK75" s="25" t="str">
        <f>Monitoring_eng!BS75</f>
        <v>no</v>
      </c>
      <c r="AL75" s="25" t="str">
        <f>Monitoring_eng!BU75</f>
        <v>no</v>
      </c>
      <c r="AM75" s="25" t="str">
        <f>Monitoring_eng!BW75</f>
        <v>yes</v>
      </c>
      <c r="AN75" s="25" t="str">
        <f>Monitoring_eng!BY75</f>
        <v>yes</v>
      </c>
      <c r="AO75" s="25" t="str">
        <f>Monitoring_eng!CA75</f>
        <v>no</v>
      </c>
      <c r="AP75" s="25" t="str">
        <f>Monitoring_eng!CC75</f>
        <v>yes</v>
      </c>
      <c r="AQ75" s="25" t="str">
        <f>Monitoring_eng!CE75</f>
        <v>yes</v>
      </c>
      <c r="AR75" s="25" t="str">
        <f>Monitoring_eng!CG75</f>
        <v>yes</v>
      </c>
      <c r="AS75" s="25" t="str">
        <f>Monitoring_eng!CI75</f>
        <v>yes</v>
      </c>
      <c r="AT75" s="25" t="str">
        <f>Monitoring_eng!CK75</f>
        <v>no</v>
      </c>
      <c r="AU75" s="25" t="str">
        <f>Monitoring_eng!CM75</f>
        <v>no</v>
      </c>
      <c r="AV75" s="25" t="str">
        <f>Monitoring_eng!CO75</f>
        <v>no</v>
      </c>
      <c r="AW75" s="25" t="str">
        <f>Monitoring_eng!CQ75</f>
        <v>yes</v>
      </c>
      <c r="AX75" s="25" t="str">
        <f>Monitoring_eng!CS75</f>
        <v>yes</v>
      </c>
      <c r="AY75" s="25" t="str">
        <f>Monitoring_eng!CU75</f>
        <v>yes</v>
      </c>
      <c r="AZ75" s="25" t="str">
        <f>Monitoring_eng!CW75</f>
        <v>no</v>
      </c>
      <c r="BA75" s="45" t="s">
        <v>1749</v>
      </c>
      <c r="BB75" s="45">
        <f t="shared" si="10"/>
        <v>35</v>
      </c>
      <c r="BC75" s="45" t="s">
        <v>1750</v>
      </c>
      <c r="BD75" s="45">
        <f t="shared" si="11"/>
        <v>15</v>
      </c>
      <c r="BE75" s="45" t="s">
        <v>1752</v>
      </c>
      <c r="BF75" s="45">
        <f t="shared" si="12"/>
        <v>0</v>
      </c>
      <c r="BG75" s="45" t="s">
        <v>2116</v>
      </c>
      <c r="BH75" s="45">
        <f t="shared" si="13"/>
        <v>0</v>
      </c>
      <c r="BI75" s="45">
        <f t="shared" si="14"/>
        <v>50</v>
      </c>
      <c r="BJ75" s="45" t="str">
        <f t="shared" si="15"/>
        <v>yes</v>
      </c>
      <c r="BK75" s="45" t="str">
        <f t="shared" si="16"/>
        <v>no</v>
      </c>
      <c r="BL75" s="45">
        <f t="shared" si="17"/>
        <v>35</v>
      </c>
      <c r="BM75" s="45">
        <f t="shared" si="18"/>
        <v>15</v>
      </c>
      <c r="BN75" s="78">
        <f t="shared" si="19"/>
        <v>0.7</v>
      </c>
      <c r="BO75" s="78">
        <f t="shared" si="19"/>
        <v>0.3</v>
      </c>
      <c r="BP75" s="79">
        <f>COUNTIFS($C75:$AZ75,$BJ75,Results!$T$87:$BQ$87,BP$1)/(COUNTIF(Results!$T$87:$BQ$87,BP$1))</f>
        <v>0.70588235294117652</v>
      </c>
      <c r="BQ75" s="79">
        <f>COUNTIFS($C75:$AZ75,$BJ75,Results!$T$87:$BQ$87,BQ$1)/(COUNTIF(Results!$T$87:$BQ$87,BQ$1))</f>
        <v>0.66666666666666663</v>
      </c>
      <c r="BR75" s="79">
        <f>COUNTIFS($C75:$AZ75,$BJ75,Results!$T$87:$BQ$87,BR$1)/(COUNTIF(Results!$T$87:$BQ$87,BR$1))</f>
        <v>0.625</v>
      </c>
      <c r="BS75" s="79">
        <f>COUNTIFS($C75:$AZ75,$BJ75,Results!$T$87:$BQ$87,BS$1)/(COUNTIF(Results!$T$87:$BQ$87,BS$1))</f>
        <v>0.76923076923076927</v>
      </c>
      <c r="BT75" s="79">
        <f>COUNTIFS($C75:$AZ75,$BJ75,Results!$T$89:$BQ$89,BT$1)/(COUNTIF(Results!$T$89:$BQ$89,BT$1))</f>
        <v>0.6</v>
      </c>
      <c r="BU75" s="79">
        <f>COUNTIFS($C75:$AZ75,$BJ75,Results!$T$89:$BQ$89,BU$1)/(COUNTIF(Results!$T$89:$BQ$89,BU$1))</f>
        <v>0.77272727272727271</v>
      </c>
      <c r="BV75" s="79">
        <f>COUNTIFS($C75:$AZ75,$BJ75,Results!$T$89:$BQ$89,BV$1)/(COUNTIF(Results!$T$89:$BQ$89,BV$1))</f>
        <v>0.66666666666666663</v>
      </c>
      <c r="BW75" s="79">
        <f>COUNTIFS($C75:$AZ75,$BJ75,Results!$T$89:$BQ$89,BW$1)/(COUNTIF(Results!$T$89:$BQ$89,BW$1))</f>
        <v>0.75</v>
      </c>
      <c r="BX75" s="79">
        <f>COUNTIFS($C75:$AZ75,$BJ75,Results!$T$90:$BQ$90,BX$1)/(COUNTIF(Results!$T$90:$BQ$90,BX$1))</f>
        <v>0.6470588235294118</v>
      </c>
      <c r="BY75" s="79">
        <f>COUNTIFS($C75:$AZ75,$BJ75,Results!$T$90:$BQ$90,BY$1)/(COUNTIF(Results!$T$90:$BQ$90,BY$1))</f>
        <v>0.70588235294117652</v>
      </c>
      <c r="BZ75" s="79">
        <f>COUNTIFS($C75:$AZ75,$BJ75,Results!$T$90:$BQ$90,BZ$1)/(COUNTIF(Results!$T$90:$BQ$90,BZ$1))</f>
        <v>0.75</v>
      </c>
      <c r="CA75" s="79">
        <f>COUNTIFS($C75:$AZ75,$BJ75,Results!$T$91:$BQ$91,CA$1)/(COUNTIF(Results!$T$91:$BQ$91,CA$1))</f>
        <v>0.70588235294117652</v>
      </c>
      <c r="CB75" s="79">
        <f>COUNTIFS($C75:$AZ75,$BJ75,Results!$T$91:$BQ$91,CB$1)/(COUNTIF(Results!$T$91:$BQ$91,CB$1))</f>
        <v>0.6470588235294118</v>
      </c>
      <c r="CC75" s="45"/>
    </row>
    <row r="76" spans="1:81" x14ac:dyDescent="0.25">
      <c r="A76" s="45" t="s">
        <v>378</v>
      </c>
      <c r="B76" s="62" t="s">
        <v>173</v>
      </c>
      <c r="C76" s="25" t="str">
        <f>Monitoring_eng!C76</f>
        <v>yes</v>
      </c>
      <c r="D76" s="25" t="str">
        <f>Monitoring_eng!E76</f>
        <v>no</v>
      </c>
      <c r="E76" s="25" t="str">
        <f>Monitoring_eng!G76</f>
        <v>yes</v>
      </c>
      <c r="F76" s="25" t="str">
        <f>Monitoring_eng!I76</f>
        <v>yes</v>
      </c>
      <c r="G76" s="25" t="str">
        <f>Monitoring_eng!K76</f>
        <v>yes</v>
      </c>
      <c r="H76" s="25" t="str">
        <f>Monitoring_eng!M76</f>
        <v>yes</v>
      </c>
      <c r="I76" s="25" t="str">
        <f>Monitoring_eng!O76</f>
        <v>yes</v>
      </c>
      <c r="J76" s="25" t="str">
        <f>Monitoring_eng!Q76</f>
        <v>yes</v>
      </c>
      <c r="K76" s="25" t="str">
        <f>Monitoring_eng!S76</f>
        <v>yes</v>
      </c>
      <c r="L76" s="25" t="str">
        <f>Monitoring_eng!U76</f>
        <v>yes</v>
      </c>
      <c r="M76" s="25" t="str">
        <f>Monitoring_eng!W76</f>
        <v>yes</v>
      </c>
      <c r="N76" s="25" t="str">
        <f>Monitoring_eng!Y76</f>
        <v>yes</v>
      </c>
      <c r="O76" s="25" t="str">
        <f>Monitoring_eng!AA76</f>
        <v>yes</v>
      </c>
      <c r="P76" s="25" t="str">
        <f>Monitoring_eng!AC76</f>
        <v>yes</v>
      </c>
      <c r="Q76" s="25" t="str">
        <f>Monitoring_eng!AE76</f>
        <v>yes</v>
      </c>
      <c r="R76" s="25" t="str">
        <f>Monitoring_eng!AG76</f>
        <v>yes</v>
      </c>
      <c r="S76" s="25" t="str">
        <f>Monitoring_eng!AI76</f>
        <v>yes</v>
      </c>
      <c r="T76" s="25" t="str">
        <f>Monitoring_eng!AK76</f>
        <v>no</v>
      </c>
      <c r="U76" s="25" t="str">
        <f>Monitoring_eng!AM76</f>
        <v>yes</v>
      </c>
      <c r="V76" s="25" t="str">
        <f>Monitoring_eng!AO76</f>
        <v>yes</v>
      </c>
      <c r="W76" s="25" t="str">
        <f>Monitoring_eng!AQ76</f>
        <v>yes</v>
      </c>
      <c r="X76" s="25" t="str">
        <f>Monitoring_eng!AS76</f>
        <v>yes</v>
      </c>
      <c r="Y76" s="25" t="str">
        <f>Monitoring_eng!AU76</f>
        <v>yes</v>
      </c>
      <c r="Z76" s="25" t="str">
        <f>Monitoring_eng!AW76</f>
        <v>yes</v>
      </c>
      <c r="AA76" s="25" t="str">
        <f>Monitoring_eng!AY76</f>
        <v>yes</v>
      </c>
      <c r="AB76" s="25" t="str">
        <f>Monitoring_eng!BA76</f>
        <v>yes</v>
      </c>
      <c r="AC76" s="25" t="str">
        <f>Monitoring_eng!BC76</f>
        <v>yes</v>
      </c>
      <c r="AD76" s="25" t="str">
        <f>Monitoring_eng!BE76</f>
        <v>yes</v>
      </c>
      <c r="AE76" s="25" t="str">
        <f>Monitoring_eng!BG76</f>
        <v>yes</v>
      </c>
      <c r="AF76" s="25" t="str">
        <f>Monitoring_eng!BI76</f>
        <v>yes</v>
      </c>
      <c r="AG76" s="25" t="str">
        <f>Monitoring_eng!BK76</f>
        <v>yes</v>
      </c>
      <c r="AH76" s="25" t="str">
        <f>Monitoring_eng!BM76</f>
        <v>yes</v>
      </c>
      <c r="AI76" s="25" t="str">
        <f>Monitoring_eng!BO76</f>
        <v>yes</v>
      </c>
      <c r="AJ76" s="25" t="str">
        <f>Monitoring_eng!BQ76</f>
        <v>yes</v>
      </c>
      <c r="AK76" s="25" t="str">
        <f>Monitoring_eng!BS76</f>
        <v>yes</v>
      </c>
      <c r="AL76" s="25" t="str">
        <f>Monitoring_eng!BU76</f>
        <v>yes</v>
      </c>
      <c r="AM76" s="25" t="str">
        <f>Monitoring_eng!BW76</f>
        <v>yes</v>
      </c>
      <c r="AN76" s="25" t="str">
        <f>Monitoring_eng!BY76</f>
        <v>yes</v>
      </c>
      <c r="AO76" s="25" t="str">
        <f>Monitoring_eng!CA76</f>
        <v>yes</v>
      </c>
      <c r="AP76" s="25" t="str">
        <f>Monitoring_eng!CC76</f>
        <v>yes</v>
      </c>
      <c r="AQ76" s="25" t="str">
        <f>Monitoring_eng!CE76</f>
        <v>yes</v>
      </c>
      <c r="AR76" s="25" t="str">
        <f>Monitoring_eng!CG76</f>
        <v>yes</v>
      </c>
      <c r="AS76" s="25" t="str">
        <f>Monitoring_eng!CI76</f>
        <v>yes</v>
      </c>
      <c r="AT76" s="25" t="str">
        <f>Monitoring_eng!CK76</f>
        <v>yes</v>
      </c>
      <c r="AU76" s="25" t="str">
        <f>Monitoring_eng!CM76</f>
        <v>yes</v>
      </c>
      <c r="AV76" s="25" t="str">
        <f>Monitoring_eng!CO76</f>
        <v>yes</v>
      </c>
      <c r="AW76" s="25" t="str">
        <f>Monitoring_eng!CQ76</f>
        <v>yes</v>
      </c>
      <c r="AX76" s="25" t="str">
        <f>Monitoring_eng!CS76</f>
        <v>yes</v>
      </c>
      <c r="AY76" s="25" t="str">
        <f>Monitoring_eng!CU76</f>
        <v>yes</v>
      </c>
      <c r="AZ76" s="25" t="str">
        <f>Monitoring_eng!CW76</f>
        <v>yes</v>
      </c>
      <c r="BA76" s="45" t="s">
        <v>1749</v>
      </c>
      <c r="BB76" s="45">
        <f t="shared" si="10"/>
        <v>48</v>
      </c>
      <c r="BC76" s="45" t="s">
        <v>1750</v>
      </c>
      <c r="BD76" s="45">
        <f t="shared" si="11"/>
        <v>2</v>
      </c>
      <c r="BE76" s="45" t="s">
        <v>1752</v>
      </c>
      <c r="BF76" s="45">
        <f t="shared" si="12"/>
        <v>0</v>
      </c>
      <c r="BG76" s="45" t="s">
        <v>2116</v>
      </c>
      <c r="BH76" s="45">
        <f t="shared" si="13"/>
        <v>0</v>
      </c>
      <c r="BI76" s="45">
        <f t="shared" si="14"/>
        <v>50</v>
      </c>
      <c r="BJ76" s="45" t="str">
        <f t="shared" si="15"/>
        <v>yes</v>
      </c>
      <c r="BK76" s="45" t="str">
        <f t="shared" si="16"/>
        <v>no</v>
      </c>
      <c r="BL76" s="45">
        <f t="shared" si="17"/>
        <v>48</v>
      </c>
      <c r="BM76" s="45">
        <f t="shared" si="18"/>
        <v>2</v>
      </c>
      <c r="BN76" s="78">
        <f t="shared" si="19"/>
        <v>0.96</v>
      </c>
      <c r="BO76" s="78">
        <f t="shared" si="19"/>
        <v>0.04</v>
      </c>
      <c r="BP76" s="79">
        <f>COUNTIFS($C76:$AZ76,$BJ76,Results!$T$87:$BQ$87,BP$1)/(COUNTIF(Results!$T$87:$BQ$87,BP$1))</f>
        <v>0.94117647058823528</v>
      </c>
      <c r="BQ76" s="79">
        <f>COUNTIFS($C76:$AZ76,$BJ76,Results!$T$87:$BQ$87,BQ$1)/(COUNTIF(Results!$T$87:$BQ$87,BQ$1))</f>
        <v>1</v>
      </c>
      <c r="BR76" s="79">
        <f>COUNTIFS($C76:$AZ76,$BJ76,Results!$T$87:$BQ$87,BR$1)/(COUNTIF(Results!$T$87:$BQ$87,BR$1))</f>
        <v>0.875</v>
      </c>
      <c r="BS76" s="79">
        <f>COUNTIFS($C76:$AZ76,$BJ76,Results!$T$87:$BQ$87,BS$1)/(COUNTIF(Results!$T$87:$BQ$87,BS$1))</f>
        <v>1</v>
      </c>
      <c r="BT76" s="79">
        <f>COUNTIFS($C76:$AZ76,$BJ76,Results!$T$89:$BQ$89,BT$1)/(COUNTIF(Results!$T$89:$BQ$89,BT$1))</f>
        <v>0.8666666666666667</v>
      </c>
      <c r="BU76" s="79">
        <f>COUNTIFS($C76:$AZ76,$BJ76,Results!$T$89:$BQ$89,BU$1)/(COUNTIF(Results!$T$89:$BQ$89,BU$1))</f>
        <v>1</v>
      </c>
      <c r="BV76" s="79">
        <f>COUNTIFS($C76:$AZ76,$BJ76,Results!$T$89:$BQ$89,BV$1)/(COUNTIF(Results!$T$89:$BQ$89,BV$1))</f>
        <v>1</v>
      </c>
      <c r="BW76" s="79">
        <f>COUNTIFS($C76:$AZ76,$BJ76,Results!$T$89:$BQ$89,BW$1)/(COUNTIF(Results!$T$89:$BQ$89,BW$1))</f>
        <v>1</v>
      </c>
      <c r="BX76" s="79">
        <f>COUNTIFS($C76:$AZ76,$BJ76,Results!$T$90:$BQ$90,BX$1)/(COUNTIF(Results!$T$90:$BQ$90,BX$1))</f>
        <v>0.94117647058823528</v>
      </c>
      <c r="BY76" s="79">
        <f>COUNTIFS($C76:$AZ76,$BJ76,Results!$T$90:$BQ$90,BY$1)/(COUNTIF(Results!$T$90:$BQ$90,BY$1))</f>
        <v>1</v>
      </c>
      <c r="BZ76" s="79">
        <f>COUNTIFS($C76:$AZ76,$BJ76,Results!$T$90:$BQ$90,BZ$1)/(COUNTIF(Results!$T$90:$BQ$90,BZ$1))</f>
        <v>0.9375</v>
      </c>
      <c r="CA76" s="79">
        <f>COUNTIFS($C76:$AZ76,$BJ76,Results!$T$91:$BQ$91,CA$1)/(COUNTIF(Results!$T$91:$BQ$91,CA$1))</f>
        <v>1</v>
      </c>
      <c r="CB76" s="79">
        <f>COUNTIFS($C76:$AZ76,$BJ76,Results!$T$91:$BQ$91,CB$1)/(COUNTIF(Results!$T$91:$BQ$91,CB$1))</f>
        <v>0.94117647058823528</v>
      </c>
      <c r="CC76" s="45"/>
    </row>
    <row r="77" spans="1:81" x14ac:dyDescent="0.25">
      <c r="A77" s="45" t="s">
        <v>379</v>
      </c>
      <c r="B77" s="62" t="s">
        <v>289</v>
      </c>
      <c r="C77" s="25" t="str">
        <f>Monitoring_eng!C77</f>
        <v>no</v>
      </c>
      <c r="D77" s="25" t="str">
        <f>Monitoring_eng!E77</f>
        <v>no</v>
      </c>
      <c r="E77" s="25" t="str">
        <f>Monitoring_eng!G77</f>
        <v>yes</v>
      </c>
      <c r="F77" s="25" t="str">
        <f>Monitoring_eng!I77</f>
        <v>no</v>
      </c>
      <c r="G77" s="25" t="str">
        <f>Monitoring_eng!K77</f>
        <v>no</v>
      </c>
      <c r="H77" s="25" t="str">
        <f>Monitoring_eng!M77</f>
        <v>no</v>
      </c>
      <c r="I77" s="25" t="str">
        <f>Monitoring_eng!O77</f>
        <v>no</v>
      </c>
      <c r="J77" s="25" t="str">
        <f>Monitoring_eng!Q77</f>
        <v>no</v>
      </c>
      <c r="K77" s="25" t="str">
        <f>Monitoring_eng!S77</f>
        <v>no</v>
      </c>
      <c r="L77" s="25" t="str">
        <f>Monitoring_eng!U77</f>
        <v>no</v>
      </c>
      <c r="M77" s="25" t="str">
        <f>Monitoring_eng!W77</f>
        <v>no</v>
      </c>
      <c r="N77" s="25" t="str">
        <f>Monitoring_eng!Y77</f>
        <v>no</v>
      </c>
      <c r="O77" s="25" t="str">
        <f>Monitoring_eng!AA77</f>
        <v>no</v>
      </c>
      <c r="P77" s="25" t="str">
        <f>Monitoring_eng!AC77</f>
        <v>no</v>
      </c>
      <c r="Q77" s="25" t="str">
        <f>Monitoring_eng!AE77</f>
        <v>yes</v>
      </c>
      <c r="R77" s="25" t="str">
        <f>Monitoring_eng!AG77</f>
        <v>no</v>
      </c>
      <c r="S77" s="25" t="str">
        <f>Monitoring_eng!AI77</f>
        <v>no</v>
      </c>
      <c r="T77" s="25" t="str">
        <f>Monitoring_eng!AK77</f>
        <v>no</v>
      </c>
      <c r="U77" s="25" t="str">
        <f>Monitoring_eng!AM77</f>
        <v>no</v>
      </c>
      <c r="V77" s="25" t="str">
        <f>Monitoring_eng!AO77</f>
        <v>no</v>
      </c>
      <c r="W77" s="25" t="str">
        <f>Monitoring_eng!AQ77</f>
        <v>no</v>
      </c>
      <c r="X77" s="25" t="str">
        <f>Monitoring_eng!AS77</f>
        <v>no</v>
      </c>
      <c r="Y77" s="25" t="str">
        <f>Monitoring_eng!AU77</f>
        <v>no</v>
      </c>
      <c r="Z77" s="25" t="str">
        <f>Monitoring_eng!AW77</f>
        <v>no</v>
      </c>
      <c r="AA77" s="25" t="str">
        <f>Monitoring_eng!AY77</f>
        <v>yes</v>
      </c>
      <c r="AB77" s="25" t="str">
        <f>Monitoring_eng!BA77</f>
        <v>no</v>
      </c>
      <c r="AC77" s="25" t="str">
        <f>Monitoring_eng!BC77</f>
        <v>no</v>
      </c>
      <c r="AD77" s="25" t="str">
        <f>Monitoring_eng!BE77</f>
        <v>no</v>
      </c>
      <c r="AE77" s="25" t="str">
        <f>Monitoring_eng!BG77</f>
        <v>no</v>
      </c>
      <c r="AF77" s="25" t="str">
        <f>Monitoring_eng!BI77</f>
        <v>no</v>
      </c>
      <c r="AG77" s="25" t="str">
        <f>Monitoring_eng!BK77</f>
        <v>no</v>
      </c>
      <c r="AH77" s="25" t="str">
        <f>Monitoring_eng!BM77</f>
        <v>no</v>
      </c>
      <c r="AI77" s="25" t="str">
        <f>Monitoring_eng!BO77</f>
        <v>no</v>
      </c>
      <c r="AJ77" s="25" t="str">
        <f>Monitoring_eng!BQ77</f>
        <v>no</v>
      </c>
      <c r="AK77" s="25" t="str">
        <f>Monitoring_eng!BS77</f>
        <v>partially</v>
      </c>
      <c r="AL77" s="25" t="str">
        <f>Monitoring_eng!BU77</f>
        <v>no</v>
      </c>
      <c r="AM77" s="25" t="str">
        <f>Monitoring_eng!BW77</f>
        <v>no</v>
      </c>
      <c r="AN77" s="25" t="str">
        <f>Monitoring_eng!BY77</f>
        <v>no</v>
      </c>
      <c r="AO77" s="25" t="str">
        <f>Monitoring_eng!CA77</f>
        <v>no</v>
      </c>
      <c r="AP77" s="25" t="str">
        <f>Monitoring_eng!CC77</f>
        <v>partially</v>
      </c>
      <c r="AQ77" s="25" t="str">
        <f>Monitoring_eng!CE77</f>
        <v>no</v>
      </c>
      <c r="AR77" s="25" t="str">
        <f>Monitoring_eng!CG77</f>
        <v>partially</v>
      </c>
      <c r="AS77" s="25" t="str">
        <f>Monitoring_eng!CI77</f>
        <v>yes</v>
      </c>
      <c r="AT77" s="25" t="str">
        <f>Monitoring_eng!CK77</f>
        <v>no</v>
      </c>
      <c r="AU77" s="25" t="str">
        <f>Monitoring_eng!CM77</f>
        <v>no</v>
      </c>
      <c r="AV77" s="25" t="str">
        <f>Monitoring_eng!CO77</f>
        <v>partially</v>
      </c>
      <c r="AW77" s="25" t="str">
        <f>Monitoring_eng!CQ77</f>
        <v>no</v>
      </c>
      <c r="AX77" s="25" t="str">
        <f>Monitoring_eng!CS77</f>
        <v>no</v>
      </c>
      <c r="AY77" s="25" t="str">
        <f>Monitoring_eng!CU77</f>
        <v>partially</v>
      </c>
      <c r="AZ77" s="25" t="str">
        <f>Monitoring_eng!CW77</f>
        <v>no</v>
      </c>
      <c r="BA77" s="45" t="s">
        <v>1749</v>
      </c>
      <c r="BB77" s="45">
        <f t="shared" si="10"/>
        <v>4</v>
      </c>
      <c r="BC77" s="45" t="s">
        <v>1750</v>
      </c>
      <c r="BD77" s="45">
        <f t="shared" si="11"/>
        <v>41</v>
      </c>
      <c r="BE77" s="45" t="s">
        <v>1752</v>
      </c>
      <c r="BF77" s="45">
        <f t="shared" si="12"/>
        <v>5</v>
      </c>
      <c r="BG77" s="45" t="s">
        <v>2116</v>
      </c>
      <c r="BH77" s="45">
        <f t="shared" si="13"/>
        <v>0</v>
      </c>
      <c r="BI77" s="45">
        <f t="shared" si="14"/>
        <v>50</v>
      </c>
      <c r="BJ77" s="45" t="str">
        <f t="shared" si="15"/>
        <v>yes</v>
      </c>
      <c r="BK77" s="45" t="str">
        <f t="shared" si="16"/>
        <v>no</v>
      </c>
      <c r="BL77" s="45">
        <f t="shared" si="17"/>
        <v>4</v>
      </c>
      <c r="BM77" s="45">
        <f t="shared" si="18"/>
        <v>41</v>
      </c>
      <c r="BN77" s="78">
        <f t="shared" si="19"/>
        <v>0.08</v>
      </c>
      <c r="BO77" s="78">
        <f t="shared" si="19"/>
        <v>0.82</v>
      </c>
      <c r="BP77" s="79">
        <f>COUNTIFS($C77:$AZ77,$BJ77,Results!$T$87:$BQ$87,BP$1)/(COUNTIF(Results!$T$87:$BQ$87,BP$1))</f>
        <v>0.11764705882352941</v>
      </c>
      <c r="BQ77" s="79">
        <f>COUNTIFS($C77:$AZ77,$BJ77,Results!$T$87:$BQ$87,BQ$1)/(COUNTIF(Results!$T$87:$BQ$87,BQ$1))</f>
        <v>8.3333333333333329E-2</v>
      </c>
      <c r="BR77" s="79">
        <f>COUNTIFS($C77:$AZ77,$BJ77,Results!$T$87:$BQ$87,BR$1)/(COUNTIF(Results!$T$87:$BQ$87,BR$1))</f>
        <v>0</v>
      </c>
      <c r="BS77" s="79">
        <f>COUNTIFS($C77:$AZ77,$BJ77,Results!$T$87:$BQ$87,BS$1)/(COUNTIF(Results!$T$87:$BQ$87,BS$1))</f>
        <v>7.6923076923076927E-2</v>
      </c>
      <c r="BT77" s="79">
        <f>COUNTIFS($C77:$AZ77,$BJ77,Results!$T$89:$BQ$89,BT$1)/(COUNTIF(Results!$T$89:$BQ$89,BT$1))</f>
        <v>6.6666666666666666E-2</v>
      </c>
      <c r="BU77" s="79">
        <f>COUNTIFS($C77:$AZ77,$BJ77,Results!$T$89:$BQ$89,BU$1)/(COUNTIF(Results!$T$89:$BQ$89,BU$1))</f>
        <v>4.5454545454545456E-2</v>
      </c>
      <c r="BV77" s="79">
        <f>COUNTIFS($C77:$AZ77,$BJ77,Results!$T$89:$BQ$89,BV$1)/(COUNTIF(Results!$T$89:$BQ$89,BV$1))</f>
        <v>0.1111111111111111</v>
      </c>
      <c r="BW77" s="79">
        <f>COUNTIFS($C77:$AZ77,$BJ77,Results!$T$89:$BQ$89,BW$1)/(COUNTIF(Results!$T$89:$BQ$89,BW$1))</f>
        <v>0.25</v>
      </c>
      <c r="BX77" s="79">
        <f>COUNTIFS($C77:$AZ77,$BJ77,Results!$T$90:$BQ$90,BX$1)/(COUNTIF(Results!$T$90:$BQ$90,BX$1))</f>
        <v>0</v>
      </c>
      <c r="BY77" s="79">
        <f>COUNTIFS($C77:$AZ77,$BJ77,Results!$T$90:$BQ$90,BY$1)/(COUNTIF(Results!$T$90:$BQ$90,BY$1))</f>
        <v>0.11764705882352941</v>
      </c>
      <c r="BZ77" s="79">
        <f>COUNTIFS($C77:$AZ77,$BJ77,Results!$T$90:$BQ$90,BZ$1)/(COUNTIF(Results!$T$90:$BQ$90,BZ$1))</f>
        <v>0.125</v>
      </c>
      <c r="CA77" s="79">
        <f>COUNTIFS($C77:$AZ77,$BJ77,Results!$T$91:$BQ$91,CA$1)/(COUNTIF(Results!$T$91:$BQ$91,CA$1))</f>
        <v>0.11764705882352941</v>
      </c>
      <c r="CB77" s="79">
        <f>COUNTIFS($C77:$AZ77,$BJ77,Results!$T$91:$BQ$91,CB$1)/(COUNTIF(Results!$T$91:$BQ$91,CB$1))</f>
        <v>0</v>
      </c>
      <c r="CC77" s="45"/>
    </row>
    <row r="78" spans="1:81" x14ac:dyDescent="0.25">
      <c r="A78" s="45" t="s">
        <v>380</v>
      </c>
      <c r="B78" s="62" t="s">
        <v>291</v>
      </c>
      <c r="C78" s="25" t="str">
        <f>Monitoring_eng!C78</f>
        <v>no</v>
      </c>
      <c r="D78" s="25" t="str">
        <f>Monitoring_eng!E78</f>
        <v>no</v>
      </c>
      <c r="E78" s="25" t="str">
        <f>Monitoring_eng!G78</f>
        <v>no</v>
      </c>
      <c r="F78" s="25" t="str">
        <f>Monitoring_eng!I78</f>
        <v>yes</v>
      </c>
      <c r="G78" s="25" t="str">
        <f>Monitoring_eng!K78</f>
        <v>no</v>
      </c>
      <c r="H78" s="25" t="str">
        <f>Monitoring_eng!M78</f>
        <v>no</v>
      </c>
      <c r="I78" s="25" t="str">
        <f>Monitoring_eng!O78</f>
        <v>no</v>
      </c>
      <c r="J78" s="25" t="str">
        <f>Monitoring_eng!Q78</f>
        <v>no</v>
      </c>
      <c r="K78" s="25" t="str">
        <f>Monitoring_eng!S78</f>
        <v>yes</v>
      </c>
      <c r="L78" s="25" t="str">
        <f>Monitoring_eng!U78</f>
        <v>no</v>
      </c>
      <c r="M78" s="25" t="str">
        <f>Monitoring_eng!W78</f>
        <v>yes</v>
      </c>
      <c r="N78" s="25" t="str">
        <f>Monitoring_eng!Y78</f>
        <v>no</v>
      </c>
      <c r="O78" s="25" t="str">
        <f>Monitoring_eng!AA78</f>
        <v>no</v>
      </c>
      <c r="P78" s="25" t="str">
        <f>Monitoring_eng!AC78</f>
        <v>yes</v>
      </c>
      <c r="Q78" s="25" t="str">
        <f>Monitoring_eng!AE78</f>
        <v>yes</v>
      </c>
      <c r="R78" s="25" t="str">
        <f>Monitoring_eng!AG78</f>
        <v>no</v>
      </c>
      <c r="S78" s="25" t="str">
        <f>Monitoring_eng!AI78</f>
        <v>no</v>
      </c>
      <c r="T78" s="25" t="str">
        <f>Monitoring_eng!AK78</f>
        <v>no</v>
      </c>
      <c r="U78" s="25" t="str">
        <f>Monitoring_eng!AM78</f>
        <v>no</v>
      </c>
      <c r="V78" s="25" t="str">
        <f>Monitoring_eng!AO78</f>
        <v>no</v>
      </c>
      <c r="W78" s="25" t="str">
        <f>Monitoring_eng!AQ78</f>
        <v>no</v>
      </c>
      <c r="X78" s="25" t="str">
        <f>Monitoring_eng!AS78</f>
        <v>no</v>
      </c>
      <c r="Y78" s="25" t="str">
        <f>Monitoring_eng!AU78</f>
        <v>no</v>
      </c>
      <c r="Z78" s="25" t="str">
        <f>Monitoring_eng!AW78</f>
        <v>no</v>
      </c>
      <c r="AA78" s="25" t="str">
        <f>Monitoring_eng!AY78</f>
        <v>yes</v>
      </c>
      <c r="AB78" s="25" t="str">
        <f>Monitoring_eng!BA78</f>
        <v>no</v>
      </c>
      <c r="AC78" s="25" t="str">
        <f>Monitoring_eng!BC78</f>
        <v>no</v>
      </c>
      <c r="AD78" s="25" t="str">
        <f>Monitoring_eng!BE78</f>
        <v>yes</v>
      </c>
      <c r="AE78" s="25" t="str">
        <f>Monitoring_eng!BG78</f>
        <v>no</v>
      </c>
      <c r="AF78" s="25" t="str">
        <f>Monitoring_eng!BI78</f>
        <v>yes</v>
      </c>
      <c r="AG78" s="25" t="str">
        <f>Monitoring_eng!BK78</f>
        <v>no</v>
      </c>
      <c r="AH78" s="25" t="str">
        <f>Monitoring_eng!BM78</f>
        <v>no</v>
      </c>
      <c r="AI78" s="25" t="str">
        <f>Monitoring_eng!BO78</f>
        <v>yes</v>
      </c>
      <c r="AJ78" s="25" t="str">
        <f>Monitoring_eng!BQ78</f>
        <v>no</v>
      </c>
      <c r="AK78" s="25" t="str">
        <f>Monitoring_eng!BS78</f>
        <v>yes</v>
      </c>
      <c r="AL78" s="25" t="str">
        <f>Monitoring_eng!BU78</f>
        <v>no</v>
      </c>
      <c r="AM78" s="25" t="str">
        <f>Monitoring_eng!BW78</f>
        <v>no</v>
      </c>
      <c r="AN78" s="25" t="str">
        <f>Monitoring_eng!BY78</f>
        <v>yes</v>
      </c>
      <c r="AO78" s="25" t="str">
        <f>Monitoring_eng!CA78</f>
        <v>yes</v>
      </c>
      <c r="AP78" s="25" t="str">
        <f>Monitoring_eng!CC78</f>
        <v>no</v>
      </c>
      <c r="AQ78" s="25" t="str">
        <f>Monitoring_eng!CE78</f>
        <v>no</v>
      </c>
      <c r="AR78" s="25" t="str">
        <f>Monitoring_eng!CG78</f>
        <v>no</v>
      </c>
      <c r="AS78" s="25" t="str">
        <f>Monitoring_eng!CI78</f>
        <v>yes</v>
      </c>
      <c r="AT78" s="25" t="str">
        <f>Monitoring_eng!CK78</f>
        <v>no</v>
      </c>
      <c r="AU78" s="25" t="str">
        <f>Monitoring_eng!CM78</f>
        <v>yes</v>
      </c>
      <c r="AV78" s="25" t="str">
        <f>Monitoring_eng!CO78</f>
        <v>yes</v>
      </c>
      <c r="AW78" s="25" t="str">
        <f>Monitoring_eng!CQ78</f>
        <v>no</v>
      </c>
      <c r="AX78" s="25" t="str">
        <f>Monitoring_eng!CS78</f>
        <v>no</v>
      </c>
      <c r="AY78" s="25" t="str">
        <f>Monitoring_eng!CU78</f>
        <v>yes</v>
      </c>
      <c r="AZ78" s="25" t="str">
        <f>Monitoring_eng!CW78</f>
        <v>yes</v>
      </c>
      <c r="BA78" s="45" t="s">
        <v>1749</v>
      </c>
      <c r="BB78" s="45">
        <f t="shared" si="10"/>
        <v>17</v>
      </c>
      <c r="BC78" s="45" t="s">
        <v>1750</v>
      </c>
      <c r="BD78" s="45">
        <f t="shared" si="11"/>
        <v>33</v>
      </c>
      <c r="BE78" s="45" t="s">
        <v>1752</v>
      </c>
      <c r="BF78" s="45">
        <f t="shared" si="12"/>
        <v>0</v>
      </c>
      <c r="BG78" s="45" t="s">
        <v>2116</v>
      </c>
      <c r="BH78" s="45">
        <f t="shared" si="13"/>
        <v>0</v>
      </c>
      <c r="BI78" s="45">
        <f t="shared" si="14"/>
        <v>50</v>
      </c>
      <c r="BJ78" s="45" t="str">
        <f t="shared" si="15"/>
        <v>yes</v>
      </c>
      <c r="BK78" s="45" t="str">
        <f t="shared" si="16"/>
        <v>no</v>
      </c>
      <c r="BL78" s="45">
        <f t="shared" si="17"/>
        <v>17</v>
      </c>
      <c r="BM78" s="45">
        <f t="shared" si="18"/>
        <v>33</v>
      </c>
      <c r="BN78" s="78">
        <f t="shared" si="19"/>
        <v>0.34</v>
      </c>
      <c r="BO78" s="78">
        <f t="shared" si="19"/>
        <v>0.66</v>
      </c>
      <c r="BP78" s="79">
        <f>COUNTIFS($C78:$AZ78,$BJ78,Results!$T$87:$BQ$87,BP$1)/(COUNTIF(Results!$T$87:$BQ$87,BP$1))</f>
        <v>0.41176470588235292</v>
      </c>
      <c r="BQ78" s="79">
        <f>COUNTIFS($C78:$AZ78,$BJ78,Results!$T$87:$BQ$87,BQ$1)/(COUNTIF(Results!$T$87:$BQ$87,BQ$1))</f>
        <v>0.25</v>
      </c>
      <c r="BR78" s="79">
        <f>COUNTIFS($C78:$AZ78,$BJ78,Results!$T$87:$BQ$87,BR$1)/(COUNTIF(Results!$T$87:$BQ$87,BR$1))</f>
        <v>0.25</v>
      </c>
      <c r="BS78" s="79">
        <f>COUNTIFS($C78:$AZ78,$BJ78,Results!$T$87:$BQ$87,BS$1)/(COUNTIF(Results!$T$87:$BQ$87,BS$1))</f>
        <v>0.38461538461538464</v>
      </c>
      <c r="BT78" s="79">
        <f>COUNTIFS($C78:$AZ78,$BJ78,Results!$T$89:$BQ$89,BT$1)/(COUNTIF(Results!$T$89:$BQ$89,BT$1))</f>
        <v>0.2</v>
      </c>
      <c r="BU78" s="79">
        <f>COUNTIFS($C78:$AZ78,$BJ78,Results!$T$89:$BQ$89,BU$1)/(COUNTIF(Results!$T$89:$BQ$89,BU$1))</f>
        <v>0.36363636363636365</v>
      </c>
      <c r="BV78" s="79">
        <f>COUNTIFS($C78:$AZ78,$BJ78,Results!$T$89:$BQ$89,BV$1)/(COUNTIF(Results!$T$89:$BQ$89,BV$1))</f>
        <v>0.44444444444444442</v>
      </c>
      <c r="BW78" s="79">
        <f>COUNTIFS($C78:$AZ78,$BJ78,Results!$T$89:$BQ$89,BW$1)/(COUNTIF(Results!$T$89:$BQ$89,BW$1))</f>
        <v>0.5</v>
      </c>
      <c r="BX78" s="79">
        <f>COUNTIFS($C78:$AZ78,$BJ78,Results!$T$90:$BQ$90,BX$1)/(COUNTIF(Results!$T$90:$BQ$90,BX$1))</f>
        <v>0.29411764705882354</v>
      </c>
      <c r="BY78" s="79">
        <f>COUNTIFS($C78:$AZ78,$BJ78,Results!$T$90:$BQ$90,BY$1)/(COUNTIF(Results!$T$90:$BQ$90,BY$1))</f>
        <v>0.35294117647058826</v>
      </c>
      <c r="BZ78" s="79">
        <f>COUNTIFS($C78:$AZ78,$BJ78,Results!$T$90:$BQ$90,BZ$1)/(COUNTIF(Results!$T$90:$BQ$90,BZ$1))</f>
        <v>0.375</v>
      </c>
      <c r="CA78" s="79">
        <f>COUNTIFS($C78:$AZ78,$BJ78,Results!$T$91:$BQ$91,CA$1)/(COUNTIF(Results!$T$91:$BQ$91,CA$1))</f>
        <v>0.35294117647058826</v>
      </c>
      <c r="CB78" s="79">
        <f>COUNTIFS($C78:$AZ78,$BJ78,Results!$T$91:$BQ$91,CB$1)/(COUNTIF(Results!$T$91:$BQ$91,CB$1))</f>
        <v>0.29411764705882354</v>
      </c>
      <c r="CC78" s="45"/>
    </row>
    <row r="79" spans="1:81" x14ac:dyDescent="0.25">
      <c r="A79" s="45"/>
      <c r="B79" s="4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45"/>
      <c r="BB79" s="45"/>
      <c r="BC79" s="45"/>
      <c r="BD79" s="45"/>
      <c r="BE79" s="45"/>
      <c r="BF79" s="45"/>
      <c r="BG79" s="45"/>
      <c r="BH79" s="45"/>
      <c r="BI79" s="45"/>
      <c r="BJ79" s="45"/>
      <c r="BK79" s="45"/>
      <c r="BL79" s="45"/>
      <c r="BM79" s="45"/>
      <c r="BN79" s="79"/>
      <c r="BO79" s="79"/>
      <c r="BP79" s="79"/>
      <c r="BQ79" s="79"/>
      <c r="BR79" s="79"/>
      <c r="BS79" s="79"/>
      <c r="BT79" s="79"/>
      <c r="BU79" s="79"/>
      <c r="BV79" s="79"/>
      <c r="BW79" s="79"/>
      <c r="BX79" s="79"/>
      <c r="BY79" s="79"/>
      <c r="BZ79" s="79"/>
      <c r="CA79" s="79"/>
      <c r="CB79" s="79"/>
      <c r="CC79" s="45"/>
    </row>
    <row r="80" spans="1:81" x14ac:dyDescent="0.25">
      <c r="A80" s="45"/>
      <c r="B80" s="4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45"/>
      <c r="BB80" s="45"/>
      <c r="BC80" s="45"/>
      <c r="BD80" s="45"/>
      <c r="BE80" s="45"/>
      <c r="BF80" s="45"/>
      <c r="BG80" s="45"/>
      <c r="BH80" s="45"/>
      <c r="BI80" s="45"/>
      <c r="BJ80" s="45"/>
      <c r="BK80" s="45"/>
      <c r="BL80" s="45"/>
      <c r="BM80" s="45"/>
      <c r="BN80" s="79"/>
      <c r="BO80" s="79"/>
      <c r="BP80" s="79"/>
      <c r="BQ80" s="79"/>
      <c r="BR80" s="79"/>
      <c r="BS80" s="79"/>
      <c r="BT80" s="79"/>
      <c r="BU80" s="79"/>
      <c r="BV80" s="79"/>
      <c r="BW80" s="79"/>
      <c r="BX80" s="79"/>
      <c r="BY80" s="79"/>
      <c r="BZ80" s="79"/>
      <c r="CA80" s="79"/>
      <c r="CB80" s="79"/>
      <c r="CC80" s="45"/>
    </row>
    <row r="81" spans="1:81" x14ac:dyDescent="0.25">
      <c r="A81" s="45"/>
      <c r="B81" s="45"/>
      <c r="C81" s="25"/>
      <c r="D81" s="25"/>
      <c r="E81" s="25"/>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45"/>
      <c r="BB81" s="45"/>
      <c r="BC81" s="45"/>
      <c r="BD81" s="45"/>
      <c r="BE81" s="45"/>
      <c r="BF81" s="45"/>
      <c r="BG81" s="45"/>
      <c r="BH81" s="45"/>
      <c r="BI81" s="45"/>
      <c r="BJ81" s="45"/>
      <c r="BK81" s="45"/>
      <c r="BL81" s="45"/>
      <c r="BM81" s="45"/>
      <c r="BN81" s="69"/>
      <c r="BO81" s="71" t="s">
        <v>2192</v>
      </c>
      <c r="BP81" s="71" t="s">
        <v>2173</v>
      </c>
      <c r="BQ81" s="71" t="s">
        <v>2174</v>
      </c>
      <c r="BR81" s="71" t="s">
        <v>2172</v>
      </c>
      <c r="BS81" s="71" t="s">
        <v>2175</v>
      </c>
      <c r="BT81" s="71" t="s">
        <v>2187</v>
      </c>
      <c r="BU81" s="71" t="s">
        <v>2188</v>
      </c>
      <c r="BV81" s="71" t="s">
        <v>2189</v>
      </c>
      <c r="BW81" s="71" t="s">
        <v>2190</v>
      </c>
      <c r="BX81" s="71" t="s">
        <v>2178</v>
      </c>
      <c r="BY81" s="71" t="s">
        <v>2177</v>
      </c>
      <c r="BZ81" s="71" t="s">
        <v>2176</v>
      </c>
      <c r="CA81" s="71" t="s">
        <v>2179</v>
      </c>
      <c r="CB81" s="71" t="s">
        <v>2145</v>
      </c>
      <c r="CC81" s="45"/>
    </row>
    <row r="82" spans="1:81" x14ac:dyDescent="0.25">
      <c r="A82" s="45"/>
      <c r="B82" s="45"/>
      <c r="C82" s="35"/>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45"/>
      <c r="BB82" s="45"/>
      <c r="BC82" s="45"/>
      <c r="BD82" s="45"/>
      <c r="BE82" s="45"/>
      <c r="BF82" s="45"/>
      <c r="BG82" s="45"/>
      <c r="BH82" s="45"/>
      <c r="BI82" s="45"/>
      <c r="BJ82" s="45"/>
      <c r="BK82" s="45"/>
      <c r="BL82" s="45"/>
      <c r="BM82" s="45"/>
      <c r="BN82" s="71" t="s">
        <v>2191</v>
      </c>
      <c r="BO82" s="82">
        <f>AVERAGE(Categories!D2:D51)</f>
        <v>0.42879676555365648</v>
      </c>
      <c r="BP82" s="70">
        <f>AVERAGEIF(Results!$R$87:$BQ$87,BP$1,Results!$R$83:$BQ$83)</f>
        <v>0.42057715045817323</v>
      </c>
      <c r="BQ82" s="70">
        <f>AVERAGEIF(Results!$R$87:$BQ$87,BQ$1,Results!$R$83:$BQ$83)</f>
        <v>0.47903070236971651</v>
      </c>
      <c r="BR82" s="70">
        <f>AVERAGEIF(Results!$R$87:$BQ$87,BR$1,Results!$R$83:$BQ$83)</f>
        <v>0.42687971105527639</v>
      </c>
      <c r="BS82" s="70">
        <f>AVERAGEIF(Results!$R$87:$BQ$87,BS$1,Results!$R$83:$BQ$83)</f>
        <v>0.39435543100115961</v>
      </c>
      <c r="BT82" s="70">
        <f>AVERAGEIF(Results!$R$89:$BQ$89,BT$1,Results!$R$83:$BQ$83)</f>
        <v>0.37847236180904531</v>
      </c>
      <c r="BU82" s="70">
        <f>AVERAGEIF(Results!$R$89:$BQ$89,BU$1,Results!$R$83:$BQ$83)</f>
        <v>0.44528723161260858</v>
      </c>
      <c r="BV82" s="70">
        <f>AVERAGEIF(Results!$R$89:$BQ$89,BV$1,Results!$R$83:$BQ$83)</f>
        <v>0.47417801075314536</v>
      </c>
      <c r="BW82" s="70">
        <f>AVERAGEIF(Results!$R$89:$BQ$89,BW$1,Results!$R$83:$BQ$83)</f>
        <v>0.42470791457286433</v>
      </c>
      <c r="BX82" s="70">
        <f>AVERAGEIF(Results!$R$90:$BQ$90,BX$1,Results!$R$83:$BQ$83)</f>
        <v>0.39631466154300921</v>
      </c>
      <c r="BY82" s="70">
        <f>AVERAGEIF(Results!$R$90:$BQ$90,BY$1,Results!$R$83:$BQ$83)</f>
        <v>0.46030307929615227</v>
      </c>
      <c r="BZ82" s="70">
        <f>AVERAGEIF(Results!$R$90:$BQ$90,BZ$1,Results!$R$83:$BQ$83)</f>
        <v>0.42983354271356783</v>
      </c>
      <c r="CA82" s="70">
        <f>AVERAGEIF(Results!$R$91:$BQ$91,CA$1,Results!$R$83:$BQ$83)</f>
        <v>0.46030307929615227</v>
      </c>
      <c r="CB82" s="70">
        <f>AVERAGEIF(Results!$R$91:$BQ$91,CB$1,Results!$R$83:$BQ$83)</f>
        <v>0.39631466154300921</v>
      </c>
      <c r="CC82" s="45"/>
    </row>
    <row r="83" spans="1:81" x14ac:dyDescent="0.25">
      <c r="A83" s="45"/>
      <c r="B83" s="45"/>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5"/>
      <c r="AS83" s="35"/>
      <c r="AT83" s="35"/>
      <c r="AU83" s="35"/>
      <c r="AV83" s="35"/>
      <c r="AW83" s="35"/>
      <c r="AX83" s="35"/>
      <c r="AY83" s="35"/>
      <c r="AZ83" s="3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row>
    <row r="84" spans="1:81" x14ac:dyDescent="0.25">
      <c r="A84" s="45"/>
      <c r="B84" s="45"/>
      <c r="C84" s="35"/>
      <c r="D84" s="35"/>
      <c r="E84" s="35"/>
      <c r="F84" s="35"/>
      <c r="G84" s="35"/>
      <c r="H84" s="35"/>
      <c r="I84" s="35"/>
      <c r="J84" s="35"/>
      <c r="K84" s="35"/>
      <c r="L84" s="35"/>
      <c r="M84" s="35"/>
      <c r="N84" s="35"/>
      <c r="O84" s="35"/>
      <c r="P84" s="35"/>
      <c r="Q84" s="35"/>
      <c r="R84" s="35"/>
      <c r="S84" s="35"/>
      <c r="T84" s="35"/>
      <c r="U84" s="35"/>
      <c r="V84" s="35"/>
      <c r="W84" s="35"/>
      <c r="X84" s="35"/>
      <c r="Y84" s="35"/>
      <c r="Z84" s="35"/>
      <c r="AA84" s="35"/>
      <c r="AB84" s="35"/>
      <c r="AC84" s="35"/>
      <c r="AD84" s="35"/>
      <c r="AE84" s="35"/>
      <c r="AF84" s="35"/>
      <c r="AG84" s="35"/>
      <c r="AH84" s="35"/>
      <c r="AI84" s="35"/>
      <c r="AJ84" s="35"/>
      <c r="AK84" s="35"/>
      <c r="AL84" s="35"/>
      <c r="AM84" s="35"/>
      <c r="AN84" s="35"/>
      <c r="AO84" s="35"/>
      <c r="AP84" s="35"/>
      <c r="AQ84" s="35"/>
      <c r="AR84" s="35"/>
      <c r="AS84" s="35"/>
      <c r="AT84" s="35"/>
      <c r="AU84" s="35"/>
      <c r="AV84" s="35"/>
      <c r="AW84" s="35"/>
      <c r="AX84" s="35"/>
      <c r="AY84" s="35"/>
      <c r="AZ84" s="3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row>
    <row r="85" spans="1:81" x14ac:dyDescent="0.25">
      <c r="A85" s="45"/>
      <c r="B85" s="4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35"/>
      <c r="AH85" s="35"/>
      <c r="AI85" s="35"/>
      <c r="AJ85" s="35"/>
      <c r="AK85" s="35"/>
      <c r="AL85" s="35"/>
      <c r="AM85" s="35"/>
      <c r="AN85" s="35"/>
      <c r="AO85" s="35"/>
      <c r="AP85" s="35"/>
      <c r="AQ85" s="35"/>
      <c r="AR85" s="35"/>
      <c r="AS85" s="35"/>
      <c r="AT85" s="35"/>
      <c r="AU85" s="35"/>
      <c r="AV85" s="35"/>
      <c r="AW85" s="35"/>
      <c r="AX85" s="35"/>
      <c r="AY85" s="35"/>
      <c r="AZ85" s="3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row>
    <row r="86" spans="1:81" x14ac:dyDescent="0.25">
      <c r="A86" s="45"/>
      <c r="B86" s="45"/>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35"/>
      <c r="AL86" s="35"/>
      <c r="AM86" s="35"/>
      <c r="AN86" s="35"/>
      <c r="AO86" s="35"/>
      <c r="AP86" s="35"/>
      <c r="AQ86" s="35"/>
      <c r="AR86" s="35"/>
      <c r="AS86" s="35"/>
      <c r="AT86" s="35"/>
      <c r="AU86" s="35"/>
      <c r="AV86" s="35"/>
      <c r="AW86" s="35"/>
      <c r="AX86" s="35"/>
      <c r="AY86" s="35"/>
      <c r="AZ86" s="3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row>
    <row r="87" spans="1:81" x14ac:dyDescent="0.25">
      <c r="A87" s="45"/>
      <c r="B87" s="45"/>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D87" s="35"/>
      <c r="AE87" s="35"/>
      <c r="AF87" s="35"/>
      <c r="AG87" s="35"/>
      <c r="AH87" s="35"/>
      <c r="AI87" s="35"/>
      <c r="AJ87" s="35"/>
      <c r="AK87" s="35"/>
      <c r="AL87" s="35"/>
      <c r="AM87" s="35"/>
      <c r="AN87" s="35"/>
      <c r="AO87" s="35"/>
      <c r="AP87" s="35"/>
      <c r="AQ87" s="35"/>
      <c r="AR87" s="35"/>
      <c r="AS87" s="35"/>
      <c r="AT87" s="35"/>
      <c r="AU87" s="35"/>
      <c r="AV87" s="35"/>
      <c r="AW87" s="35"/>
      <c r="AX87" s="35"/>
      <c r="AY87" s="35"/>
      <c r="AZ87" s="3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row>
    <row r="88" spans="1:81" x14ac:dyDescent="0.25">
      <c r="A88" s="45"/>
      <c r="B88" s="45"/>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5"/>
      <c r="AS88" s="35"/>
      <c r="AT88" s="35"/>
      <c r="AU88" s="35"/>
      <c r="AV88" s="35"/>
      <c r="AW88" s="35"/>
      <c r="AX88" s="35"/>
      <c r="AY88" s="35"/>
      <c r="AZ88" s="3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row>
    <row r="89" spans="1:81" x14ac:dyDescent="0.25">
      <c r="A89" s="45"/>
      <c r="B89" s="45"/>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D89" s="35"/>
      <c r="AE89" s="35"/>
      <c r="AF89" s="35"/>
      <c r="AG89" s="35"/>
      <c r="AH89" s="35"/>
      <c r="AI89" s="35"/>
      <c r="AJ89" s="35"/>
      <c r="AK89" s="35"/>
      <c r="AL89" s="35"/>
      <c r="AM89" s="35"/>
      <c r="AN89" s="35"/>
      <c r="AO89" s="35"/>
      <c r="AP89" s="35"/>
      <c r="AQ89" s="35"/>
      <c r="AR89" s="35"/>
      <c r="AS89" s="35"/>
      <c r="AT89" s="35"/>
      <c r="AU89" s="35"/>
      <c r="AV89" s="35"/>
      <c r="AW89" s="35"/>
      <c r="AX89" s="35"/>
      <c r="AY89" s="35"/>
      <c r="AZ89" s="35"/>
      <c r="BA89" s="45"/>
      <c r="BB89" s="45"/>
      <c r="BC89" s="45"/>
      <c r="BD89" s="45"/>
      <c r="BE89" s="45"/>
      <c r="BF89" s="45"/>
      <c r="BG89" s="45"/>
      <c r="BH89" s="45"/>
      <c r="BI89" s="45"/>
      <c r="BJ89" s="45"/>
      <c r="BK89" s="45"/>
      <c r="BL89" s="45"/>
      <c r="BM89" s="45"/>
      <c r="BN89" s="45"/>
      <c r="BO89" s="45"/>
      <c r="BP89" s="45"/>
      <c r="BQ89" s="45"/>
      <c r="BR89" s="45"/>
      <c r="BS89" s="45"/>
      <c r="BT89" s="45"/>
      <c r="BU89" s="45"/>
      <c r="BV89" s="45"/>
      <c r="BW89" s="45"/>
      <c r="BX89" s="45"/>
      <c r="BY89" s="45"/>
      <c r="BZ89" s="45"/>
      <c r="CA89" s="45"/>
      <c r="CB89" s="45"/>
      <c r="CC89" s="45"/>
    </row>
    <row r="90" spans="1:81" x14ac:dyDescent="0.25">
      <c r="A90" s="45"/>
      <c r="B90" s="45"/>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row>
    <row r="91" spans="1:81" x14ac:dyDescent="0.25">
      <c r="A91" s="45"/>
      <c r="B91" s="45"/>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c r="AP91" s="35"/>
      <c r="AQ91" s="35"/>
      <c r="AR91" s="35"/>
      <c r="AS91" s="35"/>
      <c r="AT91" s="35"/>
      <c r="AU91" s="35"/>
      <c r="AV91" s="35"/>
      <c r="AW91" s="35"/>
      <c r="AX91" s="35"/>
      <c r="AY91" s="35"/>
      <c r="AZ91" s="3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row>
    <row r="92" spans="1:81" x14ac:dyDescent="0.25">
      <c r="A92" s="45"/>
      <c r="B92" s="45"/>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row>
  </sheetData>
  <conditionalFormatting sqref="BI2:BI78">
    <cfRule type="cellIs" dxfId="0" priority="1" operator="lessThan">
      <formula>50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election activeCell="B24" sqref="B24"/>
    </sheetView>
  </sheetViews>
  <sheetFormatPr defaultColWidth="20.7109375" defaultRowHeight="15" x14ac:dyDescent="0.25"/>
  <cols>
    <col min="1" max="1" width="24.5703125" style="4" customWidth="1"/>
    <col min="2" max="4" width="34.28515625" style="4" customWidth="1"/>
    <col min="5" max="5" width="37" style="4" customWidth="1"/>
    <col min="6" max="7" width="43.140625" style="12" customWidth="1"/>
    <col min="8" max="8" width="19.42578125" style="4" customWidth="1"/>
    <col min="9" max="9" width="49.42578125" style="4" customWidth="1"/>
    <col min="10" max="16384" width="20.7109375" style="4"/>
  </cols>
  <sheetData>
    <row r="1" spans="1:7" s="1" customFormat="1" ht="15" customHeight="1" x14ac:dyDescent="0.25">
      <c r="A1" s="1" t="s">
        <v>0</v>
      </c>
      <c r="B1" s="1" t="s">
        <v>0</v>
      </c>
      <c r="C1" s="1" t="s">
        <v>0</v>
      </c>
      <c r="D1" s="1" t="s">
        <v>0</v>
      </c>
      <c r="E1" s="1" t="s">
        <v>0</v>
      </c>
    </row>
    <row r="2" spans="1:7" s="1" customFormat="1" ht="15" customHeight="1" x14ac:dyDescent="0.25">
      <c r="A2" s="2" t="s">
        <v>82</v>
      </c>
      <c r="B2" s="2" t="s">
        <v>1</v>
      </c>
      <c r="C2" s="2" t="s">
        <v>203</v>
      </c>
      <c r="D2" s="1" t="s">
        <v>83</v>
      </c>
      <c r="E2" s="1" t="s">
        <v>84</v>
      </c>
      <c r="F2" s="1" t="s">
        <v>1862</v>
      </c>
      <c r="G2" s="1" t="s">
        <v>1861</v>
      </c>
    </row>
    <row r="3" spans="1:7" ht="15" customHeight="1" x14ac:dyDescent="0.25">
      <c r="A3" s="17" t="s">
        <v>2</v>
      </c>
      <c r="B3" s="3" t="s">
        <v>3</v>
      </c>
      <c r="C3" s="3" t="s">
        <v>216</v>
      </c>
      <c r="D3" s="3" t="s">
        <v>85</v>
      </c>
      <c r="E3" s="3" t="s">
        <v>98</v>
      </c>
      <c r="F3" s="42" t="s">
        <v>1866</v>
      </c>
      <c r="G3" s="4" t="s">
        <v>1863</v>
      </c>
    </row>
    <row r="4" spans="1:7" ht="15" customHeight="1" x14ac:dyDescent="0.25">
      <c r="A4" s="17" t="s">
        <v>2</v>
      </c>
      <c r="B4" s="3" t="s">
        <v>4</v>
      </c>
      <c r="C4" s="3" t="s">
        <v>215</v>
      </c>
      <c r="D4" s="3" t="s">
        <v>86</v>
      </c>
      <c r="E4" s="3" t="s">
        <v>99</v>
      </c>
      <c r="F4" s="42"/>
      <c r="G4" s="4" t="s">
        <v>1864</v>
      </c>
    </row>
    <row r="5" spans="1:7" ht="15" customHeight="1" x14ac:dyDescent="0.25">
      <c r="A5" s="17" t="s">
        <v>2</v>
      </c>
      <c r="B5" s="3" t="s">
        <v>5</v>
      </c>
      <c r="C5" s="3" t="s">
        <v>214</v>
      </c>
      <c r="D5" s="3" t="s">
        <v>87</v>
      </c>
      <c r="E5" s="3" t="s">
        <v>100</v>
      </c>
      <c r="F5" s="42" t="s">
        <v>1866</v>
      </c>
      <c r="G5" s="4" t="s">
        <v>1865</v>
      </c>
    </row>
    <row r="6" spans="1:7" ht="15" customHeight="1" x14ac:dyDescent="0.25">
      <c r="A6" s="17" t="s">
        <v>2</v>
      </c>
      <c r="B6" s="3" t="s">
        <v>6</v>
      </c>
      <c r="C6" s="3" t="s">
        <v>213</v>
      </c>
      <c r="D6" s="3" t="s">
        <v>88</v>
      </c>
      <c r="E6" s="3" t="s">
        <v>101</v>
      </c>
      <c r="F6" s="42"/>
      <c r="G6" s="4"/>
    </row>
    <row r="7" spans="1:7" ht="15" customHeight="1" x14ac:dyDescent="0.25">
      <c r="A7" s="17" t="s">
        <v>2</v>
      </c>
      <c r="B7" s="3" t="s">
        <v>7</v>
      </c>
      <c r="C7" s="3" t="s">
        <v>212</v>
      </c>
      <c r="D7" s="3" t="s">
        <v>1757</v>
      </c>
      <c r="E7" s="3" t="s">
        <v>1754</v>
      </c>
      <c r="F7" s="42" t="s">
        <v>1866</v>
      </c>
      <c r="G7" s="4"/>
    </row>
    <row r="8" spans="1:7" ht="15" customHeight="1" x14ac:dyDescent="0.25">
      <c r="A8" s="17" t="s">
        <v>2</v>
      </c>
      <c r="B8" s="3" t="s">
        <v>8</v>
      </c>
      <c r="C8" s="3" t="s">
        <v>211</v>
      </c>
      <c r="D8" s="3" t="s">
        <v>1758</v>
      </c>
      <c r="E8" s="3" t="s">
        <v>1753</v>
      </c>
      <c r="F8" s="42"/>
      <c r="G8" s="4"/>
    </row>
    <row r="9" spans="1:7" ht="15" customHeight="1" x14ac:dyDescent="0.25">
      <c r="A9" s="17" t="s">
        <v>2</v>
      </c>
      <c r="B9" s="3" t="s">
        <v>9</v>
      </c>
      <c r="C9" s="3" t="s">
        <v>210</v>
      </c>
      <c r="D9" s="3" t="s">
        <v>1759</v>
      </c>
      <c r="E9" s="3" t="s">
        <v>1755</v>
      </c>
      <c r="F9" s="42"/>
      <c r="G9" s="4"/>
    </row>
    <row r="10" spans="1:7" ht="15" customHeight="1" x14ac:dyDescent="0.25">
      <c r="A10" s="17" t="s">
        <v>2</v>
      </c>
      <c r="B10" s="3" t="s">
        <v>10</v>
      </c>
      <c r="C10" s="3" t="s">
        <v>209</v>
      </c>
      <c r="D10" s="3" t="s">
        <v>1760</v>
      </c>
      <c r="E10" s="3" t="s">
        <v>1756</v>
      </c>
      <c r="F10" s="42"/>
      <c r="G10" s="4"/>
    </row>
    <row r="11" spans="1:7" ht="15" customHeight="1" x14ac:dyDescent="0.25">
      <c r="A11" s="17" t="s">
        <v>2</v>
      </c>
      <c r="B11" s="3" t="s">
        <v>11</v>
      </c>
      <c r="C11" s="3" t="s">
        <v>208</v>
      </c>
      <c r="D11" s="3" t="s">
        <v>97</v>
      </c>
      <c r="E11" s="3" t="s">
        <v>102</v>
      </c>
      <c r="F11" s="42" t="s">
        <v>1866</v>
      </c>
      <c r="G11" s="4"/>
    </row>
    <row r="12" spans="1:7" ht="15" customHeight="1" x14ac:dyDescent="0.25">
      <c r="A12" s="17" t="s">
        <v>2</v>
      </c>
      <c r="B12" s="3" t="s">
        <v>12</v>
      </c>
      <c r="C12" s="3" t="s">
        <v>207</v>
      </c>
      <c r="D12" s="3" t="s">
        <v>89</v>
      </c>
      <c r="E12" s="3" t="s">
        <v>103</v>
      </c>
      <c r="F12" s="42"/>
      <c r="G12" s="4"/>
    </row>
    <row r="13" spans="1:7" ht="15" customHeight="1" x14ac:dyDescent="0.25">
      <c r="A13" s="17" t="s">
        <v>2</v>
      </c>
      <c r="B13" s="3" t="s">
        <v>13</v>
      </c>
      <c r="C13" s="3" t="s">
        <v>206</v>
      </c>
      <c r="D13" s="3" t="s">
        <v>90</v>
      </c>
      <c r="E13" s="3" t="s">
        <v>104</v>
      </c>
      <c r="F13" s="42"/>
      <c r="G13" s="4"/>
    </row>
    <row r="14" spans="1:7" ht="15" customHeight="1" x14ac:dyDescent="0.25">
      <c r="A14" s="17" t="s">
        <v>2</v>
      </c>
      <c r="B14" s="3" t="s">
        <v>14</v>
      </c>
      <c r="C14" s="3" t="s">
        <v>205</v>
      </c>
      <c r="D14" s="3" t="s">
        <v>91</v>
      </c>
      <c r="E14" s="3" t="s">
        <v>105</v>
      </c>
      <c r="F14" s="42" t="s">
        <v>1866</v>
      </c>
      <c r="G14" s="4"/>
    </row>
    <row r="15" spans="1:7" ht="15" customHeight="1" x14ac:dyDescent="0.25">
      <c r="A15" s="17" t="s">
        <v>2</v>
      </c>
      <c r="B15" s="3" t="s">
        <v>15</v>
      </c>
      <c r="C15" s="3" t="s">
        <v>204</v>
      </c>
      <c r="D15" s="3" t="s">
        <v>92</v>
      </c>
      <c r="E15" s="3" t="s">
        <v>106</v>
      </c>
      <c r="F15" s="42"/>
      <c r="G15" s="4"/>
    </row>
    <row r="16" spans="1:7" ht="15" customHeight="1" x14ac:dyDescent="0.25">
      <c r="A16" s="17"/>
      <c r="B16" s="3"/>
      <c r="C16" s="3"/>
      <c r="D16" s="3" t="s">
        <v>93</v>
      </c>
      <c r="E16" s="3" t="s">
        <v>107</v>
      </c>
      <c r="F16" s="42"/>
      <c r="G16" s="4"/>
    </row>
    <row r="17" spans="1:7" ht="15" customHeight="1" x14ac:dyDescent="0.25">
      <c r="A17" s="17"/>
      <c r="B17" s="3"/>
      <c r="C17" s="3"/>
      <c r="D17" s="3" t="s">
        <v>94</v>
      </c>
      <c r="E17" s="3" t="s">
        <v>108</v>
      </c>
      <c r="F17" s="42"/>
      <c r="G17" s="4"/>
    </row>
    <row r="18" spans="1:7" ht="15" customHeight="1" x14ac:dyDescent="0.25">
      <c r="A18" s="17"/>
      <c r="B18" s="3"/>
      <c r="C18" s="3"/>
      <c r="D18" s="3" t="s">
        <v>95</v>
      </c>
      <c r="E18" s="3" t="s">
        <v>109</v>
      </c>
      <c r="F18" s="42"/>
      <c r="G18" s="4"/>
    </row>
    <row r="19" spans="1:7" ht="15" customHeight="1" x14ac:dyDescent="0.25">
      <c r="A19" s="17"/>
      <c r="B19" s="3"/>
      <c r="C19" s="3"/>
      <c r="D19" s="3" t="s">
        <v>96</v>
      </c>
      <c r="E19" s="3" t="s">
        <v>110</v>
      </c>
      <c r="F19" s="42" t="s">
        <v>1866</v>
      </c>
      <c r="G19" s="4"/>
    </row>
    <row r="20" spans="1:7" ht="15" customHeight="1" x14ac:dyDescent="0.25">
      <c r="A20" s="18" t="s">
        <v>16</v>
      </c>
      <c r="B20" s="5" t="s">
        <v>17</v>
      </c>
      <c r="C20" s="5" t="s">
        <v>217</v>
      </c>
      <c r="D20" s="5" t="s">
        <v>111</v>
      </c>
      <c r="E20" s="5" t="s">
        <v>300</v>
      </c>
      <c r="F20" s="42"/>
      <c r="G20" s="4"/>
    </row>
    <row r="21" spans="1:7" ht="15" customHeight="1" x14ac:dyDescent="0.25">
      <c r="A21" s="18" t="s">
        <v>16</v>
      </c>
      <c r="B21" s="5" t="s">
        <v>18</v>
      </c>
      <c r="C21" s="5" t="s">
        <v>218</v>
      </c>
      <c r="D21" s="5" t="s">
        <v>275</v>
      </c>
      <c r="E21" s="5" t="s">
        <v>274</v>
      </c>
      <c r="F21" s="42"/>
      <c r="G21" s="4"/>
    </row>
    <row r="22" spans="1:7" ht="15" customHeight="1" x14ac:dyDescent="0.25">
      <c r="A22" s="18" t="s">
        <v>16</v>
      </c>
      <c r="B22" s="5" t="s">
        <v>19</v>
      </c>
      <c r="C22" s="5" t="s">
        <v>220</v>
      </c>
      <c r="D22" s="5" t="s">
        <v>112</v>
      </c>
      <c r="E22" s="5" t="s">
        <v>124</v>
      </c>
      <c r="F22" s="42"/>
      <c r="G22" s="4"/>
    </row>
    <row r="23" spans="1:7" ht="15" customHeight="1" x14ac:dyDescent="0.25">
      <c r="A23" s="18" t="s">
        <v>16</v>
      </c>
      <c r="B23" s="5" t="s">
        <v>20</v>
      </c>
      <c r="C23" s="5" t="s">
        <v>221</v>
      </c>
      <c r="D23" s="5" t="s">
        <v>277</v>
      </c>
      <c r="E23" s="5" t="s">
        <v>276</v>
      </c>
      <c r="F23" s="42"/>
      <c r="G23" s="4"/>
    </row>
    <row r="24" spans="1:7" ht="15" customHeight="1" x14ac:dyDescent="0.25">
      <c r="A24" s="18" t="s">
        <v>16</v>
      </c>
      <c r="B24" s="5" t="s">
        <v>21</v>
      </c>
      <c r="C24" s="5" t="s">
        <v>219</v>
      </c>
      <c r="D24" s="5" t="s">
        <v>113</v>
      </c>
      <c r="E24" s="5" t="s">
        <v>125</v>
      </c>
      <c r="F24" s="42" t="s">
        <v>1866</v>
      </c>
      <c r="G24" s="4"/>
    </row>
    <row r="25" spans="1:7" ht="15" customHeight="1" x14ac:dyDescent="0.25">
      <c r="A25" s="18" t="s">
        <v>16</v>
      </c>
      <c r="B25" s="5" t="s">
        <v>22</v>
      </c>
      <c r="C25" s="5" t="s">
        <v>223</v>
      </c>
      <c r="D25" s="5" t="s">
        <v>114</v>
      </c>
      <c r="E25" s="5" t="s">
        <v>126</v>
      </c>
      <c r="F25" s="42" t="s">
        <v>1866</v>
      </c>
      <c r="G25" s="4"/>
    </row>
    <row r="26" spans="1:7" ht="15" customHeight="1" x14ac:dyDescent="0.25">
      <c r="A26" s="18" t="s">
        <v>16</v>
      </c>
      <c r="B26" s="5" t="s">
        <v>23</v>
      </c>
      <c r="C26" s="5" t="s">
        <v>222</v>
      </c>
      <c r="D26" s="5" t="s">
        <v>115</v>
      </c>
      <c r="E26" s="5" t="s">
        <v>127</v>
      </c>
      <c r="F26" s="42"/>
      <c r="G26" s="4"/>
    </row>
    <row r="27" spans="1:7" ht="15" customHeight="1" x14ac:dyDescent="0.25">
      <c r="A27" s="18" t="s">
        <v>16</v>
      </c>
      <c r="B27" s="5" t="s">
        <v>24</v>
      </c>
      <c r="C27" s="5" t="s">
        <v>224</v>
      </c>
      <c r="D27" s="5" t="s">
        <v>116</v>
      </c>
      <c r="E27" s="5" t="s">
        <v>128</v>
      </c>
      <c r="F27" s="42"/>
      <c r="G27" s="4"/>
    </row>
    <row r="28" spans="1:7" ht="15" customHeight="1" x14ac:dyDescent="0.25">
      <c r="A28" s="18" t="s">
        <v>16</v>
      </c>
      <c r="B28" s="5" t="s">
        <v>25</v>
      </c>
      <c r="C28" s="5" t="s">
        <v>225</v>
      </c>
      <c r="D28" s="5" t="s">
        <v>117</v>
      </c>
      <c r="E28" s="5" t="s">
        <v>129</v>
      </c>
      <c r="F28" s="42" t="s">
        <v>1866</v>
      </c>
      <c r="G28" s="4"/>
    </row>
    <row r="29" spans="1:7" ht="15" customHeight="1" x14ac:dyDescent="0.25">
      <c r="A29" s="18" t="s">
        <v>16</v>
      </c>
      <c r="B29" s="5" t="s">
        <v>26</v>
      </c>
      <c r="C29" s="5" t="s">
        <v>226</v>
      </c>
      <c r="D29" s="5" t="s">
        <v>118</v>
      </c>
      <c r="E29" s="5" t="s">
        <v>130</v>
      </c>
      <c r="F29" s="42"/>
      <c r="G29" s="4"/>
    </row>
    <row r="30" spans="1:7" ht="15" customHeight="1" x14ac:dyDescent="0.25">
      <c r="A30" s="18" t="s">
        <v>16</v>
      </c>
      <c r="B30" s="5" t="s">
        <v>27</v>
      </c>
      <c r="C30" s="5" t="s">
        <v>227</v>
      </c>
      <c r="D30" s="5" t="s">
        <v>119</v>
      </c>
      <c r="E30" s="5" t="s">
        <v>131</v>
      </c>
      <c r="F30" s="42"/>
      <c r="G30" s="4"/>
    </row>
    <row r="31" spans="1:7" ht="15" customHeight="1" x14ac:dyDescent="0.25">
      <c r="A31" s="18" t="s">
        <v>16</v>
      </c>
      <c r="B31" s="5" t="s">
        <v>28</v>
      </c>
      <c r="C31" s="5" t="s">
        <v>228</v>
      </c>
      <c r="D31" s="5" t="s">
        <v>120</v>
      </c>
      <c r="E31" s="5" t="s">
        <v>132</v>
      </c>
      <c r="F31" s="42"/>
      <c r="G31" s="4"/>
    </row>
    <row r="32" spans="1:7" ht="15" customHeight="1" x14ac:dyDescent="0.25">
      <c r="A32" s="18" t="s">
        <v>16</v>
      </c>
      <c r="B32" s="5" t="s">
        <v>29</v>
      </c>
      <c r="C32" s="5" t="s">
        <v>229</v>
      </c>
      <c r="D32" s="5" t="s">
        <v>121</v>
      </c>
      <c r="E32" s="5" t="s">
        <v>133</v>
      </c>
      <c r="F32" s="42"/>
      <c r="G32" s="4"/>
    </row>
    <row r="33" spans="1:7" ht="15" customHeight="1" x14ac:dyDescent="0.25">
      <c r="A33" s="18" t="s">
        <v>16</v>
      </c>
      <c r="B33" s="5" t="s">
        <v>30</v>
      </c>
      <c r="C33" s="5" t="s">
        <v>230</v>
      </c>
      <c r="D33" s="5" t="s">
        <v>122</v>
      </c>
      <c r="E33" s="5" t="s">
        <v>134</v>
      </c>
      <c r="F33" s="42"/>
      <c r="G33" s="4"/>
    </row>
    <row r="34" spans="1:7" ht="15" customHeight="1" x14ac:dyDescent="0.25">
      <c r="A34" s="18" t="s">
        <v>16</v>
      </c>
      <c r="B34" s="5" t="s">
        <v>31</v>
      </c>
      <c r="C34" s="5" t="s">
        <v>231</v>
      </c>
      <c r="D34" s="5" t="s">
        <v>123</v>
      </c>
      <c r="E34" s="5" t="s">
        <v>135</v>
      </c>
      <c r="F34" s="42"/>
      <c r="G34" s="4"/>
    </row>
    <row r="35" spans="1:7" ht="15" customHeight="1" x14ac:dyDescent="0.25">
      <c r="A35" s="19" t="s">
        <v>32</v>
      </c>
      <c r="B35" s="13" t="s">
        <v>33</v>
      </c>
      <c r="C35" s="16" t="s">
        <v>236</v>
      </c>
      <c r="D35" s="15" t="s">
        <v>136</v>
      </c>
      <c r="E35" s="6" t="s">
        <v>141</v>
      </c>
      <c r="F35" s="42"/>
      <c r="G35" s="4"/>
    </row>
    <row r="36" spans="1:7" ht="15" customHeight="1" x14ac:dyDescent="0.25">
      <c r="A36" s="19" t="s">
        <v>32</v>
      </c>
      <c r="B36" s="13" t="s">
        <v>34</v>
      </c>
      <c r="C36" s="16" t="s">
        <v>235</v>
      </c>
      <c r="D36" s="15" t="s">
        <v>137</v>
      </c>
      <c r="E36" s="6" t="s">
        <v>190</v>
      </c>
      <c r="F36" s="42" t="s">
        <v>1866</v>
      </c>
      <c r="G36" s="4"/>
    </row>
    <row r="37" spans="1:7" ht="15" customHeight="1" x14ac:dyDescent="0.25">
      <c r="A37" s="19" t="s">
        <v>32</v>
      </c>
      <c r="B37" s="13" t="s">
        <v>35</v>
      </c>
      <c r="C37" s="16" t="s">
        <v>234</v>
      </c>
      <c r="D37" s="15" t="s">
        <v>138</v>
      </c>
      <c r="E37" s="6" t="s">
        <v>142</v>
      </c>
      <c r="F37" s="42"/>
      <c r="G37" s="4"/>
    </row>
    <row r="38" spans="1:7" ht="15" customHeight="1" x14ac:dyDescent="0.25">
      <c r="A38" s="19" t="s">
        <v>32</v>
      </c>
      <c r="B38" s="13" t="s">
        <v>36</v>
      </c>
      <c r="C38" s="16" t="s">
        <v>233</v>
      </c>
      <c r="D38" s="15" t="s">
        <v>139</v>
      </c>
      <c r="E38" s="6" t="s">
        <v>143</v>
      </c>
      <c r="F38" s="42" t="s">
        <v>1866</v>
      </c>
      <c r="G38" s="4"/>
    </row>
    <row r="39" spans="1:7" ht="15" customHeight="1" x14ac:dyDescent="0.25">
      <c r="A39" s="19" t="s">
        <v>32</v>
      </c>
      <c r="B39" s="13" t="s">
        <v>37</v>
      </c>
      <c r="C39" s="13" t="s">
        <v>232</v>
      </c>
      <c r="D39" s="15" t="s">
        <v>140</v>
      </c>
      <c r="E39" s="6" t="s">
        <v>144</v>
      </c>
      <c r="F39" s="42" t="s">
        <v>1866</v>
      </c>
      <c r="G39" s="4"/>
    </row>
    <row r="40" spans="1:7" ht="15" customHeight="1" x14ac:dyDescent="0.25">
      <c r="A40" s="20" t="s">
        <v>38</v>
      </c>
      <c r="B40" s="7" t="s">
        <v>39</v>
      </c>
      <c r="C40" s="7" t="s">
        <v>238</v>
      </c>
      <c r="D40" s="7" t="s">
        <v>279</v>
      </c>
      <c r="E40" s="7" t="s">
        <v>278</v>
      </c>
      <c r="F40" s="42"/>
      <c r="G40" s="4"/>
    </row>
    <row r="41" spans="1:7" ht="15" customHeight="1" x14ac:dyDescent="0.25">
      <c r="A41" s="20" t="s">
        <v>38</v>
      </c>
      <c r="B41" s="7" t="s">
        <v>40</v>
      </c>
      <c r="C41" s="7" t="s">
        <v>245</v>
      </c>
      <c r="D41" s="7" t="s">
        <v>281</v>
      </c>
      <c r="E41" s="7" t="s">
        <v>280</v>
      </c>
      <c r="F41" s="42"/>
      <c r="G41" s="4"/>
    </row>
    <row r="42" spans="1:7" ht="15" customHeight="1" x14ac:dyDescent="0.25">
      <c r="A42" s="20" t="s">
        <v>38</v>
      </c>
      <c r="B42" s="7" t="s">
        <v>41</v>
      </c>
      <c r="C42" s="7" t="s">
        <v>244</v>
      </c>
      <c r="D42" s="7" t="s">
        <v>283</v>
      </c>
      <c r="E42" s="7" t="s">
        <v>282</v>
      </c>
      <c r="F42" s="42"/>
      <c r="G42" s="4"/>
    </row>
    <row r="43" spans="1:7" ht="15" customHeight="1" x14ac:dyDescent="0.25">
      <c r="A43" s="20" t="s">
        <v>38</v>
      </c>
      <c r="B43" s="7" t="s">
        <v>42</v>
      </c>
      <c r="C43" s="7" t="s">
        <v>243</v>
      </c>
      <c r="D43" s="7" t="s">
        <v>299</v>
      </c>
      <c r="E43" s="7" t="s">
        <v>298</v>
      </c>
      <c r="F43" s="42"/>
      <c r="G43" s="4"/>
    </row>
    <row r="44" spans="1:7" ht="15" customHeight="1" x14ac:dyDescent="0.25">
      <c r="A44" s="20" t="s">
        <v>38</v>
      </c>
      <c r="B44" s="7" t="s">
        <v>43</v>
      </c>
      <c r="C44" s="7" t="s">
        <v>242</v>
      </c>
      <c r="D44" s="7" t="s">
        <v>145</v>
      </c>
      <c r="E44" s="7" t="s">
        <v>150</v>
      </c>
      <c r="F44" s="42" t="s">
        <v>1866</v>
      </c>
      <c r="G44" s="4"/>
    </row>
    <row r="45" spans="1:7" ht="15" customHeight="1" x14ac:dyDescent="0.25">
      <c r="A45" s="20" t="s">
        <v>38</v>
      </c>
      <c r="B45" s="7" t="s">
        <v>44</v>
      </c>
      <c r="C45" s="7" t="s">
        <v>241</v>
      </c>
      <c r="D45" s="7" t="s">
        <v>146</v>
      </c>
      <c r="E45" s="7" t="s">
        <v>151</v>
      </c>
      <c r="F45" s="42"/>
      <c r="G45" s="4"/>
    </row>
    <row r="46" spans="1:7" ht="15" customHeight="1" x14ac:dyDescent="0.25">
      <c r="A46" s="20" t="s">
        <v>38</v>
      </c>
      <c r="B46" s="7" t="s">
        <v>45</v>
      </c>
      <c r="C46" s="7" t="s">
        <v>240</v>
      </c>
      <c r="D46" s="7" t="s">
        <v>147</v>
      </c>
      <c r="E46" s="7" t="s">
        <v>152</v>
      </c>
      <c r="F46" s="42"/>
      <c r="G46" s="4"/>
    </row>
    <row r="47" spans="1:7" ht="15" customHeight="1" x14ac:dyDescent="0.25">
      <c r="A47" s="20" t="s">
        <v>38</v>
      </c>
      <c r="B47" s="7" t="s">
        <v>46</v>
      </c>
      <c r="C47" s="7" t="s">
        <v>239</v>
      </c>
      <c r="D47" s="7" t="s">
        <v>148</v>
      </c>
      <c r="E47" s="7" t="s">
        <v>153</v>
      </c>
      <c r="F47" s="42"/>
      <c r="G47" s="4"/>
    </row>
    <row r="48" spans="1:7" ht="15" customHeight="1" x14ac:dyDescent="0.25">
      <c r="A48" s="20" t="s">
        <v>38</v>
      </c>
      <c r="B48" s="7" t="s">
        <v>47</v>
      </c>
      <c r="C48" s="7" t="s">
        <v>237</v>
      </c>
      <c r="D48" s="7" t="s">
        <v>149</v>
      </c>
      <c r="E48" s="7" t="s">
        <v>154</v>
      </c>
      <c r="F48" s="42"/>
      <c r="G48" s="4"/>
    </row>
    <row r="49" spans="1:7" ht="15" customHeight="1" x14ac:dyDescent="0.25">
      <c r="A49" s="14" t="s">
        <v>48</v>
      </c>
      <c r="B49" s="8" t="s">
        <v>49</v>
      </c>
      <c r="C49" s="8" t="s">
        <v>246</v>
      </c>
      <c r="D49" s="8" t="s">
        <v>155</v>
      </c>
      <c r="E49" s="8" t="s">
        <v>178</v>
      </c>
      <c r="F49" s="42"/>
      <c r="G49" s="4"/>
    </row>
    <row r="50" spans="1:7" ht="15" customHeight="1" x14ac:dyDescent="0.25">
      <c r="A50" s="14" t="s">
        <v>48</v>
      </c>
      <c r="B50" s="8" t="s">
        <v>50</v>
      </c>
      <c r="C50" s="8" t="s">
        <v>247</v>
      </c>
      <c r="D50" s="8" t="s">
        <v>156</v>
      </c>
      <c r="E50" s="8" t="s">
        <v>179</v>
      </c>
      <c r="F50" s="42"/>
      <c r="G50" s="4"/>
    </row>
    <row r="51" spans="1:7" ht="15" customHeight="1" x14ac:dyDescent="0.25">
      <c r="A51" s="14" t="s">
        <v>48</v>
      </c>
      <c r="B51" s="8" t="s">
        <v>51</v>
      </c>
      <c r="C51" s="8" t="s">
        <v>248</v>
      </c>
      <c r="D51" s="8" t="s">
        <v>157</v>
      </c>
      <c r="E51" s="8" t="s">
        <v>180</v>
      </c>
      <c r="F51" s="42" t="s">
        <v>1866</v>
      </c>
      <c r="G51" s="4"/>
    </row>
    <row r="52" spans="1:7" ht="15" customHeight="1" x14ac:dyDescent="0.25">
      <c r="A52" s="14" t="s">
        <v>48</v>
      </c>
      <c r="B52" s="8" t="s">
        <v>52</v>
      </c>
      <c r="C52" s="8" t="s">
        <v>182</v>
      </c>
      <c r="D52" s="8" t="s">
        <v>158</v>
      </c>
      <c r="E52" s="8" t="s">
        <v>181</v>
      </c>
      <c r="F52" s="42" t="s">
        <v>1866</v>
      </c>
      <c r="G52" s="4"/>
    </row>
    <row r="53" spans="1:7" ht="15" customHeight="1" x14ac:dyDescent="0.25">
      <c r="A53" s="14" t="s">
        <v>48</v>
      </c>
      <c r="B53" s="8" t="s">
        <v>53</v>
      </c>
      <c r="C53" s="8" t="s">
        <v>249</v>
      </c>
      <c r="D53" s="8" t="s">
        <v>297</v>
      </c>
      <c r="E53" s="8" t="s">
        <v>296</v>
      </c>
      <c r="F53" s="42" t="s">
        <v>1866</v>
      </c>
      <c r="G53" s="4"/>
    </row>
    <row r="54" spans="1:7" ht="15" customHeight="1" x14ac:dyDescent="0.25">
      <c r="A54" s="26" t="s">
        <v>48</v>
      </c>
      <c r="B54" s="8"/>
      <c r="C54" s="8"/>
      <c r="D54" s="8" t="s">
        <v>159</v>
      </c>
      <c r="E54" s="8" t="s">
        <v>183</v>
      </c>
      <c r="F54" s="42" t="s">
        <v>1866</v>
      </c>
      <c r="G54" s="4"/>
    </row>
    <row r="55" spans="1:7" ht="15" customHeight="1" x14ac:dyDescent="0.25">
      <c r="A55" s="26" t="s">
        <v>48</v>
      </c>
      <c r="B55" s="8"/>
      <c r="C55" s="8"/>
      <c r="D55" s="8" t="s">
        <v>160</v>
      </c>
      <c r="E55" s="8" t="s">
        <v>184</v>
      </c>
      <c r="F55" s="42"/>
      <c r="G55" s="4"/>
    </row>
    <row r="56" spans="1:7" ht="15" customHeight="1" x14ac:dyDescent="0.25">
      <c r="A56" s="9" t="s">
        <v>54</v>
      </c>
      <c r="B56" s="9" t="s">
        <v>55</v>
      </c>
      <c r="C56" s="9" t="s">
        <v>250</v>
      </c>
      <c r="D56" s="9" t="s">
        <v>174</v>
      </c>
      <c r="E56" s="9" t="s">
        <v>185</v>
      </c>
      <c r="F56" s="42"/>
      <c r="G56" s="4"/>
    </row>
    <row r="57" spans="1:7" ht="15" customHeight="1" x14ac:dyDescent="0.25">
      <c r="A57" s="9" t="s">
        <v>54</v>
      </c>
      <c r="B57" s="9" t="s">
        <v>56</v>
      </c>
      <c r="C57" s="9" t="s">
        <v>251</v>
      </c>
      <c r="D57" s="9" t="s">
        <v>175</v>
      </c>
      <c r="E57" s="9" t="s">
        <v>186</v>
      </c>
      <c r="F57" s="42"/>
      <c r="G57" s="4"/>
    </row>
    <row r="58" spans="1:7" ht="15" customHeight="1" x14ac:dyDescent="0.25">
      <c r="A58" s="9" t="s">
        <v>54</v>
      </c>
      <c r="B58" s="9" t="s">
        <v>57</v>
      </c>
      <c r="C58" s="9" t="s">
        <v>252</v>
      </c>
      <c r="D58" s="9" t="s">
        <v>161</v>
      </c>
      <c r="E58" s="9" t="s">
        <v>187</v>
      </c>
      <c r="F58" s="42"/>
      <c r="G58" s="4"/>
    </row>
    <row r="59" spans="1:7" ht="15" customHeight="1" x14ac:dyDescent="0.25">
      <c r="A59" s="9" t="s">
        <v>54</v>
      </c>
      <c r="B59" s="9" t="s">
        <v>58</v>
      </c>
      <c r="C59" s="9" t="s">
        <v>253</v>
      </c>
      <c r="D59" s="9" t="s">
        <v>176</v>
      </c>
      <c r="E59" s="9" t="s">
        <v>188</v>
      </c>
      <c r="F59" s="42"/>
      <c r="G59" s="4"/>
    </row>
    <row r="60" spans="1:7" ht="15" customHeight="1" x14ac:dyDescent="0.25">
      <c r="A60" s="9" t="s">
        <v>54</v>
      </c>
      <c r="B60" s="9" t="s">
        <v>59</v>
      </c>
      <c r="C60" s="9" t="s">
        <v>254</v>
      </c>
      <c r="D60" s="9" t="s">
        <v>177</v>
      </c>
      <c r="E60" s="9" t="s">
        <v>189</v>
      </c>
      <c r="F60" s="42"/>
      <c r="G60" s="4"/>
    </row>
    <row r="61" spans="1:7" ht="15" customHeight="1" x14ac:dyDescent="0.25">
      <c r="A61" s="9" t="s">
        <v>54</v>
      </c>
      <c r="B61" s="9" t="s">
        <v>60</v>
      </c>
      <c r="C61" s="9" t="s">
        <v>255</v>
      </c>
      <c r="D61" s="9" t="s">
        <v>295</v>
      </c>
      <c r="E61" s="9" t="s">
        <v>294</v>
      </c>
      <c r="F61" s="42" t="s">
        <v>1866</v>
      </c>
      <c r="G61" s="4"/>
    </row>
    <row r="62" spans="1:7" ht="15" customHeight="1" x14ac:dyDescent="0.25">
      <c r="A62" s="10" t="s">
        <v>61</v>
      </c>
      <c r="B62" s="10" t="s">
        <v>62</v>
      </c>
      <c r="C62" s="10" t="s">
        <v>258</v>
      </c>
      <c r="D62" s="10" t="s">
        <v>162</v>
      </c>
      <c r="E62" s="10" t="s">
        <v>191</v>
      </c>
      <c r="F62" s="42"/>
      <c r="G62" s="4"/>
    </row>
    <row r="63" spans="1:7" ht="15" customHeight="1" x14ac:dyDescent="0.25">
      <c r="A63" s="10" t="s">
        <v>61</v>
      </c>
      <c r="B63" s="10" t="s">
        <v>63</v>
      </c>
      <c r="C63" s="10" t="s">
        <v>259</v>
      </c>
      <c r="D63" s="10" t="s">
        <v>293</v>
      </c>
      <c r="E63" s="10" t="s">
        <v>292</v>
      </c>
      <c r="F63" s="42"/>
      <c r="G63" s="4"/>
    </row>
    <row r="64" spans="1:7" ht="15" customHeight="1" x14ac:dyDescent="0.25">
      <c r="A64" s="10" t="s">
        <v>61</v>
      </c>
      <c r="B64" s="10" t="s">
        <v>64</v>
      </c>
      <c r="C64" s="10" t="s">
        <v>260</v>
      </c>
      <c r="D64" s="10" t="s">
        <v>163</v>
      </c>
      <c r="E64" s="10" t="s">
        <v>192</v>
      </c>
      <c r="F64" s="42" t="s">
        <v>1866</v>
      </c>
      <c r="G64" s="4"/>
    </row>
    <row r="65" spans="1:7" ht="15" customHeight="1" x14ac:dyDescent="0.25">
      <c r="A65" s="10" t="s">
        <v>61</v>
      </c>
      <c r="B65" s="10" t="s">
        <v>65</v>
      </c>
      <c r="C65" s="10" t="s">
        <v>257</v>
      </c>
      <c r="D65" s="10" t="s">
        <v>164</v>
      </c>
      <c r="E65" s="10" t="s">
        <v>193</v>
      </c>
      <c r="F65" s="42"/>
      <c r="G65" s="4"/>
    </row>
    <row r="66" spans="1:7" ht="15" customHeight="1" x14ac:dyDescent="0.25">
      <c r="A66" s="10" t="s">
        <v>61</v>
      </c>
      <c r="B66" s="10" t="s">
        <v>66</v>
      </c>
      <c r="C66" s="10" t="s">
        <v>256</v>
      </c>
      <c r="D66" s="10" t="s">
        <v>165</v>
      </c>
      <c r="E66" s="10" t="s">
        <v>194</v>
      </c>
      <c r="F66" s="42"/>
      <c r="G66" s="4"/>
    </row>
    <row r="67" spans="1:7" ht="15" customHeight="1" x14ac:dyDescent="0.25">
      <c r="A67" s="7" t="s">
        <v>67</v>
      </c>
      <c r="B67" s="7" t="s">
        <v>68</v>
      </c>
      <c r="C67" s="7" t="s">
        <v>262</v>
      </c>
      <c r="D67" s="7" t="s">
        <v>302</v>
      </c>
      <c r="E67" s="7" t="s">
        <v>301</v>
      </c>
      <c r="F67" s="42"/>
      <c r="G67" s="4"/>
    </row>
    <row r="68" spans="1:7" ht="15" customHeight="1" x14ac:dyDescent="0.25">
      <c r="A68" s="7" t="s">
        <v>67</v>
      </c>
      <c r="B68" s="7" t="s">
        <v>69</v>
      </c>
      <c r="C68" s="7" t="s">
        <v>263</v>
      </c>
      <c r="D68" s="7" t="s">
        <v>166</v>
      </c>
      <c r="E68" s="7" t="s">
        <v>195</v>
      </c>
      <c r="F68" s="42"/>
      <c r="G68" s="4"/>
    </row>
    <row r="69" spans="1:7" ht="15" customHeight="1" x14ac:dyDescent="0.25">
      <c r="A69" s="7" t="s">
        <v>67</v>
      </c>
      <c r="B69" s="7" t="s">
        <v>70</v>
      </c>
      <c r="C69" s="7" t="s">
        <v>261</v>
      </c>
      <c r="D69" s="7" t="s">
        <v>285</v>
      </c>
      <c r="E69" s="7" t="s">
        <v>284</v>
      </c>
      <c r="F69" s="42"/>
      <c r="G69" s="4"/>
    </row>
    <row r="70" spans="1:7" ht="15" customHeight="1" x14ac:dyDescent="0.25">
      <c r="A70" s="7" t="s">
        <v>67</v>
      </c>
      <c r="B70" s="7" t="s">
        <v>71</v>
      </c>
      <c r="C70" s="7" t="s">
        <v>264</v>
      </c>
      <c r="D70" s="7" t="s">
        <v>167</v>
      </c>
      <c r="E70" s="7" t="s">
        <v>196</v>
      </c>
      <c r="F70" s="42"/>
      <c r="G70" s="4"/>
    </row>
    <row r="71" spans="1:7" ht="15" customHeight="1" x14ac:dyDescent="0.25">
      <c r="A71" s="7" t="s">
        <v>67</v>
      </c>
      <c r="B71" s="7" t="s">
        <v>72</v>
      </c>
      <c r="C71" s="7" t="s">
        <v>265</v>
      </c>
      <c r="D71" s="7" t="s">
        <v>168</v>
      </c>
      <c r="E71" s="7" t="s">
        <v>197</v>
      </c>
      <c r="F71" s="42" t="s">
        <v>1866</v>
      </c>
      <c r="G71" s="4"/>
    </row>
    <row r="72" spans="1:7" ht="15" customHeight="1" x14ac:dyDescent="0.25">
      <c r="A72" s="7" t="s">
        <v>67</v>
      </c>
      <c r="B72" s="7" t="s">
        <v>73</v>
      </c>
      <c r="C72" s="7" t="s">
        <v>266</v>
      </c>
      <c r="D72" s="7" t="s">
        <v>169</v>
      </c>
      <c r="E72" s="7" t="s">
        <v>198</v>
      </c>
      <c r="F72" s="42"/>
      <c r="G72" s="4"/>
    </row>
    <row r="73" spans="1:7" ht="15" customHeight="1" x14ac:dyDescent="0.25">
      <c r="A73" s="11" t="s">
        <v>74</v>
      </c>
      <c r="B73" s="11" t="s">
        <v>75</v>
      </c>
      <c r="C73" s="11" t="s">
        <v>268</v>
      </c>
      <c r="D73" s="11" t="s">
        <v>170</v>
      </c>
      <c r="E73" s="11" t="s">
        <v>199</v>
      </c>
      <c r="F73" s="42"/>
      <c r="G73" s="4"/>
    </row>
    <row r="74" spans="1:7" ht="15" customHeight="1" x14ac:dyDescent="0.25">
      <c r="A74" s="11" t="s">
        <v>74</v>
      </c>
      <c r="B74" s="11" t="s">
        <v>76</v>
      </c>
      <c r="C74" s="11" t="s">
        <v>269</v>
      </c>
      <c r="D74" s="11" t="s">
        <v>171</v>
      </c>
      <c r="E74" s="11" t="s">
        <v>200</v>
      </c>
      <c r="F74" s="42"/>
      <c r="G74" s="4"/>
    </row>
    <row r="75" spans="1:7" ht="15" customHeight="1" x14ac:dyDescent="0.25">
      <c r="A75" s="11" t="s">
        <v>74</v>
      </c>
      <c r="B75" s="11" t="s">
        <v>77</v>
      </c>
      <c r="C75" s="11" t="s">
        <v>270</v>
      </c>
      <c r="D75" s="11" t="s">
        <v>287</v>
      </c>
      <c r="E75" s="11" t="s">
        <v>286</v>
      </c>
      <c r="F75" s="42"/>
      <c r="G75" s="4"/>
    </row>
    <row r="76" spans="1:7" ht="15" customHeight="1" x14ac:dyDescent="0.25">
      <c r="A76" s="11" t="s">
        <v>74</v>
      </c>
      <c r="B76" s="11" t="s">
        <v>78</v>
      </c>
      <c r="C76" s="11" t="s">
        <v>271</v>
      </c>
      <c r="D76" s="11" t="s">
        <v>172</v>
      </c>
      <c r="E76" s="11" t="s">
        <v>201</v>
      </c>
      <c r="F76" s="42" t="s">
        <v>1866</v>
      </c>
      <c r="G76" s="4"/>
    </row>
    <row r="77" spans="1:7" ht="15" customHeight="1" x14ac:dyDescent="0.25">
      <c r="A77" s="11" t="s">
        <v>74</v>
      </c>
      <c r="B77" s="11" t="s">
        <v>79</v>
      </c>
      <c r="C77" s="11" t="s">
        <v>272</v>
      </c>
      <c r="D77" s="11" t="s">
        <v>173</v>
      </c>
      <c r="E77" s="11" t="s">
        <v>202</v>
      </c>
      <c r="F77" s="42" t="s">
        <v>1866</v>
      </c>
      <c r="G77" s="4"/>
    </row>
    <row r="78" spans="1:7" ht="15" customHeight="1" x14ac:dyDescent="0.25">
      <c r="A78" s="11" t="s">
        <v>74</v>
      </c>
      <c r="B78" s="11" t="s">
        <v>80</v>
      </c>
      <c r="C78" s="11" t="s">
        <v>273</v>
      </c>
      <c r="D78" s="11" t="s">
        <v>289</v>
      </c>
      <c r="E78" s="11" t="s">
        <v>288</v>
      </c>
      <c r="F78" s="42"/>
      <c r="G78" s="4"/>
    </row>
    <row r="79" spans="1:7" ht="15" customHeight="1" x14ac:dyDescent="0.25">
      <c r="A79" s="11" t="s">
        <v>74</v>
      </c>
      <c r="B79" s="11" t="s">
        <v>81</v>
      </c>
      <c r="C79" s="11" t="s">
        <v>267</v>
      </c>
      <c r="D79" s="11" t="s">
        <v>291</v>
      </c>
      <c r="E79" s="11" t="s">
        <v>290</v>
      </c>
      <c r="F79" s="42" t="s">
        <v>1866</v>
      </c>
      <c r="G79" s="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6</vt:i4>
      </vt:variant>
    </vt:vector>
  </HeadingPairs>
  <TitlesOfParts>
    <vt:vector size="6" baseType="lpstr">
      <vt:lpstr>Monitoring_eng</vt:lpstr>
      <vt:lpstr>Monitoring_ukr</vt:lpstr>
      <vt:lpstr>Results</vt:lpstr>
      <vt:lpstr>Categories</vt:lpstr>
      <vt:lpstr>Analysis</vt:lpstr>
      <vt:lpstr>Recommendations_indicators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Michal</dc:creator>
  <cp:lastModifiedBy>Michal</cp:lastModifiedBy>
  <cp:lastPrinted>2016-12-30T08:24:11Z</cp:lastPrinted>
  <dcterms:created xsi:type="dcterms:W3CDTF">2016-09-30T14:17:19Z</dcterms:created>
  <dcterms:modified xsi:type="dcterms:W3CDTF">2017-02-02T20:52:38Z</dcterms:modified>
</cp:coreProperties>
</file>