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5200" windowHeight="11985"/>
  </bookViews>
  <sheets>
    <sheet name="Porovnanie" sheetId="2" r:id="rId1"/>
  </sheets>
  <externalReferences>
    <externalReference r:id="rId2"/>
  </externalReferenc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99" i="2" l="1"/>
  <c r="M99" i="2"/>
  <c r="L99" i="2"/>
  <c r="N98" i="2"/>
  <c r="M98" i="2"/>
  <c r="L98" i="2"/>
  <c r="N97" i="2"/>
  <c r="M97" i="2"/>
  <c r="L97" i="2"/>
  <c r="N96" i="2"/>
  <c r="M96" i="2"/>
  <c r="L96" i="2"/>
  <c r="N95" i="2"/>
  <c r="M95" i="2"/>
  <c r="L95" i="2"/>
  <c r="N94" i="2"/>
  <c r="M94" i="2"/>
  <c r="L94" i="2"/>
  <c r="N93" i="2"/>
  <c r="M93" i="2"/>
  <c r="L93" i="2"/>
  <c r="N92" i="2"/>
  <c r="M92" i="2"/>
  <c r="L92" i="2"/>
  <c r="N91" i="2"/>
  <c r="M91" i="2"/>
  <c r="L91" i="2"/>
  <c r="N90" i="2"/>
  <c r="M90" i="2"/>
  <c r="L90" i="2"/>
  <c r="E74" i="2"/>
  <c r="D74" i="2"/>
  <c r="C74" i="2"/>
  <c r="E73" i="2"/>
  <c r="D73" i="2"/>
  <c r="C73" i="2"/>
  <c r="E72" i="2"/>
  <c r="D72" i="2"/>
  <c r="C72" i="2"/>
  <c r="E71" i="2"/>
  <c r="D71" i="2"/>
  <c r="C71" i="2"/>
  <c r="E70" i="2"/>
  <c r="D70" i="2"/>
  <c r="C70" i="2"/>
  <c r="E69" i="2"/>
  <c r="D69" i="2"/>
  <c r="C69" i="2"/>
  <c r="E68" i="2"/>
  <c r="D68" i="2"/>
  <c r="C68" i="2"/>
  <c r="E67" i="2"/>
  <c r="D67" i="2"/>
  <c r="C67" i="2"/>
  <c r="E66" i="2"/>
  <c r="D66" i="2"/>
  <c r="C66" i="2"/>
  <c r="E65" i="2"/>
  <c r="D65" i="2"/>
  <c r="C65" i="2"/>
  <c r="N61" i="2"/>
  <c r="M61" i="2"/>
  <c r="L61" i="2"/>
  <c r="N60" i="2"/>
  <c r="M60" i="2"/>
  <c r="L60" i="2"/>
  <c r="N59" i="2"/>
  <c r="M59" i="2"/>
  <c r="L59" i="2"/>
  <c r="N58" i="2"/>
  <c r="M58" i="2"/>
  <c r="L58" i="2"/>
  <c r="N57" i="2"/>
  <c r="M57" i="2"/>
  <c r="L57" i="2"/>
  <c r="N56" i="2"/>
  <c r="M56" i="2"/>
  <c r="L56" i="2"/>
  <c r="N55" i="2"/>
  <c r="M55" i="2"/>
  <c r="L55" i="2"/>
  <c r="N54" i="2"/>
  <c r="M54" i="2"/>
  <c r="L54" i="2"/>
  <c r="N53" i="2"/>
  <c r="M53" i="2"/>
  <c r="L53" i="2"/>
  <c r="N52" i="2"/>
  <c r="M52" i="2"/>
  <c r="L52" i="2"/>
  <c r="C29" i="2" l="1"/>
  <c r="D29" i="2"/>
  <c r="C30" i="2"/>
  <c r="D30" i="2"/>
  <c r="C31" i="2"/>
  <c r="D31" i="2"/>
  <c r="C32" i="2"/>
  <c r="D32" i="2"/>
  <c r="C33" i="2"/>
  <c r="D33" i="2"/>
  <c r="C34" i="2"/>
  <c r="D34" i="2"/>
  <c r="C35" i="2"/>
  <c r="D35" i="2"/>
  <c r="C36" i="2"/>
  <c r="D36" i="2"/>
  <c r="C37" i="2"/>
  <c r="D37" i="2"/>
  <c r="D28" i="2"/>
  <c r="C28" i="2"/>
  <c r="N12" i="2" l="1"/>
  <c r="M12" i="2"/>
  <c r="L12" i="2"/>
  <c r="N11" i="2"/>
  <c r="M11" i="2"/>
  <c r="L11" i="2"/>
  <c r="N10" i="2"/>
  <c r="M10" i="2"/>
  <c r="L10" i="2"/>
  <c r="N9" i="2"/>
  <c r="M9" i="2"/>
  <c r="L9" i="2"/>
  <c r="N8" i="2"/>
  <c r="M8" i="2"/>
  <c r="L8" i="2"/>
  <c r="N7" i="2"/>
  <c r="M7" i="2"/>
  <c r="L7" i="2"/>
  <c r="N6" i="2"/>
  <c r="M6" i="2"/>
  <c r="L6" i="2"/>
  <c r="N5" i="2"/>
  <c r="M5" i="2"/>
  <c r="L5" i="2"/>
  <c r="N4" i="2"/>
  <c r="M4" i="2"/>
  <c r="L4" i="2"/>
  <c r="N3" i="2"/>
  <c r="M3" i="2"/>
  <c r="L3" i="2"/>
  <c r="L16" i="2"/>
  <c r="M16" i="2"/>
  <c r="N16" i="2"/>
  <c r="L17" i="2"/>
  <c r="M17" i="2"/>
  <c r="N17" i="2"/>
  <c r="L18" i="2"/>
  <c r="M18" i="2"/>
  <c r="N18" i="2"/>
  <c r="L19" i="2"/>
  <c r="M19" i="2"/>
  <c r="N19" i="2"/>
  <c r="L20" i="2"/>
  <c r="M20" i="2"/>
  <c r="N20" i="2"/>
  <c r="L21" i="2"/>
  <c r="M21" i="2"/>
  <c r="N21" i="2"/>
  <c r="L22" i="2"/>
  <c r="M22" i="2"/>
  <c r="N22" i="2"/>
  <c r="L23" i="2" l="1"/>
  <c r="M23" i="2"/>
  <c r="N23" i="2"/>
  <c r="L24" i="2"/>
  <c r="M24" i="2"/>
  <c r="N24" i="2"/>
  <c r="L25" i="2"/>
  <c r="M25" i="2"/>
  <c r="N25" i="2"/>
</calcChain>
</file>

<file path=xl/sharedStrings.xml><?xml version="1.0" encoding="utf-8"?>
<sst xmlns="http://schemas.openxmlformats.org/spreadsheetml/2006/main" count="134" uniqueCount="63">
  <si>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</si>
  <si>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</si>
  <si>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</si>
  <si>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</si>
  <si>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</si>
  <si>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</si>
  <si>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</si>
  <si>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</si>
  <si>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</si>
  <si>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</si>
  <si>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 xml:space="preserve"> návrat k socialistickému zriadeniu spred roka 1989.</t>
  </si>
  <si>
    <t xml:space="preserve"> posilnenie úlohy štátu v ekonomike (viac štátnych firiem, vyššie dane aj výdavky štátu).</t>
  </si>
  <si>
    <t xml:space="preserve"> príchod silného politického vodcu a posilnenie jeho právomocí pri riadení štátu.</t>
  </si>
  <si>
    <t xml:space="preserve"> posilňovanie a dozrievanie demokracie (nie je dokonalá, ale lepšiu možnosť nemáme).</t>
  </si>
  <si>
    <t xml:space="preserve"> zrušenie parlamentného systému a nastolenie diktatúry. </t>
  </si>
  <si>
    <t xml:space="preserve"> posilnenie priamej demokracie, aby mohli ľudia častejšie rozhodovať napríklad prostredníctvom referenda.</t>
  </si>
  <si>
    <t xml:space="preserve"> posilnenie nezávislosti a odbornosti policajných vyšetrovateľov, prokuratúry, súdnictva, kontrolných a regulačných orgánov, aby sa znížilo riziko zneužitia moci.</t>
  </si>
  <si>
    <t xml:space="preserve"> vystúpenie Slovenska z Európskej únie a uplatňovanie vlastného modelu nezávislého od medzinárodných záväzkov. </t>
  </si>
  <si>
    <t xml:space="preserve"> väčšia angažovanosť slušných ľudí pri spravovaní verejných záležitostí.</t>
  </si>
  <si>
    <t xml:space="preserve"> väčšia decentralizácia (presun väčších kompetencií i zdrojov do rúk samosprávnych krajov a obcí).</t>
  </si>
  <si>
    <t>január 2017, N= 506 respondentov</t>
  </si>
  <si>
    <t>Chceli by ste demokraciu, akú máme dnes na Slovensku, zmeniť podľa nasledujúcich možností (1= vôbec nesúhlasíte, 7= rozhodne súhlasíte, 9= nevie (nečítaná možnosť): :</t>
  </si>
  <si>
    <t>1+2+3</t>
  </si>
  <si>
    <t>5+6+7</t>
  </si>
  <si>
    <t>december 2019, N= 1008 respondentov</t>
  </si>
  <si>
    <t>Rozhodne súhlasí</t>
  </si>
  <si>
    <t>Súhlasí</t>
  </si>
  <si>
    <t>Skôr súhlasí</t>
  </si>
  <si>
    <t xml:space="preserve">vystúpenie Slovenska z Európskej únie a uplatňovanie vlastného modelu nezávislého od medzinárodných záväzkov. </t>
  </si>
  <si>
    <t>posilnenie nezávislosti a odbornosti policajných vyšetrovateľov, prokuratúry, súdnictva, kontrolných a regulačných orgánov, aby sa znížilo riziko zneužitia moci.</t>
  </si>
  <si>
    <t>posilnenie priamej demokracie, aby mohli ľudia častejšie rozhodovať napríklad prostredníctvom referenda.</t>
  </si>
  <si>
    <t xml:space="preserve">zrušenie parlamentného systému a nastolenie diktatúry. </t>
  </si>
  <si>
    <t>posilňovanie a dozrievanie demokracie (nie je dokonalá, ale lepšiu možnosť nemáme).</t>
  </si>
  <si>
    <t>príchod silného politického vodcu a posilnenie jeho právomocí pri riadení štátu.</t>
  </si>
  <si>
    <t>posilnenie úlohy štátu v ekonomike (viac štátnych firiem, vyššie dane aj výdavky štátu).</t>
  </si>
  <si>
    <t>návrat k socialistickému zriadeniu spred roka 1989.</t>
  </si>
  <si>
    <t>väčšia angažovanosť slušných ľudí pri spravovaní verejných záležitostí.</t>
  </si>
  <si>
    <t>väčšia decentralizácia (presun väčších kompetencií i zdrojov do rúk samosprávnych krajov a obcí).</t>
  </si>
  <si>
    <t>Zrušenie parlamentného systému a nastolenie diktatúry.</t>
  </si>
  <si>
    <t>Vystúpenie Slovenska z Európskej únie a uplatňovanie vlastného modelu nezávislého od medzinárodných záväzkov.</t>
  </si>
  <si>
    <t>Príchod silného politického vodcu a posilnenie jeho právomocí pri riadení štátu.</t>
  </si>
  <si>
    <t>Návrat k socialistickému zriadeniu spred roka 1989.</t>
  </si>
  <si>
    <t>Posilnenie úlohy štátu v ekonomike (viac štátnych firiem, vyššie dane aj výdavky štátu).</t>
  </si>
  <si>
    <t>Väčšia decentralizácia (presun väčších kompetencií i zdrojov do rúk samosprávnych krajov a obcí).</t>
  </si>
  <si>
    <t>Posilňovanie a dozrievanie demokracie (nie je dokonalá, ale lepšiu možnosť nemáme).</t>
  </si>
  <si>
    <t>Posilnenie priamej demokracie, aby mohli ľudia častejšie rozhodovať napríklad prostredníctvom referenda.</t>
  </si>
  <si>
    <t>Posilnenie nezávislosti a odbornosti policajných vyšetrovateľov, prokuratúry, súdnictva, kontrolných a regulačných orgánov, aby sa znížilo riziko zneužitia moci.</t>
  </si>
  <si>
    <t>Väčšia angažovanosť slušných ľudí pri spravovaní verejných záležitostí.</t>
  </si>
  <si>
    <t xml:space="preserve">Alternatívou demokracie, akú máme dnes na Slovensku, je (1= vôbec nesúhlasíte, 7= rozhodne súhlasíte, 9= nevie (nečítaná možnosť): </t>
  </si>
  <si>
    <t>november 2016, N=1020 respondentov</t>
  </si>
  <si>
    <t>Návrat k socialistickému zriadeniu spred roka 1989</t>
  </si>
  <si>
    <t>Posilnenie úlohy štátu v ekonomike (viac štátnych firiem, vyššie dane aj výdavky štátu)</t>
  </si>
  <si>
    <t>Príchod silného politického vodcu a posilnenie jeho právomocí pri riadení štátu</t>
  </si>
  <si>
    <t>Posilňovanie a dozrievanie demokracie (nie je dokonalá, ale lepšiu možnosť nemáme)</t>
  </si>
  <si>
    <t>Zrušenie parlamentného systému a nastolenie diktatúry</t>
  </si>
  <si>
    <t>Posilnenie priamej demokracie, aby mohli ľudia častejšie rozhodovať napríklad prostredníctvom referenda</t>
  </si>
  <si>
    <t>Posilnenie nezávislosti a odbornosti policajných vyšetrovateľov, prokuratúry, súdnictva, kontrolných a regulačných orgánov, aby sa znížilo riziko zneužitia moci</t>
  </si>
  <si>
    <t>Vystúpenie Slovenska z Európskej únie a uplatňovanie vlastného modelu nezávislého od medzinárodných záväzkov</t>
  </si>
  <si>
    <t>Väčšia angažovanosť slušných ľudí pri spravovaní verejných záležitostí</t>
  </si>
  <si>
    <t>Väčšia decentralizácia (presun väčších kompetencií i zdrojov do rúk samosprávnych krajov a obcí)</t>
  </si>
  <si>
    <t xml:space="preserve">Zrušenie parlamentného systému a nastolenie diktatúry. </t>
  </si>
  <si>
    <t xml:space="preserve">Vystúpenie Slovenska z Európskej únie a uplatňovanie vlastného modelu nezávislého od medzinárodných záväzkov. </t>
  </si>
  <si>
    <t>január 2017, N= 502 (pôvodná otázka)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</si>
</sst>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Arial Narrow"/>
      <family val="2"/>
      <charset val="238"/>
    </font>
    <font>
      <sz val="10"/>
      <color theme="1"/>
      <name val="Arial Narrow"/>
      <family val="2"/>
      <charset val="238"/>
    </font>
    <font>
      <b/>
      <sz val="11"/>
      <color theme="1"/>
      <name val="Arial Narrow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1" xfId="0" applyFont="1" applyBorder="1" applyAlignment="1">
      <alignment horizontal="justify" vertical="center" wrapText="1"/>
    </xf>
    <xf numFmtId="0" fontId="2" fillId="0" borderId="3" xfId="0" applyFont="1" applyBorder="1" applyAlignment="1">
      <alignment horizontal="justify" vertical="center" wrapText="1"/>
    </xf>
    <xf numFmtId="0" fontId="3" fillId="0" borderId="4" xfId="0" applyFont="1" applyBorder="1" applyAlignment="1">
      <alignment vertical="center" wrapText="1"/>
    </xf>
    <xf numFmtId="164" fontId="2" fillId="0" borderId="4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justify" vertical="center" wrapText="1"/>
    </xf>
    <xf numFmtId="164" fontId="0" fillId="0" borderId="0" xfId="0" applyNumberFormat="1"/>
    <xf numFmtId="0" fontId="1" fillId="0" borderId="0" xfId="0" applyFont="1"/>
    <xf numFmtId="0" fontId="4" fillId="0" borderId="1" xfId="0" applyFont="1" applyBorder="1" applyAlignment="1">
      <alignment horizontal="center" vertical="center" wrapText="1"/>
    </xf>
    <xf numFmtId="164" fontId="2" fillId="0" borderId="3" xfId="0" applyNumberFormat="1" applyFont="1" applyBorder="1" applyAlignment="1">
      <alignment horizontal="center" vertical="center" wrapText="1"/>
    </xf>
    <xf numFmtId="9" fontId="0" fillId="0" borderId="0" xfId="0" applyNumberFormat="1"/>
    <xf numFmtId="0" fontId="0" fillId="0" borderId="0" xfId="0" applyFill="1"/>
    <xf numFmtId="164" fontId="0" fillId="0" borderId="0" xfId="0" applyNumberFormat="1" applyFill="1"/>
    <xf numFmtId="0" fontId="0" fillId="0" borderId="7" xfId="0" applyBorder="1"/>
    <xf numFmtId="0" fontId="4" fillId="2" borderId="5" xfId="0" applyFont="1" applyFill="1" applyBorder="1" applyAlignment="1">
      <alignment horizontal="justify" vertical="center" wrapText="1"/>
    </xf>
    <xf numFmtId="9" fontId="0" fillId="0" borderId="6" xfId="0" applyNumberFormat="1" applyBorder="1"/>
    <xf numFmtId="0" fontId="3" fillId="0" borderId="8" xfId="0" applyFont="1" applyBorder="1" applyAlignment="1">
      <alignment vertical="center" wrapText="1"/>
    </xf>
    <xf numFmtId="9" fontId="0" fillId="0" borderId="9" xfId="0" applyNumberFormat="1" applyBorder="1"/>
    <xf numFmtId="9" fontId="0" fillId="0" borderId="10" xfId="0" applyNumberFormat="1" applyBorder="1"/>
    <xf numFmtId="0" fontId="3" fillId="0" borderId="11" xfId="0" applyFont="1" applyBorder="1" applyAlignment="1">
      <alignment vertical="center" wrapText="1"/>
    </xf>
    <xf numFmtId="9" fontId="0" fillId="0" borderId="12" xfId="0" applyNumberFormat="1" applyBorder="1"/>
    <xf numFmtId="0" fontId="3" fillId="0" borderId="13" xfId="0" applyFont="1" applyBorder="1" applyAlignment="1">
      <alignment vertical="center" wrapText="1"/>
    </xf>
    <xf numFmtId="9" fontId="0" fillId="0" borderId="14" xfId="0" applyNumberFormat="1" applyBorder="1"/>
    <xf numFmtId="9" fontId="0" fillId="0" borderId="15" xfId="0" applyNumberFormat="1" applyBorder="1"/>
    <xf numFmtId="0" fontId="0" fillId="0" borderId="0" xfId="0" applyFill="1" applyBorder="1"/>
  </cellXfs>
  <cellStyles count="1">
    <cellStyle name="Normálna" xfId="0" builtinId="0"/>
  </cellStyles>
  <dxfs count="0"/>
  <tableStyles count="0" defaultTableStyle="TableStyleMedium2" defaultPivotStyle="PivotStyleLight16"/>
  <colors>
    <mruColors>
      <color rgb="FFFB9D93"/>
      <color rgb="FFFA6F60"/>
      <color rgb="FFA35C0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sk-SK"/>
              <a:t>December 2019: </a:t>
            </a:r>
            <a:r>
              <a:rPr lang="en-US"/>
              <a:t>Chceli by ste demokraciu, akú máme dnes na Slovensku, zmeniť podľa nasledujúcich možností</a:t>
            </a:r>
            <a:r>
              <a:rPr lang="sk-SK"/>
              <a:t> (v %)</a:t>
            </a:r>
            <a:endParaRPr lang="en-US"/>
          </a:p>
        </c:rich>
      </c:tx>
      <c:layout/>
      <c:overlay val="0"/>
    </c:title>
    <c:autoTitleDeleted val="0"/>
    <c:plotArea>
      <c:layout/>
      <c:barChart>
        <c:barDir val="bar"/>
        <c:grouping val="stacked"/>
        <c:varyColors val="0"/>
        <c:ser>
          <c:idx val="1"/>
          <c:order val="0"/>
          <c:tx>
            <c:strRef>
              <c:f>Porovnanie!$I$13</c:f>
              <c:strCache>
                <c:ptCount val="1"/>
                <c:pt idx="0">
                  <c:v>Rozhodne súhlasí</c:v>
                </c:pt>
              </c:strCache>
            </c:strRef>
          </c:tx>
          <c:spPr>
            <a:solidFill>
              <a:srgbClr val="00B050"/>
            </a:solidFill>
          </c:spPr>
          <c:invertIfNegative val="0"/>
          <c:cat>
            <c:strRef>
              <c:f>Porovnanie!$B$3:$B$12</c:f>
              <c:strCache>
                <c:ptCount val="10"/>
                <c:pt idx="0">
                  <c:v>návrat k socialistickému zriadeniu spred roka 1989.</c:v>
                </c:pt>
                <c:pt idx="1">
                  <c:v>posilnenie úlohy štátu v ekonomike (viac štátnych firiem, vyššie dane aj výdavky štátu).</c:v>
                </c:pt>
                <c:pt idx="2">
                  <c:v>príchod silného politického vodcu a posilnenie jeho právomocí pri riadení štátu.</c:v>
                </c:pt>
                <c:pt idx="3">
                  <c:v>posilňovanie a dozrievanie demokracie (nie je dokonalá, ale lepšiu možnosť nemáme).</c:v>
                </c:pt>
                <c:pt idx="4">
                  <c:v>zrušenie parlamentného systému a nastolenie diktatúry. </c:v>
                </c:pt>
                <c:pt idx="5">
                  <c:v>posilnenie priamej demokracie, aby mohli ľudia častejšie rozhodovať napríklad prostredníctvom referenda.</c:v>
                </c:pt>
                <c:pt idx="6">
                  <c:v>posilnenie nezávislosti a odbornosti policajných vyšetrovateľov, prokuratúry, súdnictva, kontrolných a regulačných orgánov, aby sa znížilo riziko zneužitia moci.</c:v>
                </c:pt>
                <c:pt idx="7">
                  <c:v>vystúpenie Slovenska z Európskej únie a uplatňovanie vlastného modelu nezávislého od medzinárodných záväzkov. </c:v>
                </c:pt>
                <c:pt idx="8">
                  <c:v>väčšia angažovanosť slušných ľudí pri spravovaní verejných záležitostí.</c:v>
                </c:pt>
                <c:pt idx="9">
                  <c:v>väčšia decentralizácia (presun väčších kompetencií i zdrojov do rúk samosprávnych krajov a obcí).</c:v>
                </c:pt>
              </c:strCache>
            </c:strRef>
          </c:cat>
          <c:val>
            <c:numRef>
              <c:f>Porovnanie!$I$3:$I$12</c:f>
              <c:numCache>
                <c:formatCode>0.0</c:formatCode>
                <c:ptCount val="10"/>
                <c:pt idx="0">
                  <c:v>6.9849595846411416</c:v>
                </c:pt>
                <c:pt idx="1">
                  <c:v>17.399999999999999</c:v>
                </c:pt>
                <c:pt idx="2">
                  <c:v>10.508814728237745</c:v>
                </c:pt>
                <c:pt idx="3">
                  <c:v>24.8</c:v>
                </c:pt>
                <c:pt idx="4">
                  <c:v>3.8</c:v>
                </c:pt>
                <c:pt idx="5">
                  <c:v>29.6</c:v>
                </c:pt>
                <c:pt idx="6">
                  <c:v>42.9</c:v>
                </c:pt>
                <c:pt idx="7">
                  <c:v>7.8</c:v>
                </c:pt>
                <c:pt idx="8">
                  <c:v>41.311163826661087</c:v>
                </c:pt>
                <c:pt idx="9">
                  <c:v>16.399999999999999</c:v>
                </c:pt>
              </c:numCache>
            </c:numRef>
          </c:val>
        </c:ser>
        <c:ser>
          <c:idx val="2"/>
          <c:order val="1"/>
          <c:tx>
            <c:strRef>
              <c:f>Porovnanie!$H$13</c:f>
              <c:strCache>
                <c:ptCount val="1"/>
                <c:pt idx="0">
                  <c:v>Súhlasí</c:v>
                </c:pt>
              </c:strCache>
            </c:strRef>
          </c:tx>
          <c:spPr>
            <a:solidFill>
              <a:srgbClr val="92D050"/>
            </a:solidFill>
          </c:spPr>
          <c:invertIfNegative val="0"/>
          <c:cat>
            <c:strRef>
              <c:f>Porovnanie!$B$3:$B$12</c:f>
              <c:strCache>
                <c:ptCount val="10"/>
                <c:pt idx="0">
                  <c:v>návrat k socialistickému zriadeniu spred roka 1989.</c:v>
                </c:pt>
                <c:pt idx="1">
                  <c:v>posilnenie úlohy štátu v ekonomike (viac štátnych firiem, vyššie dane aj výdavky štátu).</c:v>
                </c:pt>
                <c:pt idx="2">
                  <c:v>príchod silného politického vodcu a posilnenie jeho právomocí pri riadení štátu.</c:v>
                </c:pt>
                <c:pt idx="3">
                  <c:v>posilňovanie a dozrievanie demokracie (nie je dokonalá, ale lepšiu možnosť nemáme).</c:v>
                </c:pt>
                <c:pt idx="4">
                  <c:v>zrušenie parlamentného systému a nastolenie diktatúry. </c:v>
                </c:pt>
                <c:pt idx="5">
                  <c:v>posilnenie priamej demokracie, aby mohli ľudia častejšie rozhodovať napríklad prostredníctvom referenda.</c:v>
                </c:pt>
                <c:pt idx="6">
                  <c:v>posilnenie nezávislosti a odbornosti policajných vyšetrovateľov, prokuratúry, súdnictva, kontrolných a regulačných orgánov, aby sa znížilo riziko zneužitia moci.</c:v>
                </c:pt>
                <c:pt idx="7">
                  <c:v>vystúpenie Slovenska z Európskej únie a uplatňovanie vlastného modelu nezávislého od medzinárodných záväzkov. </c:v>
                </c:pt>
                <c:pt idx="8">
                  <c:v>väčšia angažovanosť slušných ľudí pri spravovaní verejných záležitostí.</c:v>
                </c:pt>
                <c:pt idx="9">
                  <c:v>väčšia decentralizácia (presun väčších kompetencií i zdrojov do rúk samosprávnych krajov a obcí).</c:v>
                </c:pt>
              </c:strCache>
            </c:strRef>
          </c:cat>
          <c:val>
            <c:numRef>
              <c:f>Porovnanie!$H$3:$H$12</c:f>
              <c:numCache>
                <c:formatCode>0.0</c:formatCode>
                <c:ptCount val="10"/>
                <c:pt idx="0">
                  <c:v>6.8455157459688056</c:v>
                </c:pt>
                <c:pt idx="1">
                  <c:v>12.2</c:v>
                </c:pt>
                <c:pt idx="2">
                  <c:v>9.6987807476141832</c:v>
                </c:pt>
                <c:pt idx="3">
                  <c:v>14.9</c:v>
                </c:pt>
                <c:pt idx="4">
                  <c:v>2.7</c:v>
                </c:pt>
                <c:pt idx="5">
                  <c:v>17.5</c:v>
                </c:pt>
                <c:pt idx="6">
                  <c:v>16.399999999999999</c:v>
                </c:pt>
                <c:pt idx="7">
                  <c:v>6.7</c:v>
                </c:pt>
                <c:pt idx="8">
                  <c:v>19.412263036873806</c:v>
                </c:pt>
                <c:pt idx="9">
                  <c:v>15.3</c:v>
                </c:pt>
              </c:numCache>
            </c:numRef>
          </c:val>
        </c:ser>
        <c:ser>
          <c:idx val="0"/>
          <c:order val="2"/>
          <c:tx>
            <c:strRef>
              <c:f>Porovnanie!$G$13</c:f>
              <c:strCache>
                <c:ptCount val="1"/>
                <c:pt idx="0">
                  <c:v>Skôr súhlasí</c:v>
                </c:pt>
              </c:strCache>
            </c:strRef>
          </c:tx>
          <c:spPr>
            <a:solidFill>
              <a:schemeClr val="accent6">
                <a:lumMod val="40000"/>
                <a:lumOff val="60000"/>
              </a:schemeClr>
            </a:solidFill>
          </c:spPr>
          <c:invertIfNegative val="0"/>
          <c:cat>
            <c:strRef>
              <c:f>Porovnanie!$B$3:$B$12</c:f>
              <c:strCache>
                <c:ptCount val="10"/>
                <c:pt idx="0">
                  <c:v>návrat k socialistickému zriadeniu spred roka 1989.</c:v>
                </c:pt>
                <c:pt idx="1">
                  <c:v>posilnenie úlohy štátu v ekonomike (viac štátnych firiem, vyššie dane aj výdavky štátu).</c:v>
                </c:pt>
                <c:pt idx="2">
                  <c:v>príchod silného politického vodcu a posilnenie jeho právomocí pri riadení štátu.</c:v>
                </c:pt>
                <c:pt idx="3">
                  <c:v>posilňovanie a dozrievanie demokracie (nie je dokonalá, ale lepšiu možnosť nemáme).</c:v>
                </c:pt>
                <c:pt idx="4">
                  <c:v>zrušenie parlamentného systému a nastolenie diktatúry. </c:v>
                </c:pt>
                <c:pt idx="5">
                  <c:v>posilnenie priamej demokracie, aby mohli ľudia častejšie rozhodovať napríklad prostredníctvom referenda.</c:v>
                </c:pt>
                <c:pt idx="6">
                  <c:v>posilnenie nezávislosti a odbornosti policajných vyšetrovateľov, prokuratúry, súdnictva, kontrolných a regulačných orgánov, aby sa znížilo riziko zneužitia moci.</c:v>
                </c:pt>
                <c:pt idx="7">
                  <c:v>vystúpenie Slovenska z Európskej únie a uplatňovanie vlastného modelu nezávislého od medzinárodných záväzkov. </c:v>
                </c:pt>
                <c:pt idx="8">
                  <c:v>väčšia angažovanosť slušných ľudí pri spravovaní verejných záležitostí.</c:v>
                </c:pt>
                <c:pt idx="9">
                  <c:v>väčšia decentralizácia (presun väčších kompetencií i zdrojov do rúk samosprávnych krajov a obcí).</c:v>
                </c:pt>
              </c:strCache>
            </c:strRef>
          </c:cat>
          <c:val>
            <c:numRef>
              <c:f>Porovnanie!$G$3:$G$12</c:f>
              <c:numCache>
                <c:formatCode>0.0</c:formatCode>
                <c:ptCount val="10"/>
                <c:pt idx="0">
                  <c:v>9.2419090957430523</c:v>
                </c:pt>
                <c:pt idx="1">
                  <c:v>16</c:v>
                </c:pt>
                <c:pt idx="2">
                  <c:v>14.772817040717003</c:v>
                </c:pt>
                <c:pt idx="3">
                  <c:v>19.600000000000001</c:v>
                </c:pt>
                <c:pt idx="4">
                  <c:v>7.7</c:v>
                </c:pt>
                <c:pt idx="5">
                  <c:v>17.7</c:v>
                </c:pt>
                <c:pt idx="6">
                  <c:v>14.8</c:v>
                </c:pt>
                <c:pt idx="7">
                  <c:v>9.9</c:v>
                </c:pt>
                <c:pt idx="8">
                  <c:v>15.68063704174766</c:v>
                </c:pt>
                <c:pt idx="9">
                  <c:v>24.9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215310336"/>
        <c:axId val="215311872"/>
      </c:barChart>
      <c:catAx>
        <c:axId val="215310336"/>
        <c:scaling>
          <c:orientation val="minMax"/>
        </c:scaling>
        <c:delete val="0"/>
        <c:axPos val="l"/>
        <c:majorTickMark val="out"/>
        <c:minorTickMark val="none"/>
        <c:tickLblPos val="nextTo"/>
        <c:crossAx val="215311872"/>
        <c:crosses val="autoZero"/>
        <c:auto val="1"/>
        <c:lblAlgn val="ctr"/>
        <c:lblOffset val="100"/>
        <c:noMultiLvlLbl val="0"/>
      </c:catAx>
      <c:valAx>
        <c:axId val="215311872"/>
        <c:scaling>
          <c:orientation val="minMax"/>
          <c:max val="80"/>
        </c:scaling>
        <c:delete val="0"/>
        <c:axPos val="b"/>
        <c:majorGridlines/>
        <c:numFmt formatCode="#,##0" sourceLinked="0"/>
        <c:majorTickMark val="out"/>
        <c:minorTickMark val="none"/>
        <c:tickLblPos val="nextTo"/>
        <c:crossAx val="215310336"/>
        <c:crosses val="autoZero"/>
        <c:crossBetween val="between"/>
      </c:valAx>
    </c:plotArea>
    <c:legend>
      <c:legendPos val="t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sk-SK"/>
              <a:t>Január 2017: </a:t>
            </a:r>
            <a:r>
              <a:rPr lang="en-US"/>
              <a:t>Chceli by ste demokraciu, akú máme dnes na Slovensku, zmeniť podľa nasledujúcich možností</a:t>
            </a:r>
            <a:r>
              <a:rPr lang="sk-SK"/>
              <a:t> (v %)</a:t>
            </a:r>
            <a:endParaRPr lang="en-US"/>
          </a:p>
        </c:rich>
      </c:tx>
      <c:layout/>
      <c:overlay val="0"/>
    </c:title>
    <c:autoTitleDeleted val="0"/>
    <c:plotArea>
      <c:layout/>
      <c:barChart>
        <c:barDir val="bar"/>
        <c:grouping val="stacked"/>
        <c:varyColors val="0"/>
        <c:ser>
          <c:idx val="1"/>
          <c:order val="0"/>
          <c:tx>
            <c:strRef>
              <c:f>Porovnanie!$I$13</c:f>
              <c:strCache>
                <c:ptCount val="1"/>
                <c:pt idx="0">
                  <c:v>Rozhodne súhlasí</c:v>
                </c:pt>
              </c:strCache>
            </c:strRef>
          </c:tx>
          <c:spPr>
            <a:solidFill>
              <a:srgbClr val="00B050"/>
            </a:solidFill>
          </c:spPr>
          <c:invertIfNegative val="0"/>
          <c:cat>
            <c:strRef>
              <c:f>Porovnanie!$B$16:$B$25</c:f>
              <c:strCache>
                <c:ptCount val="10"/>
                <c:pt idx="0">
                  <c:v> návrat k socialistickému zriadeniu spred roka 1989.</c:v>
                </c:pt>
                <c:pt idx="1">
                  <c:v> posilnenie úlohy štátu v ekonomike (viac štátnych firiem, vyššie dane aj výdavky štátu).</c:v>
                </c:pt>
                <c:pt idx="2">
                  <c:v> príchod silného politického vodcu a posilnenie jeho právomocí pri riadení štátu.</c:v>
                </c:pt>
                <c:pt idx="3">
                  <c:v> posilňovanie a dozrievanie demokracie (nie je dokonalá, ale lepšiu možnosť nemáme).</c:v>
                </c:pt>
                <c:pt idx="4">
                  <c:v> zrušenie parlamentného systému a nastolenie diktatúry. </c:v>
                </c:pt>
                <c:pt idx="5">
                  <c:v> posilnenie priamej demokracie, aby mohli ľudia častejšie rozhodovať napríklad prostredníctvom referenda.</c:v>
                </c:pt>
                <c:pt idx="6">
                  <c:v> posilnenie nezávislosti a odbornosti policajných vyšetrovateľov, prokuratúry, súdnictva, kontrolných a regulačných orgánov, aby sa znížilo riziko zneužitia moci.</c:v>
                </c:pt>
                <c:pt idx="7">
                  <c:v> vystúpenie Slovenska z Európskej únie a uplatňovanie vlastného modelu nezávislého od medzinárodných záväzkov. </c:v>
                </c:pt>
                <c:pt idx="8">
                  <c:v> väčšia angažovanosť slušných ľudí pri spravovaní verejných záležitostí.</c:v>
                </c:pt>
                <c:pt idx="9">
                  <c:v> väčšia decentralizácia (presun väčších kompetencií i zdrojov do rúk samosprávnych krajov a obcí).</c:v>
                </c:pt>
              </c:strCache>
            </c:strRef>
          </c:cat>
          <c:val>
            <c:numRef>
              <c:f>Porovnanie!$I$16:$I$25</c:f>
              <c:numCache>
                <c:formatCode>0.0</c:formatCode>
                <c:ptCount val="10"/>
                <c:pt idx="0">
                  <c:v>10.5</c:v>
                </c:pt>
                <c:pt idx="1">
                  <c:v>13.8</c:v>
                </c:pt>
                <c:pt idx="2">
                  <c:v>14.8</c:v>
                </c:pt>
                <c:pt idx="3">
                  <c:v>16.8</c:v>
                </c:pt>
                <c:pt idx="4">
                  <c:v>5.3</c:v>
                </c:pt>
                <c:pt idx="5">
                  <c:v>27.7</c:v>
                </c:pt>
                <c:pt idx="6">
                  <c:v>32.6</c:v>
                </c:pt>
                <c:pt idx="7">
                  <c:v>8.6999999999999993</c:v>
                </c:pt>
                <c:pt idx="8">
                  <c:v>38.1</c:v>
                </c:pt>
                <c:pt idx="9">
                  <c:v>17.399999999999999</c:v>
                </c:pt>
              </c:numCache>
            </c:numRef>
          </c:val>
        </c:ser>
        <c:ser>
          <c:idx val="2"/>
          <c:order val="1"/>
          <c:tx>
            <c:strRef>
              <c:f>Porovnanie!$H$13</c:f>
              <c:strCache>
                <c:ptCount val="1"/>
                <c:pt idx="0">
                  <c:v>Súhlasí</c:v>
                </c:pt>
              </c:strCache>
            </c:strRef>
          </c:tx>
          <c:spPr>
            <a:solidFill>
              <a:srgbClr val="92D050"/>
            </a:solidFill>
          </c:spPr>
          <c:invertIfNegative val="0"/>
          <c:cat>
            <c:strRef>
              <c:f>Porovnanie!$B$16:$B$25</c:f>
              <c:strCache>
                <c:ptCount val="10"/>
                <c:pt idx="0">
                  <c:v> návrat k socialistickému zriadeniu spred roka 1989.</c:v>
                </c:pt>
                <c:pt idx="1">
                  <c:v> posilnenie úlohy štátu v ekonomike (viac štátnych firiem, vyššie dane aj výdavky štátu).</c:v>
                </c:pt>
                <c:pt idx="2">
                  <c:v> príchod silného politického vodcu a posilnenie jeho právomocí pri riadení štátu.</c:v>
                </c:pt>
                <c:pt idx="3">
                  <c:v> posilňovanie a dozrievanie demokracie (nie je dokonalá, ale lepšiu možnosť nemáme).</c:v>
                </c:pt>
                <c:pt idx="4">
                  <c:v> zrušenie parlamentného systému a nastolenie diktatúry. </c:v>
                </c:pt>
                <c:pt idx="5">
                  <c:v> posilnenie priamej demokracie, aby mohli ľudia častejšie rozhodovať napríklad prostredníctvom referenda.</c:v>
                </c:pt>
                <c:pt idx="6">
                  <c:v> posilnenie nezávislosti a odbornosti policajných vyšetrovateľov, prokuratúry, súdnictva, kontrolných a regulačných orgánov, aby sa znížilo riziko zneužitia moci.</c:v>
                </c:pt>
                <c:pt idx="7">
                  <c:v> vystúpenie Slovenska z Európskej únie a uplatňovanie vlastného modelu nezávislého od medzinárodných záväzkov. </c:v>
                </c:pt>
                <c:pt idx="8">
                  <c:v> väčšia angažovanosť slušných ľudí pri spravovaní verejných záležitostí.</c:v>
                </c:pt>
                <c:pt idx="9">
                  <c:v> väčšia decentralizácia (presun väčších kompetencií i zdrojov do rúk samosprávnych krajov a obcí).</c:v>
                </c:pt>
              </c:strCache>
            </c:strRef>
          </c:cat>
          <c:val>
            <c:numRef>
              <c:f>Porovnanie!$H$16:$H$25</c:f>
              <c:numCache>
                <c:formatCode>0.0</c:formatCode>
                <c:ptCount val="10"/>
                <c:pt idx="0">
                  <c:v>8.1</c:v>
                </c:pt>
                <c:pt idx="1">
                  <c:v>9.1</c:v>
                </c:pt>
                <c:pt idx="2">
                  <c:v>7.9</c:v>
                </c:pt>
                <c:pt idx="3">
                  <c:v>14</c:v>
                </c:pt>
                <c:pt idx="4">
                  <c:v>3</c:v>
                </c:pt>
                <c:pt idx="5">
                  <c:v>12.5</c:v>
                </c:pt>
                <c:pt idx="6">
                  <c:v>13.8</c:v>
                </c:pt>
                <c:pt idx="7">
                  <c:v>8.6999999999999993</c:v>
                </c:pt>
                <c:pt idx="8">
                  <c:v>15</c:v>
                </c:pt>
                <c:pt idx="9">
                  <c:v>10.7</c:v>
                </c:pt>
              </c:numCache>
            </c:numRef>
          </c:val>
        </c:ser>
        <c:ser>
          <c:idx val="0"/>
          <c:order val="2"/>
          <c:tx>
            <c:strRef>
              <c:f>Porovnanie!$G$13</c:f>
              <c:strCache>
                <c:ptCount val="1"/>
                <c:pt idx="0">
                  <c:v>Skôr súhlasí</c:v>
                </c:pt>
              </c:strCache>
            </c:strRef>
          </c:tx>
          <c:spPr>
            <a:solidFill>
              <a:schemeClr val="accent6">
                <a:lumMod val="40000"/>
                <a:lumOff val="60000"/>
              </a:schemeClr>
            </a:solidFill>
          </c:spPr>
          <c:invertIfNegative val="0"/>
          <c:cat>
            <c:strRef>
              <c:f>Porovnanie!$B$16:$B$25</c:f>
              <c:strCache>
                <c:ptCount val="10"/>
                <c:pt idx="0">
                  <c:v> návrat k socialistickému zriadeniu spred roka 1989.</c:v>
                </c:pt>
                <c:pt idx="1">
                  <c:v> posilnenie úlohy štátu v ekonomike (viac štátnych firiem, vyššie dane aj výdavky štátu).</c:v>
                </c:pt>
                <c:pt idx="2">
                  <c:v> príchod silného politického vodcu a posilnenie jeho právomocí pri riadení štátu.</c:v>
                </c:pt>
                <c:pt idx="3">
                  <c:v> posilňovanie a dozrievanie demokracie (nie je dokonalá, ale lepšiu možnosť nemáme).</c:v>
                </c:pt>
                <c:pt idx="4">
                  <c:v> zrušenie parlamentného systému a nastolenie diktatúry. </c:v>
                </c:pt>
                <c:pt idx="5">
                  <c:v> posilnenie priamej demokracie, aby mohli ľudia častejšie rozhodovať napríklad prostredníctvom referenda.</c:v>
                </c:pt>
                <c:pt idx="6">
                  <c:v> posilnenie nezávislosti a odbornosti policajných vyšetrovateľov, prokuratúry, súdnictva, kontrolných a regulačných orgánov, aby sa znížilo riziko zneužitia moci.</c:v>
                </c:pt>
                <c:pt idx="7">
                  <c:v> vystúpenie Slovenska z Európskej únie a uplatňovanie vlastného modelu nezávislého od medzinárodných záväzkov. </c:v>
                </c:pt>
                <c:pt idx="8">
                  <c:v> väčšia angažovanosť slušných ľudí pri spravovaní verejných záležitostí.</c:v>
                </c:pt>
                <c:pt idx="9">
                  <c:v> väčšia decentralizácia (presun väčších kompetencií i zdrojov do rúk samosprávnych krajov a obcí).</c:v>
                </c:pt>
              </c:strCache>
            </c:strRef>
          </c:cat>
          <c:val>
            <c:numRef>
              <c:f>Porovnanie!$G$16:$G$25</c:f>
              <c:numCache>
                <c:formatCode>0.0</c:formatCode>
                <c:ptCount val="10"/>
                <c:pt idx="0">
                  <c:v>10.1</c:v>
                </c:pt>
                <c:pt idx="1">
                  <c:v>16.2</c:v>
                </c:pt>
                <c:pt idx="2">
                  <c:v>17</c:v>
                </c:pt>
                <c:pt idx="3">
                  <c:v>19.399999999999999</c:v>
                </c:pt>
                <c:pt idx="4">
                  <c:v>7.5</c:v>
                </c:pt>
                <c:pt idx="5">
                  <c:v>17.8</c:v>
                </c:pt>
                <c:pt idx="6">
                  <c:v>16.2</c:v>
                </c:pt>
                <c:pt idx="7">
                  <c:v>12.3</c:v>
                </c:pt>
                <c:pt idx="8">
                  <c:v>17.399999999999999</c:v>
                </c:pt>
                <c:pt idx="9">
                  <c:v>22.1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250156544"/>
        <c:axId val="250158080"/>
      </c:barChart>
      <c:catAx>
        <c:axId val="250156544"/>
        <c:scaling>
          <c:orientation val="minMax"/>
        </c:scaling>
        <c:delete val="0"/>
        <c:axPos val="l"/>
        <c:majorTickMark val="out"/>
        <c:minorTickMark val="none"/>
        <c:tickLblPos val="nextTo"/>
        <c:crossAx val="250158080"/>
        <c:crosses val="autoZero"/>
        <c:auto val="1"/>
        <c:lblAlgn val="ctr"/>
        <c:lblOffset val="100"/>
        <c:noMultiLvlLbl val="0"/>
      </c:catAx>
      <c:valAx>
        <c:axId val="250158080"/>
        <c:scaling>
          <c:orientation val="minMax"/>
        </c:scaling>
        <c:delete val="0"/>
        <c:axPos val="b"/>
        <c:majorGridlines/>
        <c:numFmt formatCode="0" sourceLinked="0"/>
        <c:majorTickMark val="out"/>
        <c:minorTickMark val="none"/>
        <c:tickLblPos val="nextTo"/>
        <c:crossAx val="250156544"/>
        <c:crosses val="autoZero"/>
        <c:crossBetween val="between"/>
      </c:valAx>
    </c:plotArea>
    <c:legend>
      <c:legendPos val="t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sk-SK"/>
              <a:t>Súhlasné odpovede na otázku:</a:t>
            </a:r>
            <a:r>
              <a:rPr lang="sk-SK" baseline="0"/>
              <a:t> </a:t>
            </a:r>
            <a:r>
              <a:rPr lang="en-US"/>
              <a:t>Chceli by ste demokraciu, akú máme dnes na Slovensku, zmeniť podľa nasledujúcich možností</a:t>
            </a:r>
            <a:r>
              <a:rPr lang="sk-SK"/>
              <a:t>?</a:t>
            </a:r>
            <a:endParaRPr lang="en-US"/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1"/>
          <c:order val="0"/>
          <c:tx>
            <c:strRef>
              <c:f>Porovnanie!$D$27</c:f>
              <c:strCache>
                <c:ptCount val="1"/>
                <c:pt idx="0">
                  <c:v>január 2017, N= 506 respondentov</c:v>
                </c:pt>
              </c:strCache>
            </c:strRef>
          </c:tx>
          <c:spPr>
            <a:solidFill>
              <a:srgbClr val="FB9D93"/>
            </a:solidFill>
          </c:spPr>
          <c:invertIfNegative val="0"/>
          <c:cat>
            <c:strRef>
              <c:f>Porovnanie!$B$28:$B$37</c:f>
              <c:strCache>
                <c:ptCount val="10"/>
                <c:pt idx="0">
                  <c:v>Zrušenie parlamentného systému a nastolenie diktatúry.</c:v>
                </c:pt>
                <c:pt idx="1">
                  <c:v>Návrat k socialistickému zriadeniu spred roka 1989.</c:v>
                </c:pt>
                <c:pt idx="2">
                  <c:v>Vystúpenie Slovenska z Európskej únie a uplatňovanie vlastného modelu nezávislého od medzinárodných záväzkov.</c:v>
                </c:pt>
                <c:pt idx="3">
                  <c:v>Príchod silného politického vodcu a posilnenie jeho právomocí pri riadení štátu.</c:v>
                </c:pt>
                <c:pt idx="4">
                  <c:v>Posilnenie úlohy štátu v ekonomike (viac štátnych firiem, vyššie dane aj výdavky štátu).</c:v>
                </c:pt>
                <c:pt idx="5">
                  <c:v>Väčšia decentralizácia (presun väčších kompetencií i zdrojov do rúk samosprávnych krajov a obcí).</c:v>
                </c:pt>
                <c:pt idx="6">
                  <c:v>Posilňovanie a dozrievanie demokracie (nie je dokonalá, ale lepšiu možnosť nemáme).</c:v>
                </c:pt>
                <c:pt idx="7">
                  <c:v>Posilnenie priamej demokracie, aby mohli ľudia častejšie rozhodovať napríklad prostredníctvom referenda.</c:v>
                </c:pt>
                <c:pt idx="8">
                  <c:v>Posilnenie nezávislosti a odbornosti policajných vyšetrovateľov, prokuratúry, súdnictva, kontrolných a regulačných orgánov, aby sa znížilo riziko zneužitia moci.</c:v>
                </c:pt>
                <c:pt idx="9">
                  <c:v>Väčšia angažovanosť slušných ľudí pri spravovaní verejných záležitostí.</c:v>
                </c:pt>
              </c:strCache>
            </c:strRef>
          </c:cat>
          <c:val>
            <c:numRef>
              <c:f>Porovnanie!$D$28:$D$37</c:f>
              <c:numCache>
                <c:formatCode>0%</c:formatCode>
                <c:ptCount val="10"/>
                <c:pt idx="0">
                  <c:v>0.158</c:v>
                </c:pt>
                <c:pt idx="1">
                  <c:v>0.28699999999999998</c:v>
                </c:pt>
                <c:pt idx="2">
                  <c:v>0.29699999999999999</c:v>
                </c:pt>
                <c:pt idx="3">
                  <c:v>0.39700000000000002</c:v>
                </c:pt>
                <c:pt idx="4">
                  <c:v>0.39099999999999996</c:v>
                </c:pt>
                <c:pt idx="5">
                  <c:v>0.502</c:v>
                </c:pt>
                <c:pt idx="6">
                  <c:v>0.502</c:v>
                </c:pt>
                <c:pt idx="7">
                  <c:v>0.57999999999999996</c:v>
                </c:pt>
                <c:pt idx="8">
                  <c:v>0.626</c:v>
                </c:pt>
                <c:pt idx="9">
                  <c:v>0.70499999999999996</c:v>
                </c:pt>
              </c:numCache>
            </c:numRef>
          </c:val>
        </c:ser>
        <c:ser>
          <c:idx val="0"/>
          <c:order val="1"/>
          <c:tx>
            <c:strRef>
              <c:f>Porovnanie!$C$27</c:f>
              <c:strCache>
                <c:ptCount val="1"/>
                <c:pt idx="0">
                  <c:v>december 2019, N= 1008 respondentov</c:v>
                </c:pt>
              </c:strCache>
            </c:strRef>
          </c:tx>
          <c:spPr>
            <a:solidFill>
              <a:srgbClr val="FF0000"/>
            </a:solidFill>
          </c:spPr>
          <c:invertIfNegative val="0"/>
          <c:cat>
            <c:strRef>
              <c:f>Porovnanie!$B$28:$B$37</c:f>
              <c:strCache>
                <c:ptCount val="10"/>
                <c:pt idx="0">
                  <c:v>Zrušenie parlamentného systému a nastolenie diktatúry.</c:v>
                </c:pt>
                <c:pt idx="1">
                  <c:v>Návrat k socialistickému zriadeniu spred roka 1989.</c:v>
                </c:pt>
                <c:pt idx="2">
                  <c:v>Vystúpenie Slovenska z Európskej únie a uplatňovanie vlastného modelu nezávislého od medzinárodných záväzkov.</c:v>
                </c:pt>
                <c:pt idx="3">
                  <c:v>Príchod silného politického vodcu a posilnenie jeho právomocí pri riadení štátu.</c:v>
                </c:pt>
                <c:pt idx="4">
                  <c:v>Posilnenie úlohy štátu v ekonomike (viac štátnych firiem, vyššie dane aj výdavky štátu).</c:v>
                </c:pt>
                <c:pt idx="5">
                  <c:v>Väčšia decentralizácia (presun väčších kompetencií i zdrojov do rúk samosprávnych krajov a obcí).</c:v>
                </c:pt>
                <c:pt idx="6">
                  <c:v>Posilňovanie a dozrievanie demokracie (nie je dokonalá, ale lepšiu možnosť nemáme).</c:v>
                </c:pt>
                <c:pt idx="7">
                  <c:v>Posilnenie priamej demokracie, aby mohli ľudia častejšie rozhodovať napríklad prostredníctvom referenda.</c:v>
                </c:pt>
                <c:pt idx="8">
                  <c:v>Posilnenie nezávislosti a odbornosti policajných vyšetrovateľov, prokuratúry, súdnictva, kontrolných a regulačných orgánov, aby sa znížilo riziko zneužitia moci.</c:v>
                </c:pt>
                <c:pt idx="9">
                  <c:v>Väčšia angažovanosť slušných ľudí pri spravovaní verejných záležitostí.</c:v>
                </c:pt>
              </c:strCache>
            </c:strRef>
          </c:cat>
          <c:val>
            <c:numRef>
              <c:f>Porovnanie!$C$28:$C$37</c:f>
              <c:numCache>
                <c:formatCode>0%</c:formatCode>
                <c:ptCount val="10"/>
                <c:pt idx="0">
                  <c:v>0.14199999999999999</c:v>
                </c:pt>
                <c:pt idx="1">
                  <c:v>0.23072384426353001</c:v>
                </c:pt>
                <c:pt idx="2">
                  <c:v>0.24400000000000002</c:v>
                </c:pt>
                <c:pt idx="3">
                  <c:v>0.34980412516568932</c:v>
                </c:pt>
                <c:pt idx="4">
                  <c:v>0.45599999999999996</c:v>
                </c:pt>
                <c:pt idx="5">
                  <c:v>0.56600000000000006</c:v>
                </c:pt>
                <c:pt idx="6">
                  <c:v>0.59299999999999997</c:v>
                </c:pt>
                <c:pt idx="7">
                  <c:v>0.64800000000000013</c:v>
                </c:pt>
                <c:pt idx="8">
                  <c:v>0.74099999999999999</c:v>
                </c:pt>
                <c:pt idx="9">
                  <c:v>0.7640406390528256</c:v>
                </c:pt>
              </c:numCache>
            </c:numRef>
          </c:val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250194176"/>
        <c:axId val="250195968"/>
      </c:barChart>
      <c:catAx>
        <c:axId val="250194176"/>
        <c:scaling>
          <c:orientation val="maxMin"/>
        </c:scaling>
        <c:delete val="0"/>
        <c:axPos val="b"/>
        <c:majorTickMark val="out"/>
        <c:minorTickMark val="none"/>
        <c:tickLblPos val="low"/>
        <c:txPr>
          <a:bodyPr anchor="ctr" anchorCtr="0"/>
          <a:lstStyle/>
          <a:p>
            <a:pPr>
              <a:defRPr sz="1200"/>
            </a:pPr>
            <a:endParaRPr lang="en-US"/>
          </a:p>
        </c:txPr>
        <c:crossAx val="250195968"/>
        <c:crosses val="autoZero"/>
        <c:auto val="1"/>
        <c:lblAlgn val="ctr"/>
        <c:lblOffset val="100"/>
        <c:noMultiLvlLbl val="0"/>
      </c:catAx>
      <c:valAx>
        <c:axId val="250195968"/>
        <c:scaling>
          <c:orientation val="minMax"/>
          <c:max val="0.8"/>
        </c:scaling>
        <c:delete val="0"/>
        <c:axPos val="r"/>
        <c:majorGridlines>
          <c:spPr>
            <a:ln>
              <a:gradFill>
                <a:gsLst>
                  <a:gs pos="0">
                    <a:schemeClr val="accent1">
                      <a:lumMod val="40000"/>
                      <a:lumOff val="60000"/>
                    </a:schemeClr>
                  </a:gs>
                  <a:gs pos="50000">
                    <a:schemeClr val="accent1">
                      <a:tint val="44500"/>
                      <a:satMod val="160000"/>
                    </a:schemeClr>
                  </a:gs>
                  <a:gs pos="100000">
                    <a:schemeClr val="accent1">
                      <a:tint val="23500"/>
                      <a:satMod val="160000"/>
                    </a:schemeClr>
                  </a:gs>
                </a:gsLst>
                <a:lin ang="5400000" scaled="0"/>
              </a:gradFill>
            </a:ln>
          </c:spPr>
        </c:majorGridlines>
        <c:numFmt formatCode="0%" sourceLinked="1"/>
        <c:majorTickMark val="out"/>
        <c:minorTickMark val="none"/>
        <c:tickLblPos val="nextTo"/>
        <c:txPr>
          <a:bodyPr/>
          <a:lstStyle/>
          <a:p>
            <a:pPr>
              <a:defRPr sz="1200"/>
            </a:pPr>
            <a:endParaRPr lang="en-US"/>
          </a:p>
        </c:txPr>
        <c:crossAx val="250194176"/>
        <c:crosses val="autoZero"/>
        <c:crossBetween val="between"/>
      </c:valAx>
    </c:plotArea>
    <c:legend>
      <c:legendPos val="t"/>
      <c:layout/>
      <c:overlay val="0"/>
      <c:txPr>
        <a:bodyPr/>
        <a:lstStyle/>
        <a:p>
          <a:pPr>
            <a:defRPr sz="1200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sk-SK"/>
              <a:t>Súhlasné odpovede na otázky</a:t>
            </a:r>
            <a:r>
              <a:rPr lang="sk-SK" baseline="0"/>
              <a:t> o možnostiach/alternatívach zmeny </a:t>
            </a:r>
            <a:r>
              <a:rPr lang="en-US"/>
              <a:t>demokraci</a:t>
            </a:r>
            <a:r>
              <a:rPr lang="sk-SK"/>
              <a:t>e</a:t>
            </a:r>
            <a:r>
              <a:rPr lang="en-US"/>
              <a:t> na Slovensku</a:t>
            </a: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1"/>
          <c:order val="0"/>
          <c:tx>
            <c:strRef>
              <c:f>[1]všetko!$D$77</c:f>
              <c:strCache>
                <c:ptCount val="1"/>
                <c:pt idx="0">
                  <c:v>november 2016, N=1020 respondentov</c:v>
                </c:pt>
              </c:strCache>
            </c:strRef>
          </c:tx>
          <c:spPr>
            <a:solidFill>
              <a:srgbClr val="FDD0CB"/>
            </a:solidFill>
          </c:spPr>
          <c:invertIfNegative val="0"/>
          <c:cat>
            <c:strRef>
              <c:f>[1]všetko!$B$78:$B$87</c:f>
              <c:strCache>
                <c:ptCount val="10"/>
                <c:pt idx="0">
                  <c:v>Zrušenie parlamentného systému a nastolenie diktatúry. </c:v>
                </c:pt>
                <c:pt idx="1">
                  <c:v>Návrat k socialistickému zriadeniu spred roka 1989.</c:v>
                </c:pt>
                <c:pt idx="2">
                  <c:v>Vystúpenie Slovenska z Európskej únie a uplatňovanie vlastného modelu nezávislého od medzinárodných záväzkov. </c:v>
                </c:pt>
                <c:pt idx="3">
                  <c:v>Príchod silného politického vodcu a posilnenie jeho právomocí pri riadení štátu.</c:v>
                </c:pt>
                <c:pt idx="4">
                  <c:v>Posilnenie úlohy štátu v ekonomike (viac štátnych firiem, vyššie dane aj výdavky štátu).</c:v>
                </c:pt>
                <c:pt idx="5">
                  <c:v>Väčšia decentralizácia (presun väčších kompetencií i zdrojov do rúk samosprávnych krajov a obcí).</c:v>
                </c:pt>
                <c:pt idx="6">
                  <c:v>Posilňovanie a dozrievanie demokracie (nie je dokonalá, ale lepšiu možnosť nemáme).</c:v>
                </c:pt>
                <c:pt idx="7">
                  <c:v>Posilnenie priamej demokracie, aby mohli ľudia častejšie rozhodovať napríklad prostredníctvom referenda.</c:v>
                </c:pt>
                <c:pt idx="8">
                  <c:v>Posilnenie nezávislosti a odbornosti policajných vyšetrovateľov, prokuratúry, súdnictva, kontrolných a regulačných orgánov, aby sa znížilo riziko zneužitia moci.</c:v>
                </c:pt>
                <c:pt idx="9">
                  <c:v>Väčšia angažovanosť slušných ľudí pri spravovaní verejných záležitostí.</c:v>
                </c:pt>
              </c:strCache>
            </c:strRef>
          </c:cat>
          <c:val>
            <c:numRef>
              <c:f>[1]všetko!$D$78:$D$87</c:f>
              <c:numCache>
                <c:formatCode>0%</c:formatCode>
                <c:ptCount val="10"/>
                <c:pt idx="0">
                  <c:v>0.23899999999999999</c:v>
                </c:pt>
                <c:pt idx="1">
                  <c:v>0.27600000000000002</c:v>
                </c:pt>
                <c:pt idx="2">
                  <c:v>0.34799999999999998</c:v>
                </c:pt>
                <c:pt idx="3">
                  <c:v>0.40299999999999997</c:v>
                </c:pt>
                <c:pt idx="4">
                  <c:v>0.441</c:v>
                </c:pt>
                <c:pt idx="5">
                  <c:v>0.5</c:v>
                </c:pt>
                <c:pt idx="6">
                  <c:v>0.52</c:v>
                </c:pt>
                <c:pt idx="7">
                  <c:v>0.57999999999999996</c:v>
                </c:pt>
                <c:pt idx="8">
                  <c:v>0.65200000000000002</c:v>
                </c:pt>
                <c:pt idx="9">
                  <c:v>0.66200000000000003</c:v>
                </c:pt>
              </c:numCache>
            </c:numRef>
          </c:val>
        </c:ser>
        <c:ser>
          <c:idx val="2"/>
          <c:order val="1"/>
          <c:tx>
            <c:strRef>
              <c:f>[1]všetko!$E$77</c:f>
              <c:strCache>
                <c:ptCount val="1"/>
                <c:pt idx="0">
                  <c:v>január 2017, N= 506 respondentov</c:v>
                </c:pt>
              </c:strCache>
            </c:strRef>
          </c:tx>
          <c:spPr>
            <a:solidFill>
              <a:srgbClr val="FB9489"/>
            </a:solidFill>
          </c:spPr>
          <c:invertIfNegative val="0"/>
          <c:val>
            <c:numRef>
              <c:f>[1]všetko!$E$78:$E$87</c:f>
              <c:numCache>
                <c:formatCode>0%</c:formatCode>
                <c:ptCount val="10"/>
                <c:pt idx="0">
                  <c:v>0.158</c:v>
                </c:pt>
                <c:pt idx="1">
                  <c:v>0.28699999999999998</c:v>
                </c:pt>
                <c:pt idx="2">
                  <c:v>0.29699999999999999</c:v>
                </c:pt>
                <c:pt idx="3">
                  <c:v>0.39700000000000002</c:v>
                </c:pt>
                <c:pt idx="4">
                  <c:v>0.39100000000000001</c:v>
                </c:pt>
                <c:pt idx="5">
                  <c:v>0.502</c:v>
                </c:pt>
                <c:pt idx="6">
                  <c:v>0.502</c:v>
                </c:pt>
                <c:pt idx="7">
                  <c:v>0.57999999999999996</c:v>
                </c:pt>
                <c:pt idx="8">
                  <c:v>0.626</c:v>
                </c:pt>
                <c:pt idx="9">
                  <c:v>0.70499999999999996</c:v>
                </c:pt>
              </c:numCache>
            </c:numRef>
          </c:val>
        </c:ser>
        <c:ser>
          <c:idx val="0"/>
          <c:order val="2"/>
          <c:tx>
            <c:strRef>
              <c:f>[1]všetko!$C$77</c:f>
              <c:strCache>
                <c:ptCount val="1"/>
                <c:pt idx="0">
                  <c:v>december 2019, N= 1008 respondentov</c:v>
                </c:pt>
              </c:strCache>
            </c:strRef>
          </c:tx>
          <c:spPr>
            <a:solidFill>
              <a:srgbClr val="FF0000"/>
            </a:solidFill>
          </c:spPr>
          <c:invertIfNegative val="0"/>
          <c:cat>
            <c:strRef>
              <c:f>[1]všetko!$B$78:$B$87</c:f>
              <c:strCache>
                <c:ptCount val="10"/>
                <c:pt idx="0">
                  <c:v>Zrušenie parlamentného systému a nastolenie diktatúry. </c:v>
                </c:pt>
                <c:pt idx="1">
                  <c:v>Návrat k socialistickému zriadeniu spred roka 1989.</c:v>
                </c:pt>
                <c:pt idx="2">
                  <c:v>Vystúpenie Slovenska z Európskej únie a uplatňovanie vlastného modelu nezávislého od medzinárodných záväzkov. </c:v>
                </c:pt>
                <c:pt idx="3">
                  <c:v>Príchod silného politického vodcu a posilnenie jeho právomocí pri riadení štátu.</c:v>
                </c:pt>
                <c:pt idx="4">
                  <c:v>Posilnenie úlohy štátu v ekonomike (viac štátnych firiem, vyššie dane aj výdavky štátu).</c:v>
                </c:pt>
                <c:pt idx="5">
                  <c:v>Väčšia decentralizácia (presun väčších kompetencií i zdrojov do rúk samosprávnych krajov a obcí).</c:v>
                </c:pt>
                <c:pt idx="6">
                  <c:v>Posilňovanie a dozrievanie demokracie (nie je dokonalá, ale lepšiu možnosť nemáme).</c:v>
                </c:pt>
                <c:pt idx="7">
                  <c:v>Posilnenie priamej demokracie, aby mohli ľudia častejšie rozhodovať napríklad prostredníctvom referenda.</c:v>
                </c:pt>
                <c:pt idx="8">
                  <c:v>Posilnenie nezávislosti a odbornosti policajných vyšetrovateľov, prokuratúry, súdnictva, kontrolných a regulačných orgánov, aby sa znížilo riziko zneužitia moci.</c:v>
                </c:pt>
                <c:pt idx="9">
                  <c:v>Väčšia angažovanosť slušných ľudí pri spravovaní verejných záležitostí.</c:v>
                </c:pt>
              </c:strCache>
            </c:strRef>
          </c:cat>
          <c:val>
            <c:numRef>
              <c:f>[1]všetko!$C$78:$C$87</c:f>
              <c:numCache>
                <c:formatCode>0%</c:formatCode>
                <c:ptCount val="10"/>
                <c:pt idx="0">
                  <c:v>0.14199999999999999</c:v>
                </c:pt>
                <c:pt idx="1">
                  <c:v>0.23072384426353001</c:v>
                </c:pt>
                <c:pt idx="2">
                  <c:v>0.24399999999999999</c:v>
                </c:pt>
                <c:pt idx="3">
                  <c:v>0.34980412516568898</c:v>
                </c:pt>
                <c:pt idx="4">
                  <c:v>0.45600000000000002</c:v>
                </c:pt>
                <c:pt idx="5">
                  <c:v>0.56600000000000006</c:v>
                </c:pt>
                <c:pt idx="6">
                  <c:v>0.59299999999999997</c:v>
                </c:pt>
                <c:pt idx="7">
                  <c:v>0.64800000000000002</c:v>
                </c:pt>
                <c:pt idx="8">
                  <c:v>0.74099999999999999</c:v>
                </c:pt>
                <c:pt idx="9">
                  <c:v>0.76404063905282593</c:v>
                </c:pt>
              </c:numCache>
            </c:numRef>
          </c:val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158084480"/>
        <c:axId val="158135424"/>
      </c:barChart>
      <c:catAx>
        <c:axId val="158084480"/>
        <c:scaling>
          <c:orientation val="maxMin"/>
        </c:scaling>
        <c:delete val="0"/>
        <c:axPos val="b"/>
        <c:majorTickMark val="out"/>
        <c:minorTickMark val="none"/>
        <c:tickLblPos val="low"/>
        <c:txPr>
          <a:bodyPr anchor="ctr" anchorCtr="0"/>
          <a:lstStyle/>
          <a:p>
            <a:pPr>
              <a:defRPr sz="1200"/>
            </a:pPr>
            <a:endParaRPr lang="en-US"/>
          </a:p>
        </c:txPr>
        <c:crossAx val="158135424"/>
        <c:crosses val="autoZero"/>
        <c:auto val="1"/>
        <c:lblAlgn val="ctr"/>
        <c:lblOffset val="100"/>
        <c:noMultiLvlLbl val="0"/>
      </c:catAx>
      <c:valAx>
        <c:axId val="158135424"/>
        <c:scaling>
          <c:orientation val="minMax"/>
          <c:max val="0.8"/>
        </c:scaling>
        <c:delete val="0"/>
        <c:axPos val="r"/>
        <c:majorGridlines>
          <c:spPr>
            <a:ln>
              <a:gradFill>
                <a:gsLst>
                  <a:gs pos="0">
                    <a:schemeClr val="accent1">
                      <a:lumMod val="40000"/>
                      <a:lumOff val="60000"/>
                    </a:schemeClr>
                  </a:gs>
                  <a:gs pos="50000">
                    <a:schemeClr val="accent1">
                      <a:tint val="44500"/>
                      <a:satMod val="160000"/>
                    </a:schemeClr>
                  </a:gs>
                  <a:gs pos="100000">
                    <a:schemeClr val="accent1">
                      <a:tint val="23500"/>
                      <a:satMod val="160000"/>
                    </a:schemeClr>
                  </a:gs>
                </a:gsLst>
                <a:lin ang="5400000" scaled="0"/>
              </a:gradFill>
            </a:ln>
          </c:spPr>
        </c:majorGridlines>
        <c:numFmt formatCode="0%" sourceLinked="1"/>
        <c:majorTickMark val="out"/>
        <c:minorTickMark val="none"/>
        <c:tickLblPos val="nextTo"/>
        <c:txPr>
          <a:bodyPr/>
          <a:lstStyle/>
          <a:p>
            <a:pPr>
              <a:defRPr sz="1200"/>
            </a:pPr>
            <a:endParaRPr lang="en-US"/>
          </a:p>
        </c:txPr>
        <c:crossAx val="158084480"/>
        <c:crosses val="autoZero"/>
        <c:crossBetween val="between"/>
      </c:valAx>
    </c:plotArea>
    <c:legend>
      <c:legendPos val="t"/>
      <c:layout/>
      <c:overlay val="0"/>
      <c:txPr>
        <a:bodyPr/>
        <a:lstStyle/>
        <a:p>
          <a:pPr>
            <a:defRPr sz="1200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538161</xdr:colOff>
      <xdr:row>1</xdr:row>
      <xdr:rowOff>23812</xdr:rowOff>
    </xdr:from>
    <xdr:to>
      <xdr:col>26</xdr:col>
      <xdr:colOff>428625</xdr:colOff>
      <xdr:row>15</xdr:row>
      <xdr:rowOff>209550</xdr:rowOff>
    </xdr:to>
    <xdr:graphicFrame macro="">
      <xdr:nvGraphicFramePr>
        <xdr:cNvPr id="3" name="Graf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27</xdr:col>
      <xdr:colOff>142875</xdr:colOff>
      <xdr:row>1</xdr:row>
      <xdr:rowOff>28575</xdr:rowOff>
    </xdr:from>
    <xdr:to>
      <xdr:col>39</xdr:col>
      <xdr:colOff>33339</xdr:colOff>
      <xdr:row>15</xdr:row>
      <xdr:rowOff>214313</xdr:rowOff>
    </xdr:to>
    <xdr:graphicFrame macro="">
      <xdr:nvGraphicFramePr>
        <xdr:cNvPr id="4" name="Graf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304800</xdr:colOff>
      <xdr:row>26</xdr:row>
      <xdr:rowOff>352425</xdr:rowOff>
    </xdr:from>
    <xdr:to>
      <xdr:col>26</xdr:col>
      <xdr:colOff>471489</xdr:colOff>
      <xdr:row>47</xdr:row>
      <xdr:rowOff>52392</xdr:rowOff>
    </xdr:to>
    <xdr:graphicFrame macro="">
      <xdr:nvGraphicFramePr>
        <xdr:cNvPr id="6" name="Graf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352425</xdr:colOff>
      <xdr:row>63</xdr:row>
      <xdr:rowOff>333375</xdr:rowOff>
    </xdr:from>
    <xdr:to>
      <xdr:col>25</xdr:col>
      <xdr:colOff>371475</xdr:colOff>
      <xdr:row>84</xdr:row>
      <xdr:rowOff>123825</xdr:rowOff>
    </xdr:to>
    <xdr:graphicFrame macro="">
      <xdr:nvGraphicFramePr>
        <xdr:cNvPr id="7" name="Graf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INEKO_dec2019_vysledky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ovnanie"/>
      <sheetName val="všetko"/>
    </sheetNames>
    <sheetDataSet>
      <sheetData sheetId="0"/>
      <sheetData sheetId="1">
        <row r="77">
          <cell r="C77" t="str">
            <v>december 2019, N= 1008 respondentov</v>
          </cell>
          <cell r="D77" t="str">
            <v>november 2016, N=1020 respondentov</v>
          </cell>
          <cell r="E77" t="str">
            <v>január 2017, N= 506 respondentov</v>
          </cell>
        </row>
        <row r="78">
          <cell r="B78" t="str">
            <v xml:space="preserve">Zrušenie parlamentného systému a nastolenie diktatúry. </v>
          </cell>
          <cell r="C78">
            <v>0.14199999999999999</v>
          </cell>
          <cell r="D78">
            <v>0.23899999999999999</v>
          </cell>
          <cell r="E78">
            <v>0.158</v>
          </cell>
        </row>
        <row r="79">
          <cell r="B79" t="str">
            <v>Návrat k socialistickému zriadeniu spred roka 1989.</v>
          </cell>
          <cell r="C79">
            <v>0.23072384426353001</v>
          </cell>
          <cell r="D79">
            <v>0.27600000000000002</v>
          </cell>
          <cell r="E79">
            <v>0.28699999999999998</v>
          </cell>
        </row>
        <row r="80">
          <cell r="B80" t="str">
            <v xml:space="preserve">Vystúpenie Slovenska z Európskej únie a uplatňovanie vlastného modelu nezávislého od medzinárodných záväzkov. </v>
          </cell>
          <cell r="C80">
            <v>0.24399999999999999</v>
          </cell>
          <cell r="D80">
            <v>0.34799999999999998</v>
          </cell>
          <cell r="E80">
            <v>0.29699999999999999</v>
          </cell>
        </row>
        <row r="81">
          <cell r="B81" t="str">
            <v>Príchod silného politického vodcu a posilnenie jeho právomocí pri riadení štátu.</v>
          </cell>
          <cell r="C81">
            <v>0.34980412516568898</v>
          </cell>
          <cell r="D81">
            <v>0.40299999999999997</v>
          </cell>
          <cell r="E81">
            <v>0.39700000000000002</v>
          </cell>
        </row>
        <row r="82">
          <cell r="B82" t="str">
            <v>Posilnenie úlohy štátu v ekonomike (viac štátnych firiem, vyššie dane aj výdavky štátu).</v>
          </cell>
          <cell r="C82">
            <v>0.45600000000000002</v>
          </cell>
          <cell r="D82">
            <v>0.441</v>
          </cell>
          <cell r="E82">
            <v>0.39100000000000001</v>
          </cell>
        </row>
        <row r="83">
          <cell r="B83" t="str">
            <v>Väčšia decentralizácia (presun väčších kompetencií i zdrojov do rúk samosprávnych krajov a obcí).</v>
          </cell>
          <cell r="C83">
            <v>0.56600000000000006</v>
          </cell>
          <cell r="D83">
            <v>0.5</v>
          </cell>
          <cell r="E83">
            <v>0.502</v>
          </cell>
        </row>
        <row r="84">
          <cell r="B84" t="str">
            <v>Posilňovanie a dozrievanie demokracie (nie je dokonalá, ale lepšiu možnosť nemáme).</v>
          </cell>
          <cell r="C84">
            <v>0.59299999999999997</v>
          </cell>
          <cell r="D84">
            <v>0.52</v>
          </cell>
          <cell r="E84">
            <v>0.502</v>
          </cell>
        </row>
        <row r="85">
          <cell r="B85" t="str">
            <v>Posilnenie priamej demokracie, aby mohli ľudia častejšie rozhodovať napríklad prostredníctvom referenda.</v>
          </cell>
          <cell r="C85">
            <v>0.64800000000000002</v>
          </cell>
          <cell r="D85">
            <v>0.57999999999999996</v>
          </cell>
          <cell r="E85">
            <v>0.57999999999999996</v>
          </cell>
        </row>
        <row r="86">
          <cell r="B86" t="str">
            <v>Posilnenie nezávislosti a odbornosti policajných vyšetrovateľov, prokuratúry, súdnictva, kontrolných a regulačných orgánov, aby sa znížilo riziko zneužitia moci.</v>
          </cell>
          <cell r="C86">
            <v>0.74099999999999999</v>
          </cell>
          <cell r="D86">
            <v>0.65200000000000002</v>
          </cell>
          <cell r="E86">
            <v>0.626</v>
          </cell>
        </row>
        <row r="87">
          <cell r="B87" t="str">
            <v>Väčšia angažovanosť slušných ľudí pri spravovaní verejných záležitostí.</v>
          </cell>
          <cell r="C87">
            <v>0.76404063905282593</v>
          </cell>
          <cell r="D87">
            <v>0.66200000000000003</v>
          </cell>
          <cell r="E87">
            <v>0.70499999999999996</v>
          </cell>
        </row>
      </sheetData>
    </sheetDataSet>
  </externalBook>
</externalLink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99"/>
  <sheetViews>
    <sheetView tabSelected="1" workbookViewId="0">
      <selection activeCell="B101" sqref="B101"/>
    </sheetView>
  </sheetViews>
  <sheetFormatPr defaultRowHeight="15" x14ac:dyDescent="0.25"/>
  <cols>
    <col min="2" max="2" width="40.28515625" customWidth="1"/>
  </cols>
  <sheetData>
    <row r="1" spans="1:14" ht="33.75" customHeight="1" thickBot="1" x14ac:dyDescent="0.3">
      <c r="B1" s="8" t="s">
        <v>21</v>
      </c>
      <c r="L1" s="7"/>
      <c r="M1" s="7"/>
      <c r="N1" s="7"/>
    </row>
    <row r="2" spans="1:14" ht="17.25" thickBot="1" x14ac:dyDescent="0.3">
      <c r="A2" s="1"/>
      <c r="B2" s="6" t="s">
        <v>24</v>
      </c>
      <c r="C2" s="5">
        <v>1</v>
      </c>
      <c r="D2" s="5">
        <v>2</v>
      </c>
      <c r="E2" s="5">
        <v>3</v>
      </c>
      <c r="F2" s="5">
        <v>4</v>
      </c>
      <c r="G2" s="5">
        <v>5</v>
      </c>
      <c r="H2" s="5">
        <v>6</v>
      </c>
      <c r="I2" s="5">
        <v>7</v>
      </c>
      <c r="J2" s="5">
        <v>9</v>
      </c>
      <c r="L2" s="9" t="s">
        <v>22</v>
      </c>
      <c r="M2" s="5">
        <v>4</v>
      </c>
      <c r="N2" s="5" t="s">
        <v>23</v>
      </c>
    </row>
    <row r="3" spans="1:14" ht="17.25" thickBot="1" x14ac:dyDescent="0.3">
      <c r="A3" s="2" t="s">
        <v>0</v>
      </c>
      <c r="B3" s="3" t="s">
        <v>35</v>
      </c>
      <c r="C3" s="4">
        <v>37.885602655504556</v>
      </c>
      <c r="D3" s="4">
        <v>10.051946265727418</v>
      </c>
      <c r="E3" s="4">
        <v>10.37292609564242</v>
      </c>
      <c r="F3" s="4">
        <v>17.055174968139401</v>
      </c>
      <c r="G3" s="4">
        <v>9.2419090957430523</v>
      </c>
      <c r="H3" s="4">
        <v>6.8455157459688056</v>
      </c>
      <c r="I3" s="4">
        <v>6.9849595846411416</v>
      </c>
      <c r="J3" s="4">
        <v>1.5619655886333184</v>
      </c>
      <c r="L3" s="10">
        <f t="shared" ref="L3:L12" si="0">C3+D3+E3</f>
        <v>58.310475016874392</v>
      </c>
      <c r="M3" s="4">
        <f t="shared" ref="M3:M12" si="1">F3</f>
        <v>17.055174968139401</v>
      </c>
      <c r="N3" s="4">
        <f t="shared" ref="N3:N12" si="2">G3+H3+I3</f>
        <v>23.072384426353</v>
      </c>
    </row>
    <row r="4" spans="1:14" ht="26.25" thickBot="1" x14ac:dyDescent="0.3">
      <c r="A4" s="2" t="s">
        <v>1</v>
      </c>
      <c r="B4" s="3" t="s">
        <v>34</v>
      </c>
      <c r="C4" s="4">
        <v>7.7</v>
      </c>
      <c r="D4" s="4">
        <v>9.1</v>
      </c>
      <c r="E4" s="4">
        <v>9.9</v>
      </c>
      <c r="F4" s="4">
        <v>24.7</v>
      </c>
      <c r="G4" s="4">
        <v>16</v>
      </c>
      <c r="H4" s="4">
        <v>12.2</v>
      </c>
      <c r="I4" s="4">
        <v>17.399999999999999</v>
      </c>
      <c r="J4" s="4">
        <v>3</v>
      </c>
      <c r="L4" s="10">
        <f t="shared" si="0"/>
        <v>26.700000000000003</v>
      </c>
      <c r="M4" s="4">
        <f t="shared" si="1"/>
        <v>24.7</v>
      </c>
      <c r="N4" s="4">
        <f t="shared" si="2"/>
        <v>45.599999999999994</v>
      </c>
    </row>
    <row r="5" spans="1:14" ht="26.25" thickBot="1" x14ac:dyDescent="0.3">
      <c r="A5" s="2" t="s">
        <v>2</v>
      </c>
      <c r="B5" s="3" t="s">
        <v>33</v>
      </c>
      <c r="C5" s="4">
        <v>18.035966713292488</v>
      </c>
      <c r="D5" s="4">
        <v>11.160173183475072</v>
      </c>
      <c r="E5" s="4">
        <v>11.080755992583219</v>
      </c>
      <c r="F5" s="4">
        <v>22.789148404558734</v>
      </c>
      <c r="G5" s="4">
        <v>14.772817040717003</v>
      </c>
      <c r="H5" s="4">
        <v>9.6987807476141832</v>
      </c>
      <c r="I5" s="4">
        <v>10.508814728237745</v>
      </c>
      <c r="J5" s="4">
        <v>1.9535431895216642</v>
      </c>
      <c r="L5" s="10">
        <f t="shared" si="0"/>
        <v>40.276895889350783</v>
      </c>
      <c r="M5" s="4">
        <f t="shared" si="1"/>
        <v>22.789148404558734</v>
      </c>
      <c r="N5" s="4">
        <f t="shared" si="2"/>
        <v>34.980412516568933</v>
      </c>
    </row>
    <row r="6" spans="1:14" ht="26.25" thickBot="1" x14ac:dyDescent="0.3">
      <c r="A6" s="2" t="s">
        <v>3</v>
      </c>
      <c r="B6" s="3" t="s">
        <v>32</v>
      </c>
      <c r="C6" s="4">
        <v>2.4</v>
      </c>
      <c r="D6" s="4">
        <v>2.5</v>
      </c>
      <c r="E6" s="4">
        <v>7.8</v>
      </c>
      <c r="F6" s="4">
        <v>25.9</v>
      </c>
      <c r="G6" s="4">
        <v>19.600000000000001</v>
      </c>
      <c r="H6" s="4">
        <v>14.9</v>
      </c>
      <c r="I6" s="4">
        <v>24.8</v>
      </c>
      <c r="J6" s="4">
        <v>2.1</v>
      </c>
      <c r="L6" s="10">
        <f t="shared" si="0"/>
        <v>12.7</v>
      </c>
      <c r="M6" s="4">
        <f t="shared" si="1"/>
        <v>25.9</v>
      </c>
      <c r="N6" s="4">
        <f t="shared" si="2"/>
        <v>59.3</v>
      </c>
    </row>
    <row r="7" spans="1:14" ht="17.25" thickBot="1" x14ac:dyDescent="0.3">
      <c r="A7" s="2" t="s">
        <v>4</v>
      </c>
      <c r="B7" s="3" t="s">
        <v>31</v>
      </c>
      <c r="C7" s="4">
        <v>47.4</v>
      </c>
      <c r="D7" s="4">
        <v>10.7</v>
      </c>
      <c r="E7" s="4">
        <v>9.6999999999999993</v>
      </c>
      <c r="F7" s="4">
        <v>15.5</v>
      </c>
      <c r="G7" s="4">
        <v>7.7</v>
      </c>
      <c r="H7" s="4">
        <v>2.7</v>
      </c>
      <c r="I7" s="4">
        <v>3.8</v>
      </c>
      <c r="J7" s="4">
        <v>2.6</v>
      </c>
      <c r="L7" s="10">
        <f t="shared" si="0"/>
        <v>67.8</v>
      </c>
      <c r="M7" s="4">
        <f t="shared" si="1"/>
        <v>15.5</v>
      </c>
      <c r="N7" s="4">
        <f t="shared" si="2"/>
        <v>14.2</v>
      </c>
    </row>
    <row r="8" spans="1:14" ht="26.25" thickBot="1" x14ac:dyDescent="0.3">
      <c r="A8" s="2" t="s">
        <v>5</v>
      </c>
      <c r="B8" s="3" t="s">
        <v>30</v>
      </c>
      <c r="C8" s="4">
        <v>1.6</v>
      </c>
      <c r="D8" s="4">
        <v>3.5</v>
      </c>
      <c r="E8" s="4">
        <v>6.2</v>
      </c>
      <c r="F8" s="4">
        <v>21.5</v>
      </c>
      <c r="G8" s="4">
        <v>17.7</v>
      </c>
      <c r="H8" s="4">
        <v>17.5</v>
      </c>
      <c r="I8" s="4">
        <v>29.6</v>
      </c>
      <c r="J8" s="4">
        <v>2.2999999999999998</v>
      </c>
      <c r="L8" s="10">
        <f t="shared" si="0"/>
        <v>11.3</v>
      </c>
      <c r="M8" s="4">
        <f t="shared" si="1"/>
        <v>21.5</v>
      </c>
      <c r="N8" s="4">
        <f t="shared" si="2"/>
        <v>64.800000000000011</v>
      </c>
    </row>
    <row r="9" spans="1:14" ht="51.75" thickBot="1" x14ac:dyDescent="0.3">
      <c r="A9" s="2" t="s">
        <v>6</v>
      </c>
      <c r="B9" s="3" t="s">
        <v>29</v>
      </c>
      <c r="C9" s="4">
        <v>1.7</v>
      </c>
      <c r="D9" s="4">
        <v>2.4</v>
      </c>
      <c r="E9" s="4">
        <v>5.6</v>
      </c>
      <c r="F9" s="4">
        <v>14</v>
      </c>
      <c r="G9" s="4">
        <v>14.8</v>
      </c>
      <c r="H9" s="4">
        <v>16.399999999999999</v>
      </c>
      <c r="I9" s="4">
        <v>42.9</v>
      </c>
      <c r="J9" s="4">
        <v>2.1</v>
      </c>
      <c r="L9" s="10">
        <f t="shared" si="0"/>
        <v>9.6999999999999993</v>
      </c>
      <c r="M9" s="4">
        <f t="shared" si="1"/>
        <v>14</v>
      </c>
      <c r="N9" s="4">
        <f t="shared" si="2"/>
        <v>74.099999999999994</v>
      </c>
    </row>
    <row r="10" spans="1:14" ht="39" thickBot="1" x14ac:dyDescent="0.3">
      <c r="A10" s="2" t="s">
        <v>7</v>
      </c>
      <c r="B10" s="3" t="s">
        <v>28</v>
      </c>
      <c r="C10" s="4">
        <v>31.9</v>
      </c>
      <c r="D10" s="4">
        <v>10.9</v>
      </c>
      <c r="E10" s="4">
        <v>11.8</v>
      </c>
      <c r="F10" s="4">
        <v>18.899999999999999</v>
      </c>
      <c r="G10" s="4">
        <v>9.9</v>
      </c>
      <c r="H10" s="4">
        <v>6.7</v>
      </c>
      <c r="I10" s="4">
        <v>7.8</v>
      </c>
      <c r="J10" s="4">
        <v>2</v>
      </c>
      <c r="L10" s="10">
        <f t="shared" si="0"/>
        <v>54.599999999999994</v>
      </c>
      <c r="M10" s="4">
        <f t="shared" si="1"/>
        <v>18.899999999999999</v>
      </c>
      <c r="N10" s="4">
        <f t="shared" si="2"/>
        <v>24.400000000000002</v>
      </c>
    </row>
    <row r="11" spans="1:14" ht="26.25" thickBot="1" x14ac:dyDescent="0.3">
      <c r="A11" s="2" t="s">
        <v>8</v>
      </c>
      <c r="B11" s="3" t="s">
        <v>36</v>
      </c>
      <c r="C11" s="4">
        <v>2.6170974192313134</v>
      </c>
      <c r="D11" s="4">
        <v>2.3297314328898895</v>
      </c>
      <c r="E11" s="4">
        <v>4.4751289389000268</v>
      </c>
      <c r="F11" s="4">
        <v>12.749532613963392</v>
      </c>
      <c r="G11" s="4">
        <v>15.68063704174766</v>
      </c>
      <c r="H11" s="4">
        <v>19.412263036873806</v>
      </c>
      <c r="I11" s="4">
        <v>41.311163826661087</v>
      </c>
      <c r="J11" s="4">
        <v>1.4244456897329247</v>
      </c>
      <c r="L11" s="10">
        <f t="shared" si="0"/>
        <v>9.4219577910212298</v>
      </c>
      <c r="M11" s="4">
        <f t="shared" si="1"/>
        <v>12.749532613963392</v>
      </c>
      <c r="N11" s="4">
        <f t="shared" si="2"/>
        <v>76.404063905282555</v>
      </c>
    </row>
    <row r="12" spans="1:14" ht="26.25" thickBot="1" x14ac:dyDescent="0.3">
      <c r="A12" s="2" t="s">
        <v>9</v>
      </c>
      <c r="B12" s="3" t="s">
        <v>37</v>
      </c>
      <c r="C12" s="4">
        <v>3.9</v>
      </c>
      <c r="D12" s="4">
        <v>4.8</v>
      </c>
      <c r="E12" s="4">
        <v>8.1999999999999993</v>
      </c>
      <c r="F12" s="4">
        <v>23.4</v>
      </c>
      <c r="G12" s="4">
        <v>24.9</v>
      </c>
      <c r="H12" s="4">
        <v>15.3</v>
      </c>
      <c r="I12" s="4">
        <v>16.399999999999999</v>
      </c>
      <c r="J12" s="4">
        <v>3.1</v>
      </c>
      <c r="L12" s="10">
        <f t="shared" si="0"/>
        <v>16.899999999999999</v>
      </c>
      <c r="M12" s="4">
        <f t="shared" si="1"/>
        <v>23.4</v>
      </c>
      <c r="N12" s="4">
        <f t="shared" si="2"/>
        <v>56.6</v>
      </c>
    </row>
    <row r="13" spans="1:14" x14ac:dyDescent="0.25">
      <c r="G13" t="s">
        <v>27</v>
      </c>
      <c r="H13" t="s">
        <v>26</v>
      </c>
      <c r="I13" t="s">
        <v>25</v>
      </c>
    </row>
    <row r="14" spans="1:14" ht="33.75" customHeight="1" thickBot="1" x14ac:dyDescent="0.3">
      <c r="B14" s="8" t="s">
        <v>21</v>
      </c>
      <c r="L14" s="7"/>
      <c r="M14" s="7"/>
      <c r="N14" s="7"/>
    </row>
    <row r="15" spans="1:14" ht="17.25" thickBot="1" x14ac:dyDescent="0.3">
      <c r="A15" s="1"/>
      <c r="B15" s="6" t="s">
        <v>20</v>
      </c>
      <c r="C15" s="5">
        <v>1</v>
      </c>
      <c r="D15" s="5">
        <v>2</v>
      </c>
      <c r="E15" s="5">
        <v>3</v>
      </c>
      <c r="F15" s="5">
        <v>4</v>
      </c>
      <c r="G15" s="5">
        <v>5</v>
      </c>
      <c r="H15" s="5">
        <v>6</v>
      </c>
      <c r="I15" s="5">
        <v>7</v>
      </c>
      <c r="J15" s="5">
        <v>9</v>
      </c>
      <c r="L15" s="9" t="s">
        <v>22</v>
      </c>
      <c r="M15" s="5">
        <v>4</v>
      </c>
      <c r="N15" s="5" t="s">
        <v>23</v>
      </c>
    </row>
    <row r="16" spans="1:14" ht="17.25" thickBot="1" x14ac:dyDescent="0.3">
      <c r="A16" s="2" t="s">
        <v>0</v>
      </c>
      <c r="B16" s="3" t="s">
        <v>10</v>
      </c>
      <c r="C16" s="4">
        <v>34.4</v>
      </c>
      <c r="D16" s="4">
        <v>7.9</v>
      </c>
      <c r="E16" s="4">
        <v>10.1</v>
      </c>
      <c r="F16" s="4">
        <v>13.4</v>
      </c>
      <c r="G16" s="4">
        <v>10.1</v>
      </c>
      <c r="H16" s="4">
        <v>8.1</v>
      </c>
      <c r="I16" s="4">
        <v>10.5</v>
      </c>
      <c r="J16" s="4">
        <v>5.5</v>
      </c>
      <c r="L16" s="10">
        <f t="shared" ref="L16:L25" si="3">C16+D16+E16</f>
        <v>52.4</v>
      </c>
      <c r="M16" s="4">
        <f t="shared" ref="M16:M25" si="4">F16</f>
        <v>13.4</v>
      </c>
      <c r="N16" s="4">
        <f t="shared" ref="N16:N25" si="5">G16+H16+I16</f>
        <v>28.7</v>
      </c>
    </row>
    <row r="17" spans="1:15" ht="26.25" thickBot="1" x14ac:dyDescent="0.3">
      <c r="A17" s="2" t="s">
        <v>1</v>
      </c>
      <c r="B17" s="3" t="s">
        <v>11</v>
      </c>
      <c r="C17" s="4">
        <v>11.5</v>
      </c>
      <c r="D17" s="4">
        <v>8.6999999999999993</v>
      </c>
      <c r="E17" s="4">
        <v>13.4</v>
      </c>
      <c r="F17" s="4">
        <v>22.5</v>
      </c>
      <c r="G17" s="4">
        <v>16.2</v>
      </c>
      <c r="H17" s="4">
        <v>9.1</v>
      </c>
      <c r="I17" s="4">
        <v>13.8</v>
      </c>
      <c r="J17" s="4">
        <v>4.7</v>
      </c>
      <c r="L17" s="10">
        <f t="shared" si="3"/>
        <v>33.6</v>
      </c>
      <c r="M17" s="4">
        <f t="shared" si="4"/>
        <v>22.5</v>
      </c>
      <c r="N17" s="4">
        <f t="shared" si="5"/>
        <v>39.099999999999994</v>
      </c>
    </row>
    <row r="18" spans="1:15" ht="26.25" thickBot="1" x14ac:dyDescent="0.3">
      <c r="A18" s="2" t="s">
        <v>2</v>
      </c>
      <c r="B18" s="3" t="s">
        <v>12</v>
      </c>
      <c r="C18" s="4">
        <v>16.8</v>
      </c>
      <c r="D18" s="4">
        <v>9.1</v>
      </c>
      <c r="E18" s="4">
        <v>13</v>
      </c>
      <c r="F18" s="4">
        <v>16.2</v>
      </c>
      <c r="G18" s="4">
        <v>17</v>
      </c>
      <c r="H18" s="4">
        <v>7.9</v>
      </c>
      <c r="I18" s="4">
        <v>14.8</v>
      </c>
      <c r="J18" s="4">
        <v>5.0999999999999996</v>
      </c>
      <c r="L18" s="10">
        <f t="shared" si="3"/>
        <v>38.9</v>
      </c>
      <c r="M18" s="4">
        <f t="shared" si="4"/>
        <v>16.2</v>
      </c>
      <c r="N18" s="4">
        <f t="shared" si="5"/>
        <v>39.700000000000003</v>
      </c>
    </row>
    <row r="19" spans="1:15" ht="26.25" thickBot="1" x14ac:dyDescent="0.3">
      <c r="A19" s="2" t="s">
        <v>3</v>
      </c>
      <c r="B19" s="3" t="s">
        <v>13</v>
      </c>
      <c r="C19" s="4">
        <v>4.9000000000000004</v>
      </c>
      <c r="D19" s="4">
        <v>4.5</v>
      </c>
      <c r="E19" s="4">
        <v>10.1</v>
      </c>
      <c r="F19" s="4">
        <v>23.9</v>
      </c>
      <c r="G19" s="4">
        <v>19.399999999999999</v>
      </c>
      <c r="H19" s="4">
        <v>14</v>
      </c>
      <c r="I19" s="4">
        <v>16.8</v>
      </c>
      <c r="J19" s="4">
        <v>6.3</v>
      </c>
      <c r="L19" s="10">
        <f t="shared" si="3"/>
        <v>19.5</v>
      </c>
      <c r="M19" s="4">
        <f t="shared" si="4"/>
        <v>23.9</v>
      </c>
      <c r="N19" s="4">
        <f t="shared" si="5"/>
        <v>50.2</v>
      </c>
    </row>
    <row r="20" spans="1:15" ht="17.25" thickBot="1" x14ac:dyDescent="0.3">
      <c r="A20" s="2" t="s">
        <v>4</v>
      </c>
      <c r="B20" s="3" t="s">
        <v>14</v>
      </c>
      <c r="C20" s="4">
        <v>42.9</v>
      </c>
      <c r="D20" s="4">
        <v>13.2</v>
      </c>
      <c r="E20" s="4">
        <v>9.3000000000000007</v>
      </c>
      <c r="F20" s="4">
        <v>13.4</v>
      </c>
      <c r="G20" s="4">
        <v>7.5</v>
      </c>
      <c r="H20" s="4">
        <v>3</v>
      </c>
      <c r="I20" s="4">
        <v>5.3</v>
      </c>
      <c r="J20" s="4">
        <v>5.3</v>
      </c>
      <c r="L20" s="10">
        <f t="shared" si="3"/>
        <v>65.399999999999991</v>
      </c>
      <c r="M20" s="4">
        <f t="shared" si="4"/>
        <v>13.4</v>
      </c>
      <c r="N20" s="4">
        <f t="shared" si="5"/>
        <v>15.8</v>
      </c>
    </row>
    <row r="21" spans="1:15" ht="26.25" thickBot="1" x14ac:dyDescent="0.3">
      <c r="A21" s="2" t="s">
        <v>5</v>
      </c>
      <c r="B21" s="3" t="s">
        <v>15</v>
      </c>
      <c r="C21" s="4">
        <v>4.3</v>
      </c>
      <c r="D21" s="4">
        <v>3.4</v>
      </c>
      <c r="E21" s="4">
        <v>8.3000000000000007</v>
      </c>
      <c r="F21" s="4">
        <v>21.7</v>
      </c>
      <c r="G21" s="4">
        <v>17.8</v>
      </c>
      <c r="H21" s="4">
        <v>12.5</v>
      </c>
      <c r="I21" s="4">
        <v>27.7</v>
      </c>
      <c r="J21" s="4">
        <v>4.3</v>
      </c>
      <c r="L21" s="10">
        <f t="shared" si="3"/>
        <v>16</v>
      </c>
      <c r="M21" s="4">
        <f t="shared" si="4"/>
        <v>21.7</v>
      </c>
      <c r="N21" s="4">
        <f t="shared" si="5"/>
        <v>58</v>
      </c>
    </row>
    <row r="22" spans="1:15" ht="51.75" thickBot="1" x14ac:dyDescent="0.3">
      <c r="A22" s="2" t="s">
        <v>6</v>
      </c>
      <c r="B22" s="3" t="s">
        <v>16</v>
      </c>
      <c r="C22" s="4">
        <v>3.2</v>
      </c>
      <c r="D22" s="4">
        <v>2.8</v>
      </c>
      <c r="E22" s="4">
        <v>9.3000000000000007</v>
      </c>
      <c r="F22" s="4">
        <v>18.600000000000001</v>
      </c>
      <c r="G22" s="4">
        <v>16.2</v>
      </c>
      <c r="H22" s="4">
        <v>13.8</v>
      </c>
      <c r="I22" s="4">
        <v>32.6</v>
      </c>
      <c r="J22" s="4">
        <v>3.6</v>
      </c>
      <c r="L22" s="10">
        <f t="shared" si="3"/>
        <v>15.3</v>
      </c>
      <c r="M22" s="4">
        <f t="shared" si="4"/>
        <v>18.600000000000001</v>
      </c>
      <c r="N22" s="4">
        <f t="shared" si="5"/>
        <v>62.6</v>
      </c>
    </row>
    <row r="23" spans="1:15" ht="39" thickBot="1" x14ac:dyDescent="0.3">
      <c r="A23" s="2" t="s">
        <v>7</v>
      </c>
      <c r="B23" s="3" t="s">
        <v>17</v>
      </c>
      <c r="C23" s="4">
        <v>24.9</v>
      </c>
      <c r="D23" s="4">
        <v>12.1</v>
      </c>
      <c r="E23" s="4">
        <v>11.3</v>
      </c>
      <c r="F23" s="4">
        <v>17.2</v>
      </c>
      <c r="G23" s="4">
        <v>12.3</v>
      </c>
      <c r="H23" s="4">
        <v>8.6999999999999993</v>
      </c>
      <c r="I23" s="4">
        <v>8.6999999999999993</v>
      </c>
      <c r="J23" s="4">
        <v>4.9000000000000004</v>
      </c>
      <c r="L23" s="10">
        <f t="shared" si="3"/>
        <v>48.3</v>
      </c>
      <c r="M23" s="4">
        <f t="shared" si="4"/>
        <v>17.2</v>
      </c>
      <c r="N23" s="4">
        <f t="shared" si="5"/>
        <v>29.7</v>
      </c>
    </row>
    <row r="24" spans="1:15" ht="26.25" thickBot="1" x14ac:dyDescent="0.3">
      <c r="A24" s="2" t="s">
        <v>8</v>
      </c>
      <c r="B24" s="3" t="s">
        <v>18</v>
      </c>
      <c r="C24" s="4">
        <v>2</v>
      </c>
      <c r="D24" s="4">
        <v>2.6</v>
      </c>
      <c r="E24" s="4">
        <v>4.2</v>
      </c>
      <c r="F24" s="4">
        <v>17.2</v>
      </c>
      <c r="G24" s="4">
        <v>17.399999999999999</v>
      </c>
      <c r="H24" s="4">
        <v>15</v>
      </c>
      <c r="I24" s="4">
        <v>38.1</v>
      </c>
      <c r="J24" s="4">
        <v>3.6</v>
      </c>
      <c r="L24" s="10">
        <f t="shared" si="3"/>
        <v>8.8000000000000007</v>
      </c>
      <c r="M24" s="4">
        <f t="shared" si="4"/>
        <v>17.2</v>
      </c>
      <c r="N24" s="4">
        <f t="shared" si="5"/>
        <v>70.5</v>
      </c>
    </row>
    <row r="25" spans="1:15" ht="26.25" thickBot="1" x14ac:dyDescent="0.3">
      <c r="A25" s="2" t="s">
        <v>9</v>
      </c>
      <c r="B25" s="3" t="s">
        <v>19</v>
      </c>
      <c r="C25" s="4">
        <v>4.3</v>
      </c>
      <c r="D25" s="4">
        <v>4.7</v>
      </c>
      <c r="E25" s="4">
        <v>8.1</v>
      </c>
      <c r="F25" s="4">
        <v>27.1</v>
      </c>
      <c r="G25" s="4">
        <v>22.1</v>
      </c>
      <c r="H25" s="4">
        <v>10.7</v>
      </c>
      <c r="I25" s="4">
        <v>17.399999999999999</v>
      </c>
      <c r="J25" s="4">
        <v>5.5</v>
      </c>
      <c r="L25" s="10">
        <f t="shared" si="3"/>
        <v>17.100000000000001</v>
      </c>
      <c r="M25" s="4">
        <f t="shared" si="4"/>
        <v>27.1</v>
      </c>
      <c r="N25" s="4">
        <f t="shared" si="5"/>
        <v>50.199999999999996</v>
      </c>
    </row>
    <row r="26" spans="1:15" ht="15.75" thickBot="1" x14ac:dyDescent="0.3">
      <c r="C26" s="7"/>
      <c r="D26" s="7"/>
      <c r="E26" s="7"/>
      <c r="F26" s="7"/>
      <c r="G26" s="7"/>
      <c r="H26" s="7"/>
      <c r="I26" s="7"/>
      <c r="J26" s="7"/>
    </row>
    <row r="27" spans="1:15" ht="83.25" thickBot="1" x14ac:dyDescent="0.3">
      <c r="B27" s="14"/>
      <c r="C27" s="15" t="s">
        <v>24</v>
      </c>
      <c r="D27" s="15" t="s">
        <v>20</v>
      </c>
      <c r="E27" s="7"/>
      <c r="F27" s="7"/>
      <c r="G27" s="7"/>
      <c r="H27" s="7"/>
      <c r="I27" s="7"/>
      <c r="J27" s="7"/>
    </row>
    <row r="28" spans="1:15" x14ac:dyDescent="0.25">
      <c r="B28" s="17" t="s">
        <v>38</v>
      </c>
      <c r="C28" s="18">
        <f>F28/100</f>
        <v>0.14199999999999999</v>
      </c>
      <c r="D28" s="19">
        <f>G28/100</f>
        <v>0.158</v>
      </c>
      <c r="F28" s="11">
        <v>14.2</v>
      </c>
      <c r="G28" s="11">
        <v>15.8</v>
      </c>
    </row>
    <row r="29" spans="1:15" x14ac:dyDescent="0.25">
      <c r="B29" s="20" t="s">
        <v>41</v>
      </c>
      <c r="C29" s="16">
        <f t="shared" ref="C29:C37" si="6">F29/100</f>
        <v>0.23072384426353001</v>
      </c>
      <c r="D29" s="21">
        <f t="shared" ref="D29:D37" si="7">G29/100</f>
        <v>0.28699999999999998</v>
      </c>
      <c r="F29" s="11">
        <v>23.072384426353</v>
      </c>
      <c r="G29" s="11">
        <v>28.7</v>
      </c>
      <c r="L29" s="7"/>
      <c r="M29" s="7"/>
      <c r="N29" s="7"/>
    </row>
    <row r="30" spans="1:15" ht="38.25" x14ac:dyDescent="0.25">
      <c r="B30" s="20" t="s">
        <v>39</v>
      </c>
      <c r="C30" s="16">
        <f t="shared" si="6"/>
        <v>0.24400000000000002</v>
      </c>
      <c r="D30" s="21">
        <f t="shared" si="7"/>
        <v>0.29699999999999999</v>
      </c>
      <c r="F30" s="11">
        <v>24.400000000000002</v>
      </c>
      <c r="G30" s="11">
        <v>29.7</v>
      </c>
      <c r="L30" s="7"/>
      <c r="M30" s="7"/>
      <c r="N30" s="7"/>
      <c r="O30" s="7"/>
    </row>
    <row r="31" spans="1:15" ht="25.5" x14ac:dyDescent="0.25">
      <c r="B31" s="20" t="s">
        <v>40</v>
      </c>
      <c r="C31" s="16">
        <f t="shared" si="6"/>
        <v>0.34980412516568932</v>
      </c>
      <c r="D31" s="21">
        <f t="shared" si="7"/>
        <v>0.39700000000000002</v>
      </c>
      <c r="F31" s="11">
        <v>34.980412516568933</v>
      </c>
      <c r="G31" s="11">
        <v>39.700000000000003</v>
      </c>
      <c r="L31" s="7"/>
      <c r="M31" s="7"/>
      <c r="N31" s="7"/>
      <c r="O31" s="7"/>
    </row>
    <row r="32" spans="1:15" ht="25.5" x14ac:dyDescent="0.25">
      <c r="B32" s="20" t="s">
        <v>42</v>
      </c>
      <c r="C32" s="16">
        <f t="shared" si="6"/>
        <v>0.45599999999999996</v>
      </c>
      <c r="D32" s="21">
        <f t="shared" si="7"/>
        <v>0.39099999999999996</v>
      </c>
      <c r="F32" s="11">
        <v>45.599999999999994</v>
      </c>
      <c r="G32" s="11">
        <v>39.099999999999994</v>
      </c>
      <c r="L32" s="7"/>
      <c r="M32" s="7"/>
      <c r="N32" s="7"/>
      <c r="O32" s="7"/>
    </row>
    <row r="33" spans="2:27" ht="25.5" x14ac:dyDescent="0.25">
      <c r="B33" s="20" t="s">
        <v>43</v>
      </c>
      <c r="C33" s="16">
        <f t="shared" si="6"/>
        <v>0.56600000000000006</v>
      </c>
      <c r="D33" s="21">
        <f t="shared" si="7"/>
        <v>0.502</v>
      </c>
      <c r="F33" s="11">
        <v>56.6</v>
      </c>
      <c r="G33" s="11">
        <v>50.199999999999996</v>
      </c>
      <c r="L33" s="7"/>
      <c r="M33" s="7"/>
      <c r="N33" s="7"/>
      <c r="O33" s="7"/>
    </row>
    <row r="34" spans="2:27" ht="25.5" x14ac:dyDescent="0.25">
      <c r="B34" s="20" t="s">
        <v>44</v>
      </c>
      <c r="C34" s="16">
        <f t="shared" si="6"/>
        <v>0.59299999999999997</v>
      </c>
      <c r="D34" s="21">
        <f t="shared" si="7"/>
        <v>0.502</v>
      </c>
      <c r="F34" s="11">
        <v>59.3</v>
      </c>
      <c r="G34" s="11">
        <v>50.2</v>
      </c>
      <c r="L34" s="7"/>
      <c r="M34" s="7"/>
      <c r="N34" s="7"/>
      <c r="O34" s="7"/>
    </row>
    <row r="35" spans="2:27" ht="25.5" x14ac:dyDescent="0.25">
      <c r="B35" s="20" t="s">
        <v>45</v>
      </c>
      <c r="C35" s="16">
        <f t="shared" si="6"/>
        <v>0.64800000000000013</v>
      </c>
      <c r="D35" s="21">
        <f t="shared" si="7"/>
        <v>0.57999999999999996</v>
      </c>
      <c r="F35" s="11">
        <v>64.800000000000011</v>
      </c>
      <c r="G35" s="11">
        <v>58</v>
      </c>
      <c r="L35" s="7"/>
      <c r="M35" s="7"/>
      <c r="N35" s="7"/>
      <c r="O35" s="7"/>
    </row>
    <row r="36" spans="2:27" ht="51" x14ac:dyDescent="0.25">
      <c r="B36" s="20" t="s">
        <v>46</v>
      </c>
      <c r="C36" s="16">
        <f t="shared" si="6"/>
        <v>0.74099999999999999</v>
      </c>
      <c r="D36" s="21">
        <f t="shared" si="7"/>
        <v>0.626</v>
      </c>
      <c r="F36" s="11">
        <v>74.099999999999994</v>
      </c>
      <c r="G36" s="11">
        <v>62.6</v>
      </c>
      <c r="L36" s="7"/>
      <c r="M36" s="7"/>
      <c r="N36" s="7"/>
      <c r="O36" s="7"/>
    </row>
    <row r="37" spans="2:27" ht="26.25" thickBot="1" x14ac:dyDescent="0.3">
      <c r="B37" s="22" t="s">
        <v>47</v>
      </c>
      <c r="C37" s="23">
        <f t="shared" si="6"/>
        <v>0.7640406390528256</v>
      </c>
      <c r="D37" s="24">
        <f t="shared" si="7"/>
        <v>0.70499999999999996</v>
      </c>
      <c r="F37" s="11">
        <v>76.404063905282555</v>
      </c>
      <c r="G37" s="11">
        <v>70.5</v>
      </c>
      <c r="L37" s="7"/>
      <c r="M37" s="7"/>
      <c r="N37" s="7"/>
      <c r="O37" s="7"/>
    </row>
    <row r="38" spans="2:27" x14ac:dyDescent="0.25">
      <c r="L38" s="7"/>
      <c r="M38" s="7"/>
      <c r="N38" s="7"/>
      <c r="O38" s="7"/>
    </row>
    <row r="39" spans="2:27" x14ac:dyDescent="0.25">
      <c r="L39" s="7"/>
      <c r="M39" s="7"/>
      <c r="N39" s="7"/>
      <c r="O39" s="7"/>
    </row>
    <row r="40" spans="2:27" x14ac:dyDescent="0.25">
      <c r="L40" s="7"/>
      <c r="M40" s="7"/>
      <c r="N40" s="7"/>
      <c r="O40" s="7"/>
    </row>
    <row r="41" spans="2:27" x14ac:dyDescent="0.25">
      <c r="L41" s="7"/>
      <c r="M41" s="7"/>
      <c r="N41" s="7"/>
      <c r="O41" s="7"/>
    </row>
    <row r="42" spans="2:27" x14ac:dyDescent="0.25">
      <c r="L42" s="7"/>
      <c r="M42" s="7"/>
      <c r="N42" s="7"/>
      <c r="O42" s="7"/>
    </row>
    <row r="43" spans="2:27" x14ac:dyDescent="0.25">
      <c r="L43" s="7"/>
      <c r="M43" s="7"/>
      <c r="N43" s="7"/>
      <c r="O43" s="7"/>
    </row>
    <row r="44" spans="2:27" x14ac:dyDescent="0.25">
      <c r="L44" s="7"/>
      <c r="M44" s="7"/>
      <c r="N44" s="7"/>
      <c r="O44" s="7"/>
    </row>
    <row r="45" spans="2:27" x14ac:dyDescent="0.25">
      <c r="L45" s="7"/>
      <c r="M45" s="7"/>
      <c r="N45" s="7"/>
    </row>
    <row r="46" spans="2:27" x14ac:dyDescent="0.25">
      <c r="L46" s="7"/>
      <c r="M46" s="7"/>
      <c r="N46" s="7"/>
    </row>
    <row r="47" spans="2:27" x14ac:dyDescent="0.25">
      <c r="L47" s="7"/>
      <c r="M47" s="7"/>
      <c r="N47" s="7"/>
    </row>
    <row r="48" spans="2:27" x14ac:dyDescent="0.25">
      <c r="F48" s="12"/>
      <c r="G48" s="12"/>
      <c r="H48" s="12"/>
      <c r="I48" s="12"/>
      <c r="J48" s="12"/>
      <c r="K48" s="12"/>
      <c r="L48" s="13"/>
      <c r="M48" s="13"/>
      <c r="N48" s="13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</row>
    <row r="49" spans="1:27" x14ac:dyDescent="0.25">
      <c r="F49" s="12"/>
      <c r="G49" s="12"/>
      <c r="H49" s="12"/>
      <c r="I49" s="12"/>
      <c r="J49" s="12"/>
      <c r="K49" s="12"/>
      <c r="L49" s="13"/>
      <c r="M49" s="13"/>
      <c r="N49" s="13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</row>
    <row r="50" spans="1:27" ht="15.75" thickBot="1" x14ac:dyDescent="0.3">
      <c r="B50" s="8" t="s">
        <v>48</v>
      </c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</row>
    <row r="51" spans="1:27" ht="17.25" thickBot="1" x14ac:dyDescent="0.3">
      <c r="A51" s="1"/>
      <c r="B51" s="6" t="s">
        <v>49</v>
      </c>
      <c r="C51" s="5">
        <v>1</v>
      </c>
      <c r="D51" s="5">
        <v>2</v>
      </c>
      <c r="E51" s="5">
        <v>3</v>
      </c>
      <c r="F51" s="5">
        <v>4</v>
      </c>
      <c r="G51" s="5">
        <v>5</v>
      </c>
      <c r="H51" s="5">
        <v>6</v>
      </c>
      <c r="I51" s="5">
        <v>7</v>
      </c>
      <c r="J51" s="5">
        <v>9</v>
      </c>
      <c r="L51" s="9" t="s">
        <v>22</v>
      </c>
      <c r="M51" s="5">
        <v>4</v>
      </c>
      <c r="N51" s="5" t="s">
        <v>23</v>
      </c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</row>
    <row r="52" spans="1:27" ht="17.25" thickBot="1" x14ac:dyDescent="0.3">
      <c r="A52" s="2" t="s">
        <v>0</v>
      </c>
      <c r="B52" s="3" t="s">
        <v>50</v>
      </c>
      <c r="C52" s="4">
        <v>28.8</v>
      </c>
      <c r="D52" s="4">
        <v>10</v>
      </c>
      <c r="E52" s="4">
        <v>8.5</v>
      </c>
      <c r="F52" s="4">
        <v>21</v>
      </c>
      <c r="G52" s="4">
        <v>10.8</v>
      </c>
      <c r="H52" s="4">
        <v>6.7</v>
      </c>
      <c r="I52" s="4">
        <v>10.1</v>
      </c>
      <c r="J52" s="4">
        <v>4</v>
      </c>
      <c r="L52" s="10">
        <f>C52+D52+E52</f>
        <v>47.3</v>
      </c>
      <c r="M52" s="4">
        <f>F52</f>
        <v>21</v>
      </c>
      <c r="N52" s="4">
        <f>G52+H52+I52</f>
        <v>27.6</v>
      </c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</row>
    <row r="53" spans="1:27" ht="26.25" thickBot="1" x14ac:dyDescent="0.3">
      <c r="A53" s="2" t="s">
        <v>1</v>
      </c>
      <c r="B53" s="3" t="s">
        <v>51</v>
      </c>
      <c r="C53" s="4">
        <v>9.3000000000000007</v>
      </c>
      <c r="D53" s="4">
        <v>7.2</v>
      </c>
      <c r="E53" s="4">
        <v>12.2</v>
      </c>
      <c r="F53" s="4">
        <v>23.2</v>
      </c>
      <c r="G53" s="4">
        <v>17.8</v>
      </c>
      <c r="H53" s="4">
        <v>10.5</v>
      </c>
      <c r="I53" s="4">
        <v>15.8</v>
      </c>
      <c r="J53" s="4">
        <v>4</v>
      </c>
      <c r="L53" s="10">
        <f>C53+D53+E53</f>
        <v>28.7</v>
      </c>
      <c r="M53" s="4">
        <f>F53</f>
        <v>23.2</v>
      </c>
      <c r="N53" s="4">
        <f>G53+H53+I53</f>
        <v>44.1</v>
      </c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</row>
    <row r="54" spans="1:27" ht="26.25" thickBot="1" x14ac:dyDescent="0.3">
      <c r="A54" s="2" t="s">
        <v>2</v>
      </c>
      <c r="B54" s="3" t="s">
        <v>52</v>
      </c>
      <c r="C54" s="4">
        <v>19.899999999999999</v>
      </c>
      <c r="D54" s="4">
        <v>6.5</v>
      </c>
      <c r="E54" s="4">
        <v>9.8000000000000007</v>
      </c>
      <c r="F54" s="4">
        <v>19.600000000000001</v>
      </c>
      <c r="G54" s="4">
        <v>16.899999999999999</v>
      </c>
      <c r="H54" s="4">
        <v>11.7</v>
      </c>
      <c r="I54" s="4">
        <v>11.7</v>
      </c>
      <c r="J54" s="4">
        <v>3.9</v>
      </c>
      <c r="L54" s="10">
        <f>C54+D54+E54</f>
        <v>36.200000000000003</v>
      </c>
      <c r="M54" s="4">
        <f>F54</f>
        <v>19.600000000000001</v>
      </c>
      <c r="N54" s="4">
        <f>G54+H54+I54</f>
        <v>40.299999999999997</v>
      </c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</row>
    <row r="55" spans="1:27" ht="26.25" thickBot="1" x14ac:dyDescent="0.3">
      <c r="A55" s="2" t="s">
        <v>3</v>
      </c>
      <c r="B55" s="3" t="s">
        <v>53</v>
      </c>
      <c r="C55" s="4">
        <v>6.1</v>
      </c>
      <c r="D55" s="4">
        <v>3.2</v>
      </c>
      <c r="E55" s="4">
        <v>8.1</v>
      </c>
      <c r="F55" s="4">
        <v>25.5</v>
      </c>
      <c r="G55" s="4">
        <v>24</v>
      </c>
      <c r="H55" s="4">
        <v>10.7</v>
      </c>
      <c r="I55" s="4">
        <v>17.3</v>
      </c>
      <c r="J55" s="4">
        <v>5.0999999999999996</v>
      </c>
      <c r="L55" s="10">
        <f>C55+D55+E55</f>
        <v>17.399999999999999</v>
      </c>
      <c r="M55" s="4">
        <f>F55</f>
        <v>25.5</v>
      </c>
      <c r="N55" s="4">
        <f>G55+H55+I55</f>
        <v>52</v>
      </c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</row>
    <row r="56" spans="1:27" ht="17.25" thickBot="1" x14ac:dyDescent="0.3">
      <c r="A56" s="2" t="s">
        <v>4</v>
      </c>
      <c r="B56" s="3" t="s">
        <v>54</v>
      </c>
      <c r="C56" s="4">
        <v>36.4</v>
      </c>
      <c r="D56" s="4">
        <v>10.8</v>
      </c>
      <c r="E56" s="4">
        <v>9.5</v>
      </c>
      <c r="F56" s="4">
        <v>15.6</v>
      </c>
      <c r="G56" s="4">
        <v>11</v>
      </c>
      <c r="H56" s="4">
        <v>6.4</v>
      </c>
      <c r="I56" s="4">
        <v>6.5</v>
      </c>
      <c r="J56" s="4">
        <v>3.7</v>
      </c>
      <c r="L56" s="10">
        <f>C56+D56+E56</f>
        <v>56.7</v>
      </c>
      <c r="M56" s="4">
        <f>F56</f>
        <v>15.6</v>
      </c>
      <c r="N56" s="4">
        <f>G56+H56+I56</f>
        <v>23.9</v>
      </c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</row>
    <row r="57" spans="1:27" ht="26.25" thickBot="1" x14ac:dyDescent="0.3">
      <c r="A57" s="2" t="s">
        <v>5</v>
      </c>
      <c r="B57" s="3" t="s">
        <v>55</v>
      </c>
      <c r="C57" s="4">
        <v>3.8</v>
      </c>
      <c r="D57" s="4">
        <v>4</v>
      </c>
      <c r="E57" s="4">
        <v>7.9</v>
      </c>
      <c r="F57" s="4">
        <v>22.6</v>
      </c>
      <c r="G57" s="4">
        <v>18.899999999999999</v>
      </c>
      <c r="H57" s="4">
        <v>14.5</v>
      </c>
      <c r="I57" s="4">
        <v>24.6</v>
      </c>
      <c r="J57" s="4">
        <v>3.7</v>
      </c>
      <c r="L57" s="10">
        <f>C57+D57+E57</f>
        <v>15.7</v>
      </c>
      <c r="M57" s="4">
        <f>F57</f>
        <v>22.6</v>
      </c>
      <c r="N57" s="4">
        <f>G57+H57+I57</f>
        <v>58</v>
      </c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</row>
    <row r="58" spans="1:27" ht="51.75" thickBot="1" x14ac:dyDescent="0.3">
      <c r="A58" s="2" t="s">
        <v>6</v>
      </c>
      <c r="B58" s="3" t="s">
        <v>56</v>
      </c>
      <c r="C58" s="4">
        <v>3.4</v>
      </c>
      <c r="D58" s="4">
        <v>2.2999999999999998</v>
      </c>
      <c r="E58" s="4">
        <v>6.1</v>
      </c>
      <c r="F58" s="4">
        <v>19.100000000000001</v>
      </c>
      <c r="G58" s="4">
        <v>21</v>
      </c>
      <c r="H58" s="4">
        <v>14.9</v>
      </c>
      <c r="I58" s="4">
        <v>29.3</v>
      </c>
      <c r="J58" s="4">
        <v>3.9</v>
      </c>
      <c r="L58" s="10">
        <f>C58+D58+E58</f>
        <v>11.799999999999999</v>
      </c>
      <c r="M58" s="4">
        <f>F58</f>
        <v>19.100000000000001</v>
      </c>
      <c r="N58" s="4">
        <f>G58+H58+I58</f>
        <v>65.2</v>
      </c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</row>
    <row r="59" spans="1:27" ht="39" thickBot="1" x14ac:dyDescent="0.3">
      <c r="A59" s="2" t="s">
        <v>7</v>
      </c>
      <c r="B59" s="3" t="s">
        <v>57</v>
      </c>
      <c r="C59" s="4">
        <v>19.7</v>
      </c>
      <c r="D59" s="4">
        <v>10.7</v>
      </c>
      <c r="E59" s="4">
        <v>10</v>
      </c>
      <c r="F59" s="4">
        <v>20.5</v>
      </c>
      <c r="G59" s="4">
        <v>13.3</v>
      </c>
      <c r="H59" s="4">
        <v>9.6</v>
      </c>
      <c r="I59" s="4">
        <v>11.9</v>
      </c>
      <c r="J59" s="4">
        <v>4.3</v>
      </c>
      <c r="L59" s="10">
        <f>C59+D59+E59</f>
        <v>40.4</v>
      </c>
      <c r="M59" s="4">
        <f>F59</f>
        <v>20.5</v>
      </c>
      <c r="N59" s="4">
        <f>G59+H59+I59</f>
        <v>34.799999999999997</v>
      </c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</row>
    <row r="60" spans="1:27" ht="26.25" thickBot="1" x14ac:dyDescent="0.3">
      <c r="A60" s="2" t="s">
        <v>8</v>
      </c>
      <c r="B60" s="3" t="s">
        <v>58</v>
      </c>
      <c r="C60" s="4">
        <v>3.1</v>
      </c>
      <c r="D60" s="4">
        <v>2.4</v>
      </c>
      <c r="E60" s="4">
        <v>5.5</v>
      </c>
      <c r="F60" s="4">
        <v>20.100000000000001</v>
      </c>
      <c r="G60" s="4">
        <v>20.100000000000001</v>
      </c>
      <c r="H60" s="4">
        <v>17</v>
      </c>
      <c r="I60" s="4">
        <v>29.1</v>
      </c>
      <c r="J60" s="4">
        <v>2.6</v>
      </c>
      <c r="L60" s="10">
        <f>C60+D60+E60</f>
        <v>11</v>
      </c>
      <c r="M60" s="4">
        <f>F60</f>
        <v>20.100000000000001</v>
      </c>
      <c r="N60" s="4">
        <f>G60+H60+I60</f>
        <v>66.2</v>
      </c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</row>
    <row r="61" spans="1:27" ht="26.25" thickBot="1" x14ac:dyDescent="0.3">
      <c r="A61" s="2" t="s">
        <v>9</v>
      </c>
      <c r="B61" s="3" t="s">
        <v>59</v>
      </c>
      <c r="C61" s="4">
        <v>5</v>
      </c>
      <c r="D61" s="4">
        <v>4.3</v>
      </c>
      <c r="E61" s="4">
        <v>8.9</v>
      </c>
      <c r="F61" s="4">
        <v>26</v>
      </c>
      <c r="G61" s="4">
        <v>22.9</v>
      </c>
      <c r="H61" s="4">
        <v>11.8</v>
      </c>
      <c r="I61" s="4">
        <v>15.3</v>
      </c>
      <c r="J61" s="4">
        <v>5.8</v>
      </c>
      <c r="L61" s="10">
        <f>C61+D61+E61</f>
        <v>18.200000000000003</v>
      </c>
      <c r="M61" s="4">
        <f>F61</f>
        <v>26</v>
      </c>
      <c r="N61" s="4">
        <f>G61+H61+I61</f>
        <v>50</v>
      </c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</row>
    <row r="62" spans="1:27" x14ac:dyDescent="0.25">
      <c r="F62" s="12"/>
      <c r="G62" s="12"/>
      <c r="H62" s="12"/>
      <c r="I62" s="12"/>
      <c r="J62" s="12"/>
      <c r="K62" s="12"/>
      <c r="L62" s="13"/>
      <c r="M62" s="13"/>
      <c r="N62" s="13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</row>
    <row r="63" spans="1:27" ht="15.75" thickBot="1" x14ac:dyDescent="0.3">
      <c r="F63" s="12"/>
      <c r="G63" s="12"/>
      <c r="H63" s="12"/>
      <c r="I63" s="12"/>
      <c r="J63" s="12"/>
      <c r="K63" s="12"/>
      <c r="L63" s="13"/>
      <c r="M63" s="13"/>
      <c r="N63" s="13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</row>
    <row r="64" spans="1:27" ht="83.25" thickBot="1" x14ac:dyDescent="0.3">
      <c r="A64" s="1"/>
      <c r="C64" s="6" t="s">
        <v>24</v>
      </c>
      <c r="D64" s="6" t="s">
        <v>49</v>
      </c>
      <c r="E64" s="6" t="s">
        <v>20</v>
      </c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</row>
    <row r="65" spans="1:27" ht="17.25" thickBot="1" x14ac:dyDescent="0.3">
      <c r="A65" s="2" t="s">
        <v>4</v>
      </c>
      <c r="B65" s="3" t="s">
        <v>60</v>
      </c>
      <c r="C65" s="11">
        <f>1420%/100</f>
        <v>0.14199999999999999</v>
      </c>
      <c r="D65" s="11">
        <f>2390%/100</f>
        <v>0.23899999999999999</v>
      </c>
      <c r="E65" s="11">
        <f>1580%/100</f>
        <v>0.158</v>
      </c>
      <c r="G65" s="25"/>
      <c r="H65" s="25"/>
      <c r="I65" s="25"/>
      <c r="J65" s="25"/>
      <c r="K65" s="25"/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5"/>
      <c r="W65" s="25"/>
      <c r="X65" s="25"/>
      <c r="Y65" s="25"/>
      <c r="Z65" s="25"/>
      <c r="AA65" s="25"/>
    </row>
    <row r="66" spans="1:27" ht="17.25" thickBot="1" x14ac:dyDescent="0.3">
      <c r="A66" s="2" t="s">
        <v>0</v>
      </c>
      <c r="B66" s="3" t="s">
        <v>41</v>
      </c>
      <c r="C66" s="11">
        <f>2307.2384426353%/100</f>
        <v>0.23072384426353001</v>
      </c>
      <c r="D66" s="11">
        <f>2760%/100</f>
        <v>0.27600000000000002</v>
      </c>
      <c r="E66" s="11">
        <f>2870%/100</f>
        <v>0.28699999999999998</v>
      </c>
      <c r="G66" s="25"/>
      <c r="H66" s="25"/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25"/>
      <c r="AA66" s="25"/>
    </row>
    <row r="67" spans="1:27" ht="39" thickBot="1" x14ac:dyDescent="0.3">
      <c r="A67" s="2" t="s">
        <v>7</v>
      </c>
      <c r="B67" s="3" t="s">
        <v>61</v>
      </c>
      <c r="C67" s="11">
        <f>2440%/100</f>
        <v>0.24399999999999999</v>
      </c>
      <c r="D67" s="11">
        <f>3480%/100</f>
        <v>0.34799999999999998</v>
      </c>
      <c r="E67" s="11">
        <f>2970%/100</f>
        <v>0.29699999999999999</v>
      </c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5"/>
      <c r="S67" s="25"/>
      <c r="T67" s="25"/>
      <c r="U67" s="25"/>
      <c r="V67" s="25"/>
      <c r="W67" s="25"/>
      <c r="X67" s="25"/>
      <c r="Y67" s="25"/>
      <c r="Z67" s="25"/>
      <c r="AA67" s="25"/>
    </row>
    <row r="68" spans="1:27" ht="26.25" thickBot="1" x14ac:dyDescent="0.3">
      <c r="A68" s="2" t="s">
        <v>2</v>
      </c>
      <c r="B68" s="3" t="s">
        <v>40</v>
      </c>
      <c r="C68" s="11">
        <f>3498.04125165689%/100</f>
        <v>0.34980412516568898</v>
      </c>
      <c r="D68" s="11">
        <f>4030%/100</f>
        <v>0.40299999999999997</v>
      </c>
      <c r="E68" s="11">
        <f>3970%/100</f>
        <v>0.39700000000000002</v>
      </c>
      <c r="G68" s="25"/>
      <c r="H68" s="25"/>
      <c r="I68" s="25"/>
      <c r="J68" s="25"/>
      <c r="K68" s="25"/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25"/>
      <c r="AA68" s="25"/>
    </row>
    <row r="69" spans="1:27" ht="26.25" thickBot="1" x14ac:dyDescent="0.3">
      <c r="A69" s="2" t="s">
        <v>1</v>
      </c>
      <c r="B69" s="3" t="s">
        <v>42</v>
      </c>
      <c r="C69" s="11">
        <f>4560%/100</f>
        <v>0.45600000000000002</v>
      </c>
      <c r="D69" s="11">
        <f>4410%/100</f>
        <v>0.441</v>
      </c>
      <c r="E69" s="11">
        <f>3910%/100</f>
        <v>0.39100000000000001</v>
      </c>
      <c r="G69" s="25"/>
      <c r="H69" s="25"/>
      <c r="I69" s="25"/>
      <c r="J69" s="25"/>
      <c r="K69" s="25"/>
      <c r="L69" s="25"/>
      <c r="M69" s="25"/>
      <c r="N69" s="25"/>
      <c r="O69" s="25"/>
      <c r="P69" s="25"/>
      <c r="Q69" s="25"/>
      <c r="R69" s="25"/>
      <c r="S69" s="25"/>
      <c r="T69" s="25"/>
      <c r="U69" s="25"/>
      <c r="V69" s="25"/>
      <c r="W69" s="25"/>
      <c r="X69" s="25"/>
      <c r="Y69" s="25"/>
      <c r="Z69" s="25"/>
      <c r="AA69" s="25"/>
    </row>
    <row r="70" spans="1:27" ht="26.25" thickBot="1" x14ac:dyDescent="0.3">
      <c r="A70" s="2" t="s">
        <v>9</v>
      </c>
      <c r="B70" s="3" t="s">
        <v>43</v>
      </c>
      <c r="C70" s="11">
        <f>5660%/100</f>
        <v>0.56600000000000006</v>
      </c>
      <c r="D70" s="11">
        <f>5000%/100</f>
        <v>0.5</v>
      </c>
      <c r="E70" s="11">
        <f>5020%/100</f>
        <v>0.502</v>
      </c>
      <c r="G70" s="25"/>
      <c r="H70" s="25"/>
      <c r="I70" s="25"/>
      <c r="J70" s="25"/>
      <c r="K70" s="25"/>
      <c r="L70" s="25"/>
      <c r="M70" s="25"/>
      <c r="N70" s="25"/>
      <c r="O70" s="25"/>
      <c r="P70" s="25"/>
      <c r="Q70" s="25"/>
      <c r="R70" s="25"/>
      <c r="S70" s="25"/>
      <c r="T70" s="25"/>
      <c r="U70" s="25"/>
      <c r="V70" s="25"/>
      <c r="W70" s="25"/>
      <c r="X70" s="25"/>
      <c r="Y70" s="25"/>
      <c r="Z70" s="25"/>
      <c r="AA70" s="25"/>
    </row>
    <row r="71" spans="1:27" ht="26.25" thickBot="1" x14ac:dyDescent="0.3">
      <c r="A71" s="2" t="s">
        <v>3</v>
      </c>
      <c r="B71" s="3" t="s">
        <v>44</v>
      </c>
      <c r="C71" s="11">
        <f>5930%/100</f>
        <v>0.59299999999999997</v>
      </c>
      <c r="D71" s="11">
        <f>5200%/100</f>
        <v>0.52</v>
      </c>
      <c r="E71" s="11">
        <f>5020%/100</f>
        <v>0.502</v>
      </c>
      <c r="G71" s="25"/>
      <c r="H71" s="25"/>
      <c r="I71" s="25"/>
      <c r="J71" s="25"/>
      <c r="K71" s="25"/>
      <c r="L71" s="25"/>
      <c r="M71" s="25"/>
      <c r="N71" s="25"/>
      <c r="O71" s="25"/>
      <c r="P71" s="25"/>
      <c r="Q71" s="25"/>
      <c r="R71" s="25"/>
      <c r="S71" s="25"/>
      <c r="T71" s="25"/>
      <c r="U71" s="25"/>
      <c r="V71" s="25"/>
      <c r="W71" s="25"/>
      <c r="X71" s="25"/>
      <c r="Y71" s="25"/>
      <c r="Z71" s="25"/>
      <c r="AA71" s="25"/>
    </row>
    <row r="72" spans="1:27" ht="26.25" thickBot="1" x14ac:dyDescent="0.3">
      <c r="A72" s="2" t="s">
        <v>5</v>
      </c>
      <c r="B72" s="3" t="s">
        <v>45</v>
      </c>
      <c r="C72" s="11">
        <f>6480%/100</f>
        <v>0.64800000000000002</v>
      </c>
      <c r="D72" s="11">
        <f>5800%/100</f>
        <v>0.57999999999999996</v>
      </c>
      <c r="E72" s="11">
        <f>5800%/100</f>
        <v>0.57999999999999996</v>
      </c>
      <c r="G72" s="25"/>
      <c r="H72" s="25"/>
      <c r="I72" s="25"/>
      <c r="J72" s="25"/>
      <c r="K72" s="25"/>
      <c r="L72" s="25"/>
      <c r="M72" s="25"/>
      <c r="N72" s="25"/>
      <c r="O72" s="25"/>
      <c r="P72" s="25"/>
      <c r="Q72" s="25"/>
      <c r="R72" s="25"/>
      <c r="S72" s="25"/>
      <c r="T72" s="25"/>
      <c r="U72" s="25"/>
      <c r="V72" s="25"/>
      <c r="W72" s="25"/>
      <c r="X72" s="25"/>
      <c r="Y72" s="25"/>
      <c r="Z72" s="25"/>
      <c r="AA72" s="25"/>
    </row>
    <row r="73" spans="1:27" ht="51.75" thickBot="1" x14ac:dyDescent="0.3">
      <c r="A73" s="2" t="s">
        <v>6</v>
      </c>
      <c r="B73" s="3" t="s">
        <v>46</v>
      </c>
      <c r="C73" s="11">
        <f>7410%/100</f>
        <v>0.74099999999999999</v>
      </c>
      <c r="D73" s="11">
        <f>6520%/100</f>
        <v>0.65200000000000002</v>
      </c>
      <c r="E73" s="11">
        <f>6260%/100</f>
        <v>0.626</v>
      </c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25"/>
      <c r="R73" s="25"/>
      <c r="S73" s="25"/>
      <c r="T73" s="25"/>
      <c r="U73" s="25"/>
      <c r="V73" s="25"/>
      <c r="W73" s="25"/>
      <c r="X73" s="25"/>
      <c r="Y73" s="25"/>
      <c r="Z73" s="25"/>
      <c r="AA73" s="25"/>
    </row>
    <row r="74" spans="1:27" ht="26.25" thickBot="1" x14ac:dyDescent="0.3">
      <c r="A74" s="2" t="s">
        <v>8</v>
      </c>
      <c r="B74" s="3" t="s">
        <v>47</v>
      </c>
      <c r="C74" s="11">
        <f>7640.40639052826%/100</f>
        <v>0.76404063905282593</v>
      </c>
      <c r="D74" s="11">
        <f>6620%/100</f>
        <v>0.66200000000000003</v>
      </c>
      <c r="E74" s="11">
        <f>7050%/100</f>
        <v>0.70499999999999996</v>
      </c>
      <c r="G74" s="25"/>
      <c r="H74" s="25"/>
      <c r="I74" s="25"/>
      <c r="J74" s="25"/>
      <c r="K74" s="25"/>
      <c r="L74" s="25"/>
      <c r="M74" s="25"/>
      <c r="N74" s="25"/>
      <c r="O74" s="25"/>
      <c r="P74" s="25"/>
      <c r="Q74" s="25"/>
      <c r="R74" s="25"/>
      <c r="S74" s="25"/>
      <c r="T74" s="25"/>
      <c r="U74" s="25"/>
      <c r="V74" s="25"/>
      <c r="W74" s="25"/>
      <c r="X74" s="25"/>
      <c r="Y74" s="25"/>
      <c r="Z74" s="25"/>
      <c r="AA74" s="25"/>
    </row>
    <row r="75" spans="1:27" x14ac:dyDescent="0.25">
      <c r="G75" s="25"/>
      <c r="H75" s="25"/>
      <c r="I75" s="25"/>
      <c r="J75" s="25"/>
      <c r="K75" s="25"/>
      <c r="L75" s="25"/>
      <c r="M75" s="25"/>
      <c r="N75" s="25"/>
      <c r="O75" s="25"/>
      <c r="P75" s="25"/>
      <c r="Q75" s="25"/>
      <c r="R75" s="25"/>
      <c r="S75" s="25"/>
      <c r="T75" s="25"/>
      <c r="U75" s="25"/>
      <c r="V75" s="25"/>
      <c r="W75" s="25"/>
      <c r="X75" s="25"/>
      <c r="Y75" s="25"/>
      <c r="Z75" s="25"/>
      <c r="AA75" s="25"/>
    </row>
    <row r="76" spans="1:27" x14ac:dyDescent="0.25">
      <c r="G76" s="25"/>
      <c r="H76" s="25"/>
      <c r="I76" s="25"/>
      <c r="J76" s="25"/>
      <c r="K76" s="25"/>
      <c r="L76" s="25"/>
      <c r="M76" s="25"/>
      <c r="N76" s="25"/>
      <c r="O76" s="25"/>
      <c r="P76" s="25"/>
      <c r="Q76" s="25"/>
      <c r="R76" s="25"/>
      <c r="S76" s="25"/>
      <c r="T76" s="25"/>
      <c r="U76" s="25"/>
      <c r="V76" s="25"/>
      <c r="W76" s="25"/>
      <c r="X76" s="25"/>
      <c r="Y76" s="25"/>
      <c r="Z76" s="25"/>
      <c r="AA76" s="25"/>
    </row>
    <row r="77" spans="1:27" x14ac:dyDescent="0.25"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5"/>
      <c r="X77" s="25"/>
      <c r="Y77" s="25"/>
      <c r="Z77" s="25"/>
      <c r="AA77" s="25"/>
    </row>
    <row r="78" spans="1:27" x14ac:dyDescent="0.25"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5"/>
      <c r="X78" s="25"/>
      <c r="Y78" s="25"/>
      <c r="Z78" s="25"/>
      <c r="AA78" s="25"/>
    </row>
    <row r="79" spans="1:27" x14ac:dyDescent="0.25">
      <c r="G79" s="25"/>
      <c r="H79" s="25"/>
      <c r="I79" s="25"/>
      <c r="J79" s="25"/>
      <c r="K79" s="25"/>
      <c r="L79" s="25"/>
      <c r="M79" s="25"/>
      <c r="N79" s="25"/>
      <c r="O79" s="25"/>
      <c r="P79" s="25"/>
      <c r="Q79" s="25"/>
      <c r="R79" s="25"/>
      <c r="S79" s="25"/>
      <c r="T79" s="25"/>
      <c r="U79" s="25"/>
      <c r="V79" s="25"/>
      <c r="W79" s="25"/>
      <c r="X79" s="25"/>
      <c r="Y79" s="25"/>
      <c r="Z79" s="25"/>
      <c r="AA79" s="25"/>
    </row>
    <row r="80" spans="1:27" x14ac:dyDescent="0.25">
      <c r="G80" s="25"/>
      <c r="H80" s="25"/>
      <c r="I80" s="25"/>
      <c r="J80" s="25"/>
      <c r="K80" s="25"/>
      <c r="L80" s="25"/>
      <c r="M80" s="25"/>
      <c r="N80" s="25"/>
      <c r="O80" s="25"/>
      <c r="P80" s="25"/>
      <c r="Q80" s="25"/>
      <c r="R80" s="25"/>
      <c r="S80" s="25"/>
      <c r="T80" s="25"/>
      <c r="U80" s="25"/>
      <c r="V80" s="25"/>
      <c r="W80" s="25"/>
      <c r="X80" s="25"/>
      <c r="Y80" s="25"/>
      <c r="Z80" s="25"/>
      <c r="AA80" s="25"/>
    </row>
    <row r="81" spans="1:27" x14ac:dyDescent="0.25">
      <c r="G81" s="25"/>
      <c r="H81" s="25"/>
      <c r="I81" s="25"/>
      <c r="J81" s="25"/>
      <c r="K81" s="25"/>
      <c r="L81" s="25"/>
      <c r="M81" s="25"/>
      <c r="N81" s="25"/>
      <c r="O81" s="25"/>
      <c r="P81" s="25"/>
      <c r="Q81" s="25"/>
      <c r="R81" s="25"/>
      <c r="S81" s="25"/>
      <c r="T81" s="25"/>
      <c r="U81" s="25"/>
      <c r="V81" s="25"/>
      <c r="W81" s="25"/>
      <c r="X81" s="25"/>
      <c r="Y81" s="25"/>
      <c r="Z81" s="25"/>
      <c r="AA81" s="25"/>
    </row>
    <row r="82" spans="1:27" x14ac:dyDescent="0.25">
      <c r="G82" s="25"/>
      <c r="H82" s="25"/>
      <c r="I82" s="25"/>
      <c r="J82" s="25"/>
      <c r="K82" s="25"/>
      <c r="L82" s="25"/>
      <c r="M82" s="25"/>
      <c r="N82" s="25"/>
      <c r="O82" s="25"/>
      <c r="P82" s="25"/>
      <c r="Q82" s="25"/>
      <c r="R82" s="25"/>
      <c r="S82" s="25"/>
      <c r="T82" s="25"/>
      <c r="U82" s="25"/>
      <c r="V82" s="25"/>
      <c r="W82" s="25"/>
      <c r="X82" s="25"/>
      <c r="Y82" s="25"/>
      <c r="Z82" s="25"/>
      <c r="AA82" s="25"/>
    </row>
    <row r="83" spans="1:27" x14ac:dyDescent="0.25">
      <c r="G83" s="25"/>
      <c r="H83" s="25"/>
      <c r="I83" s="25"/>
      <c r="J83" s="25"/>
      <c r="K83" s="25"/>
      <c r="L83" s="25"/>
      <c r="M83" s="25"/>
      <c r="N83" s="25"/>
      <c r="O83" s="25"/>
      <c r="P83" s="25"/>
      <c r="Q83" s="25"/>
      <c r="R83" s="25"/>
      <c r="S83" s="25"/>
      <c r="T83" s="25"/>
      <c r="U83" s="25"/>
      <c r="V83" s="25"/>
      <c r="W83" s="25"/>
      <c r="X83" s="25"/>
      <c r="Y83" s="25"/>
      <c r="Z83" s="25"/>
      <c r="AA83" s="25"/>
    </row>
    <row r="84" spans="1:27" x14ac:dyDescent="0.25">
      <c r="G84" s="25"/>
      <c r="H84" s="25"/>
      <c r="I84" s="25"/>
      <c r="J84" s="25"/>
      <c r="K84" s="25"/>
      <c r="L84" s="25"/>
      <c r="M84" s="25"/>
      <c r="N84" s="25"/>
      <c r="O84" s="25"/>
      <c r="P84" s="25"/>
      <c r="Q84" s="25"/>
      <c r="R84" s="25"/>
      <c r="S84" s="25"/>
      <c r="T84" s="25"/>
      <c r="U84" s="25"/>
      <c r="V84" s="25"/>
      <c r="W84" s="25"/>
      <c r="X84" s="25"/>
      <c r="Y84" s="25"/>
      <c r="Z84" s="25"/>
      <c r="AA84" s="25"/>
    </row>
    <row r="85" spans="1:27" x14ac:dyDescent="0.25">
      <c r="G85" s="25"/>
      <c r="H85" s="25"/>
      <c r="I85" s="25"/>
      <c r="J85" s="25"/>
      <c r="K85" s="25"/>
      <c r="L85" s="25"/>
      <c r="M85" s="25"/>
      <c r="N85" s="25"/>
      <c r="O85" s="25"/>
      <c r="P85" s="25"/>
      <c r="Q85" s="25"/>
      <c r="R85" s="25"/>
      <c r="S85" s="25"/>
      <c r="T85" s="25"/>
      <c r="U85" s="25"/>
      <c r="V85" s="25"/>
      <c r="W85" s="25"/>
      <c r="X85" s="25"/>
      <c r="Y85" s="25"/>
      <c r="Z85" s="25"/>
      <c r="AA85" s="25"/>
    </row>
    <row r="86" spans="1:27" x14ac:dyDescent="0.25">
      <c r="G86" s="25"/>
      <c r="H86" s="25"/>
      <c r="I86" s="25"/>
      <c r="J86" s="25"/>
      <c r="K86" s="25"/>
      <c r="L86" s="25"/>
      <c r="M86" s="25"/>
      <c r="N86" s="25"/>
      <c r="O86" s="25"/>
      <c r="P86" s="25"/>
      <c r="Q86" s="25"/>
      <c r="R86" s="25"/>
      <c r="S86" s="25"/>
      <c r="T86" s="25"/>
      <c r="U86" s="25"/>
      <c r="V86" s="25"/>
      <c r="W86" s="25"/>
      <c r="X86" s="25"/>
      <c r="Y86" s="25"/>
      <c r="Z86" s="25"/>
      <c r="AA86" s="25"/>
    </row>
    <row r="87" spans="1:27" x14ac:dyDescent="0.25">
      <c r="G87" s="25"/>
      <c r="H87" s="25"/>
      <c r="I87" s="25"/>
      <c r="J87" s="25"/>
      <c r="K87" s="25"/>
      <c r="L87" s="25"/>
      <c r="M87" s="25"/>
      <c r="N87" s="25"/>
      <c r="O87" s="25"/>
      <c r="P87" s="25"/>
      <c r="Q87" s="25"/>
      <c r="R87" s="25"/>
      <c r="S87" s="25"/>
      <c r="T87" s="25"/>
      <c r="U87" s="25"/>
      <c r="V87" s="25"/>
      <c r="W87" s="25"/>
      <c r="X87" s="25"/>
      <c r="Y87" s="25"/>
      <c r="Z87" s="25"/>
      <c r="AA87" s="25"/>
    </row>
    <row r="88" spans="1:27" ht="15.75" thickBot="1" x14ac:dyDescent="0.3">
      <c r="B88" s="8" t="s">
        <v>48</v>
      </c>
      <c r="L88" s="7"/>
      <c r="M88" s="7"/>
      <c r="N88" s="7"/>
      <c r="O88" s="25"/>
      <c r="P88" s="25"/>
      <c r="Q88" s="25"/>
      <c r="R88" s="25"/>
      <c r="S88" s="25"/>
      <c r="T88" s="25"/>
      <c r="U88" s="25"/>
      <c r="V88" s="25"/>
      <c r="W88" s="25"/>
      <c r="X88" s="25"/>
      <c r="Y88" s="25"/>
      <c r="Z88" s="25"/>
      <c r="AA88" s="25"/>
    </row>
    <row r="89" spans="1:27" ht="17.25" thickBot="1" x14ac:dyDescent="0.3">
      <c r="A89" s="1"/>
      <c r="B89" s="6" t="s">
        <v>62</v>
      </c>
      <c r="C89" s="5">
        <v>1</v>
      </c>
      <c r="D89" s="5">
        <v>2</v>
      </c>
      <c r="E89" s="5">
        <v>3</v>
      </c>
      <c r="F89" s="5">
        <v>4</v>
      </c>
      <c r="G89" s="5">
        <v>5</v>
      </c>
      <c r="H89" s="5">
        <v>6</v>
      </c>
      <c r="I89" s="5">
        <v>7</v>
      </c>
      <c r="J89" s="5">
        <v>9</v>
      </c>
      <c r="L89" s="9" t="s">
        <v>22</v>
      </c>
      <c r="M89" s="5">
        <v>4</v>
      </c>
      <c r="N89" s="5" t="s">
        <v>23</v>
      </c>
    </row>
    <row r="90" spans="1:27" ht="17.25" thickBot="1" x14ac:dyDescent="0.3">
      <c r="A90" s="2" t="s">
        <v>0</v>
      </c>
      <c r="B90" s="3" t="s">
        <v>10</v>
      </c>
      <c r="C90" s="4">
        <v>33.9</v>
      </c>
      <c r="D90" s="4">
        <v>9.6</v>
      </c>
      <c r="E90" s="4">
        <v>10.199999999999999</v>
      </c>
      <c r="F90" s="4">
        <v>14.7</v>
      </c>
      <c r="G90" s="4">
        <v>9.4</v>
      </c>
      <c r="H90" s="4">
        <v>6.2</v>
      </c>
      <c r="I90" s="4">
        <v>11</v>
      </c>
      <c r="J90" s="4">
        <v>5.2</v>
      </c>
      <c r="L90" s="10">
        <f t="shared" ref="L90:L99" si="8">C90+D90+E90</f>
        <v>53.7</v>
      </c>
      <c r="M90" s="4">
        <f t="shared" ref="M90:M99" si="9">F90</f>
        <v>14.7</v>
      </c>
      <c r="N90" s="4">
        <f t="shared" ref="N90:N99" si="10">G90+H90+I90</f>
        <v>26.6</v>
      </c>
    </row>
    <row r="91" spans="1:27" ht="26.25" thickBot="1" x14ac:dyDescent="0.3">
      <c r="A91" s="2" t="s">
        <v>1</v>
      </c>
      <c r="B91" s="3" t="s">
        <v>11</v>
      </c>
      <c r="C91" s="4">
        <v>16.100000000000001</v>
      </c>
      <c r="D91" s="4">
        <v>7</v>
      </c>
      <c r="E91" s="4">
        <v>12.7</v>
      </c>
      <c r="F91" s="4">
        <v>21.3</v>
      </c>
      <c r="G91" s="4">
        <v>15.9</v>
      </c>
      <c r="H91" s="4">
        <v>10</v>
      </c>
      <c r="I91" s="4">
        <v>11.2</v>
      </c>
      <c r="J91" s="4">
        <v>5.8</v>
      </c>
      <c r="L91" s="10">
        <f t="shared" si="8"/>
        <v>35.799999999999997</v>
      </c>
      <c r="M91" s="4">
        <f t="shared" si="9"/>
        <v>21.3</v>
      </c>
      <c r="N91" s="4">
        <f t="shared" si="10"/>
        <v>37.099999999999994</v>
      </c>
    </row>
    <row r="92" spans="1:27" ht="26.25" thickBot="1" x14ac:dyDescent="0.3">
      <c r="A92" s="2" t="s">
        <v>2</v>
      </c>
      <c r="B92" s="3" t="s">
        <v>12</v>
      </c>
      <c r="C92" s="4">
        <v>17.5</v>
      </c>
      <c r="D92" s="4">
        <v>8</v>
      </c>
      <c r="E92" s="4">
        <v>12.5</v>
      </c>
      <c r="F92" s="4">
        <v>17.7</v>
      </c>
      <c r="G92" s="4">
        <v>16.100000000000001</v>
      </c>
      <c r="H92" s="4">
        <v>10.199999999999999</v>
      </c>
      <c r="I92" s="4">
        <v>12</v>
      </c>
      <c r="J92" s="4">
        <v>6</v>
      </c>
      <c r="L92" s="10">
        <f t="shared" si="8"/>
        <v>38</v>
      </c>
      <c r="M92" s="4">
        <f t="shared" si="9"/>
        <v>17.7</v>
      </c>
      <c r="N92" s="4">
        <f t="shared" si="10"/>
        <v>38.299999999999997</v>
      </c>
    </row>
    <row r="93" spans="1:27" ht="26.25" thickBot="1" x14ac:dyDescent="0.3">
      <c r="A93" s="2" t="s">
        <v>3</v>
      </c>
      <c r="B93" s="3" t="s">
        <v>13</v>
      </c>
      <c r="C93" s="4">
        <v>6.2</v>
      </c>
      <c r="D93" s="4">
        <v>3</v>
      </c>
      <c r="E93" s="4">
        <v>9.1999999999999993</v>
      </c>
      <c r="F93" s="4">
        <v>23.9</v>
      </c>
      <c r="G93" s="4">
        <v>22.9</v>
      </c>
      <c r="H93" s="4">
        <v>16.100000000000001</v>
      </c>
      <c r="I93" s="4">
        <v>13.3</v>
      </c>
      <c r="J93" s="4">
        <v>5.4</v>
      </c>
      <c r="L93" s="10">
        <f t="shared" si="8"/>
        <v>18.399999999999999</v>
      </c>
      <c r="M93" s="4">
        <f t="shared" si="9"/>
        <v>23.9</v>
      </c>
      <c r="N93" s="4">
        <f t="shared" si="10"/>
        <v>52.3</v>
      </c>
    </row>
    <row r="94" spans="1:27" ht="17.25" thickBot="1" x14ac:dyDescent="0.3">
      <c r="A94" s="2" t="s">
        <v>4</v>
      </c>
      <c r="B94" s="3" t="s">
        <v>14</v>
      </c>
      <c r="C94" s="4">
        <v>40.4</v>
      </c>
      <c r="D94" s="4">
        <v>13.5</v>
      </c>
      <c r="E94" s="4">
        <v>9.6</v>
      </c>
      <c r="F94" s="4">
        <v>15.5</v>
      </c>
      <c r="G94" s="4">
        <v>7</v>
      </c>
      <c r="H94" s="4">
        <v>5.4</v>
      </c>
      <c r="I94" s="4">
        <v>3.2</v>
      </c>
      <c r="J94" s="4">
        <v>5.4</v>
      </c>
      <c r="L94" s="10">
        <f t="shared" si="8"/>
        <v>63.5</v>
      </c>
      <c r="M94" s="4">
        <f t="shared" si="9"/>
        <v>15.5</v>
      </c>
      <c r="N94" s="4">
        <f t="shared" si="10"/>
        <v>15.600000000000001</v>
      </c>
    </row>
    <row r="95" spans="1:27" ht="26.25" thickBot="1" x14ac:dyDescent="0.3">
      <c r="A95" s="2" t="s">
        <v>5</v>
      </c>
      <c r="B95" s="3" t="s">
        <v>15</v>
      </c>
      <c r="C95" s="4">
        <v>3.4</v>
      </c>
      <c r="D95" s="4">
        <v>4</v>
      </c>
      <c r="E95" s="4">
        <v>10.8</v>
      </c>
      <c r="F95" s="4">
        <v>21.5</v>
      </c>
      <c r="G95" s="4">
        <v>15.7</v>
      </c>
      <c r="H95" s="4">
        <v>13.7</v>
      </c>
      <c r="I95" s="4">
        <v>26.7</v>
      </c>
      <c r="J95" s="4">
        <v>4.2</v>
      </c>
      <c r="L95" s="10">
        <f t="shared" si="8"/>
        <v>18.200000000000003</v>
      </c>
      <c r="M95" s="4">
        <f t="shared" si="9"/>
        <v>21.5</v>
      </c>
      <c r="N95" s="4">
        <f t="shared" si="10"/>
        <v>56.099999999999994</v>
      </c>
    </row>
    <row r="96" spans="1:27" ht="51.75" thickBot="1" x14ac:dyDescent="0.3">
      <c r="A96" s="2" t="s">
        <v>6</v>
      </c>
      <c r="B96" s="3" t="s">
        <v>16</v>
      </c>
      <c r="C96" s="4">
        <v>3.4</v>
      </c>
      <c r="D96" s="4">
        <v>3.6</v>
      </c>
      <c r="E96" s="4">
        <v>9.1999999999999993</v>
      </c>
      <c r="F96" s="4">
        <v>16.899999999999999</v>
      </c>
      <c r="G96" s="4">
        <v>19.100000000000001</v>
      </c>
      <c r="H96" s="4">
        <v>13.1</v>
      </c>
      <c r="I96" s="4">
        <v>29.1</v>
      </c>
      <c r="J96" s="4">
        <v>5.6</v>
      </c>
      <c r="L96" s="10">
        <f t="shared" si="8"/>
        <v>16.2</v>
      </c>
      <c r="M96" s="4">
        <f t="shared" si="9"/>
        <v>16.899999999999999</v>
      </c>
      <c r="N96" s="4">
        <f t="shared" si="10"/>
        <v>61.300000000000004</v>
      </c>
    </row>
    <row r="97" spans="1:14" ht="39" thickBot="1" x14ac:dyDescent="0.3">
      <c r="A97" s="2" t="s">
        <v>7</v>
      </c>
      <c r="B97" s="3" t="s">
        <v>17</v>
      </c>
      <c r="C97" s="4">
        <v>20.3</v>
      </c>
      <c r="D97" s="4">
        <v>11.4</v>
      </c>
      <c r="E97" s="4">
        <v>13.3</v>
      </c>
      <c r="F97" s="4">
        <v>20.7</v>
      </c>
      <c r="G97" s="4">
        <v>12.2</v>
      </c>
      <c r="H97" s="4">
        <v>8.6</v>
      </c>
      <c r="I97" s="4">
        <v>7</v>
      </c>
      <c r="J97" s="4">
        <v>6.6</v>
      </c>
      <c r="L97" s="10">
        <f t="shared" si="8"/>
        <v>45</v>
      </c>
      <c r="M97" s="4">
        <f t="shared" si="9"/>
        <v>20.7</v>
      </c>
      <c r="N97" s="4">
        <f t="shared" si="10"/>
        <v>27.799999999999997</v>
      </c>
    </row>
    <row r="98" spans="1:14" ht="26.25" thickBot="1" x14ac:dyDescent="0.3">
      <c r="A98" s="2" t="s">
        <v>8</v>
      </c>
      <c r="B98" s="3" t="s">
        <v>18</v>
      </c>
      <c r="C98" s="4">
        <v>3.2</v>
      </c>
      <c r="D98" s="4">
        <v>1.8</v>
      </c>
      <c r="E98" s="4">
        <v>6.8</v>
      </c>
      <c r="F98" s="4">
        <v>17.7</v>
      </c>
      <c r="G98" s="4">
        <v>18.899999999999999</v>
      </c>
      <c r="H98" s="4">
        <v>14.9</v>
      </c>
      <c r="I98" s="4">
        <v>32.5</v>
      </c>
      <c r="J98" s="4">
        <v>4.2</v>
      </c>
      <c r="L98" s="10">
        <f t="shared" si="8"/>
        <v>11.8</v>
      </c>
      <c r="M98" s="4">
        <f t="shared" si="9"/>
        <v>17.7</v>
      </c>
      <c r="N98" s="4">
        <f t="shared" si="10"/>
        <v>66.3</v>
      </c>
    </row>
    <row r="99" spans="1:14" ht="26.25" thickBot="1" x14ac:dyDescent="0.3">
      <c r="A99" s="2" t="s">
        <v>9</v>
      </c>
      <c r="B99" s="3" t="s">
        <v>19</v>
      </c>
      <c r="C99" s="4">
        <v>5</v>
      </c>
      <c r="D99" s="4">
        <v>5.6</v>
      </c>
      <c r="E99" s="4">
        <v>9.4</v>
      </c>
      <c r="F99" s="4">
        <v>26.9</v>
      </c>
      <c r="G99" s="4">
        <v>18.100000000000001</v>
      </c>
      <c r="H99" s="4">
        <v>13.3</v>
      </c>
      <c r="I99" s="4">
        <v>14.3</v>
      </c>
      <c r="J99" s="4">
        <v>7.4</v>
      </c>
      <c r="L99" s="10">
        <f t="shared" si="8"/>
        <v>20</v>
      </c>
      <c r="M99" s="4">
        <f t="shared" si="9"/>
        <v>26.9</v>
      </c>
      <c r="N99" s="4">
        <f t="shared" si="10"/>
        <v>45.7</v>
      </c>
    </row>
  </sheetData>
  <sortState ref="B28:D37">
    <sortCondition ref="C28:C37"/>
  </sortState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1</vt:i4>
      </vt:variant>
    </vt:vector>
  </HeadingPairs>
  <TitlesOfParts>
    <vt:vector size="1" baseType="lpstr">
      <vt:lpstr>Porovnanie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Slosiarik</dc:creator>
  <cp:lastModifiedBy>Peter Golias</cp:lastModifiedBy>
  <dcterms:created xsi:type="dcterms:W3CDTF">2017-02-16T11:00:25Z</dcterms:created>
  <dcterms:modified xsi:type="dcterms:W3CDTF">2020-01-10T09:50:58Z</dcterms:modified>
</cp:coreProperties>
</file>