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6835" windowHeight="115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B7" i="1"/>
  <c r="G6" i="1"/>
  <c r="F6" i="1"/>
  <c r="E6" i="1"/>
  <c r="D6" i="1"/>
  <c r="C6" i="1"/>
  <c r="C8" i="1" s="1"/>
  <c r="C9" i="1" s="1"/>
  <c r="B6" i="1"/>
  <c r="G3" i="1"/>
  <c r="G5" i="1" s="1"/>
  <c r="F3" i="1"/>
  <c r="F5" i="1" s="1"/>
  <c r="E3" i="1"/>
  <c r="E5" i="1" s="1"/>
  <c r="D3" i="1"/>
  <c r="D5" i="1" s="1"/>
  <c r="C3" i="1"/>
  <c r="C5" i="1" s="1"/>
  <c r="B3" i="1"/>
  <c r="B5" i="1" s="1"/>
  <c r="B8" i="1" l="1"/>
  <c r="B9" i="1" s="1"/>
  <c r="E8" i="1"/>
  <c r="E9" i="1" s="1"/>
  <c r="G8" i="1"/>
  <c r="G9" i="1" s="1"/>
  <c r="F8" i="1"/>
  <c r="F9" i="1" s="1"/>
  <c r="D8" i="1"/>
  <c r="D9" i="1" s="1"/>
</calcChain>
</file>

<file path=xl/sharedStrings.xml><?xml version="1.0" encoding="utf-8"?>
<sst xmlns="http://schemas.openxmlformats.org/spreadsheetml/2006/main" count="14" uniqueCount="11">
  <si>
    <t>Odvod do rozpočtu EÚ (vrátane rezervy)</t>
  </si>
  <si>
    <t>Bilancia verejných financií (% HDP)</t>
  </si>
  <si>
    <t>Darované peniaze z EÚ (% HDP)</t>
  </si>
  <si>
    <t>Zdroj: Rozpočet verejnej správy na roky 2019-2021</t>
  </si>
  <si>
    <t>HDP (v mil. eur)</t>
  </si>
  <si>
    <t>Bilancia (v mil. eur)</t>
  </si>
  <si>
    <t>Zdroje EÚ (v mil. eur)</t>
  </si>
  <si>
    <t>Čistá bilancia s EÚ (v mil. eur)</t>
  </si>
  <si>
    <t>Skutočnosť</t>
  </si>
  <si>
    <t>Očakávaná skutočnosť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</si>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</sst>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10" fontId="0" fillId="0" borderId="0" xfId="0" applyNumberFormat="1"/>
    <xf numFmtId="0" fontId="0" fillId="2" borderId="0" xfId="0" applyFill="1"/>
    <xf numFmtId="0" fontId="0" fillId="0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Bez darovaných peňazí z EÚ by sme vyrovnaný rozpočet tak skoro nemali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Hárok1!$A$5</c:f>
              <c:strCache>
                <c:ptCount val="1"/>
                <c:pt idx="0">
                  <c:v>Bilancia verejných financií (% HDP)</c:v>
                </c:pt>
              </c:strCache>
            </c:strRef>
          </c:tx>
          <c:invertIfNegative val="0"/>
          <c:cat>
            <c:numRef>
              <c:f>Hárok1!$B$2:$G$2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Hárok1!$B$5:$G$5</c:f>
              <c:numCache>
                <c:formatCode>0.00%</c:formatCode>
                <c:ptCount val="6"/>
                <c:pt idx="0">
                  <c:v>-2.2218227884879368E-2</c:v>
                </c:pt>
                <c:pt idx="1">
                  <c:v>-7.7701002582176498E-3</c:v>
                </c:pt>
                <c:pt idx="2">
                  <c:v>-6.0013088137107077E-3</c:v>
                </c:pt>
                <c:pt idx="3">
                  <c:v>0</c:v>
                </c:pt>
                <c:pt idx="4">
                  <c:v>0</c:v>
                </c:pt>
                <c:pt idx="5">
                  <c:v>1.9995808658871505E-3</c:v>
                </c:pt>
              </c:numCache>
            </c:numRef>
          </c:val>
        </c:ser>
        <c:ser>
          <c:idx val="1"/>
          <c:order val="1"/>
          <c:tx>
            <c:strRef>
              <c:f>Hárok1!$A$9</c:f>
              <c:strCache>
                <c:ptCount val="1"/>
                <c:pt idx="0">
                  <c:v>Darované peniaze z EÚ (% HDP)</c:v>
                </c:pt>
              </c:strCache>
            </c:strRef>
          </c:tx>
          <c:invertIfNegative val="0"/>
          <c:cat>
            <c:numRef>
              <c:f>Hárok1!$B$2:$G$2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Hárok1!$B$9:$G$9</c:f>
              <c:numCache>
                <c:formatCode>0.00%</c:formatCode>
                <c:ptCount val="6"/>
                <c:pt idx="0">
                  <c:v>-1.377005666897709E-2</c:v>
                </c:pt>
                <c:pt idx="1">
                  <c:v>-9.4041430320715522E-3</c:v>
                </c:pt>
                <c:pt idx="2">
                  <c:v>-8.1206032039405907E-3</c:v>
                </c:pt>
                <c:pt idx="3">
                  <c:v>-8.5186251682313214E-3</c:v>
                </c:pt>
                <c:pt idx="4">
                  <c:v>-1.8897232833859554E-2</c:v>
                </c:pt>
                <c:pt idx="5">
                  <c:v>-1.2039874479399743E-2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165696"/>
        <c:axId val="141167232"/>
      </c:barChart>
      <c:catAx>
        <c:axId val="14116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1167232"/>
        <c:crosses val="autoZero"/>
        <c:auto val="1"/>
        <c:lblAlgn val="ctr"/>
        <c:lblOffset val="100"/>
        <c:noMultiLvlLbl val="0"/>
      </c:catAx>
      <c:valAx>
        <c:axId val="1411672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11656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538162</xdr:colOff>
      <xdr:row>12</xdr:row>
      <xdr:rowOff>14287</xdr:rowOff>
    </xdr:from>
    <xdr:to>
      <xdr:col>11</xdr:col>
      <xdr:colOff>33337</xdr:colOff>
      <xdr:row>29</xdr:row>
      <xdr:rowOff>180975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19050</xdr:colOff>
      <xdr:row>27</xdr:row>
      <xdr:rowOff>0</xdr:rowOff>
    </xdr:from>
    <xdr:ext cx="913905" cy="264560"/>
    <xdr:sp macro="" textlink="">
      <xdr:nvSpPr>
        <xdr:cNvPr id="3" name="BlokTextu 2"/>
        <xdr:cNvSpPr txBox="1"/>
      </xdr:nvSpPr>
      <xdr:spPr>
        <a:xfrm>
          <a:off x="8848725" y="5143500"/>
          <a:ext cx="9139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/>
            <a:t>Zdroj: INEKO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4" zoomScale="130" zoomScaleNormal="130" workbookViewId="0">
      <selection activeCell="A19" sqref="A19"/>
    </sheetView>
  </sheetViews>
  <sheetFormatPr defaultRowHeight="15" x14ac:dyDescent="0.25"/>
  <cols>
    <col min="1" max="1" width="36.85546875" bestFit="1" customWidth="1"/>
    <col min="2" max="2" width="12.85546875" bestFit="1" customWidth="1"/>
    <col min="3" max="5" width="12.42578125" bestFit="1" customWidth="1"/>
    <col min="6" max="7" width="13.5703125" bestFit="1" customWidth="1"/>
  </cols>
  <sheetData>
    <row r="1" spans="1:15" x14ac:dyDescent="0.25">
      <c r="B1" t="s">
        <v>8</v>
      </c>
      <c r="C1" t="s">
        <v>8</v>
      </c>
      <c r="D1" t="s">
        <v>9</v>
      </c>
      <c r="E1" t="s">
        <v>10</v>
      </c>
      <c r="F1" t="s">
        <v>10</v>
      </c>
      <c r="G1" t="s">
        <v>10</v>
      </c>
    </row>
    <row r="2" spans="1:15" x14ac:dyDescent="0.25">
      <c r="B2">
        <v>2016</v>
      </c>
      <c r="C2">
        <v>2017</v>
      </c>
      <c r="D2">
        <v>2018</v>
      </c>
      <c r="E2">
        <v>2019</v>
      </c>
      <c r="F2">
        <v>2020</v>
      </c>
      <c r="G2">
        <v>2021</v>
      </c>
    </row>
    <row r="3" spans="1:15" x14ac:dyDescent="0.25">
      <c r="A3" t="s">
        <v>4</v>
      </c>
      <c r="B3" s="1">
        <f>81226.1</f>
        <v>81226.100000000006</v>
      </c>
      <c r="C3" s="1">
        <f>84850.9</f>
        <v>84850.9</v>
      </c>
      <c r="D3" s="1">
        <f>90463.6</f>
        <v>90463.6</v>
      </c>
      <c r="E3" s="1">
        <f>96890.4</f>
        <v>96890.4</v>
      </c>
      <c r="F3" s="1">
        <f>103188.6</f>
        <v>103188.6</v>
      </c>
      <c r="G3" s="1">
        <f>109272.9</f>
        <v>109272.9</v>
      </c>
    </row>
    <row r="4" spans="1:15" x14ac:dyDescent="0.25">
      <c r="A4" t="s">
        <v>5</v>
      </c>
      <c r="B4" s="1">
        <v>-1804.7</v>
      </c>
      <c r="C4" s="1">
        <v>-659.3</v>
      </c>
      <c r="D4" s="1">
        <v>-542.9</v>
      </c>
      <c r="E4" s="1">
        <v>0</v>
      </c>
      <c r="F4" s="1">
        <v>0</v>
      </c>
      <c r="G4" s="1">
        <v>218.5</v>
      </c>
    </row>
    <row r="5" spans="1:15" x14ac:dyDescent="0.25">
      <c r="A5" t="s">
        <v>1</v>
      </c>
      <c r="B5" s="2">
        <f t="shared" ref="B5:G5" si="0">B4/B3</f>
        <v>-2.2218227884879368E-2</v>
      </c>
      <c r="C5" s="2">
        <f t="shared" si="0"/>
        <v>-7.7701002582176498E-3</v>
      </c>
      <c r="D5" s="2">
        <f t="shared" si="0"/>
        <v>-6.0013088137107077E-3</v>
      </c>
      <c r="E5" s="2">
        <f t="shared" si="0"/>
        <v>0</v>
      </c>
      <c r="F5" s="2">
        <f t="shared" si="0"/>
        <v>0</v>
      </c>
      <c r="G5" s="2">
        <f t="shared" si="0"/>
        <v>1.9995808658871505E-3</v>
      </c>
    </row>
    <row r="6" spans="1:15" x14ac:dyDescent="0.25">
      <c r="A6" t="s">
        <v>6</v>
      </c>
      <c r="B6" s="1">
        <f>1753284/1000</f>
        <v>1753.2840000000001</v>
      </c>
      <c r="C6" s="1">
        <f>1432122/1000</f>
        <v>1432.1220000000001</v>
      </c>
      <c r="D6" s="1">
        <f>1467419/1000</f>
        <v>1467.4190000000001</v>
      </c>
      <c r="E6" s="1">
        <f>1665041/1000</f>
        <v>1665.0409999999999</v>
      </c>
      <c r="F6" s="1">
        <f>2820996/1000</f>
        <v>2820.9960000000001</v>
      </c>
      <c r="G6" s="1">
        <f>2187231/1000</f>
        <v>2187.2310000000002</v>
      </c>
    </row>
    <row r="7" spans="1:15" x14ac:dyDescent="0.25">
      <c r="A7" t="s">
        <v>0</v>
      </c>
      <c r="B7" s="1">
        <f>634796/1000</f>
        <v>634.79600000000005</v>
      </c>
      <c r="C7" s="1">
        <f>634172/1000</f>
        <v>634.17200000000003</v>
      </c>
      <c r="D7" s="1">
        <f>732800/1000</f>
        <v>732.8</v>
      </c>
      <c r="E7" s="1">
        <f>839668/1000</f>
        <v>839.66800000000001</v>
      </c>
      <c r="F7" s="1">
        <f>871017/1000</f>
        <v>871.01700000000005</v>
      </c>
      <c r="G7" s="1">
        <f>871599/1000</f>
        <v>871.59900000000005</v>
      </c>
    </row>
    <row r="8" spans="1:15" x14ac:dyDescent="0.25">
      <c r="A8" t="s">
        <v>7</v>
      </c>
      <c r="B8" s="1">
        <f>B6-B7</f>
        <v>1118.4880000000001</v>
      </c>
      <c r="C8" s="1">
        <f t="shared" ref="C8:G8" si="1">C6-C7</f>
        <v>797.95</v>
      </c>
      <c r="D8" s="1">
        <f t="shared" si="1"/>
        <v>734.61900000000014</v>
      </c>
      <c r="E8" s="1">
        <f t="shared" si="1"/>
        <v>825.37299999999993</v>
      </c>
      <c r="F8" s="1">
        <f t="shared" si="1"/>
        <v>1949.979</v>
      </c>
      <c r="G8" s="1">
        <f t="shared" si="1"/>
        <v>1315.6320000000001</v>
      </c>
    </row>
    <row r="9" spans="1:15" x14ac:dyDescent="0.25">
      <c r="A9" t="s">
        <v>2</v>
      </c>
      <c r="B9" s="2">
        <f t="shared" ref="B9:G9" si="2">B8/B3*(-1)</f>
        <v>-1.377005666897709E-2</v>
      </c>
      <c r="C9" s="2">
        <f t="shared" si="2"/>
        <v>-9.4041430320715522E-3</v>
      </c>
      <c r="D9" s="2">
        <f t="shared" si="2"/>
        <v>-8.1206032039405907E-3</v>
      </c>
      <c r="E9" s="2">
        <f t="shared" si="2"/>
        <v>-8.5186251682313214E-3</v>
      </c>
      <c r="F9" s="2">
        <f t="shared" si="2"/>
        <v>-1.8897232833859554E-2</v>
      </c>
      <c r="G9" s="2">
        <f t="shared" si="2"/>
        <v>-1.2039874479399743E-2</v>
      </c>
    </row>
    <row r="10" spans="1:15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5" x14ac:dyDescent="0.25"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5" x14ac:dyDescent="0.25"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5" x14ac:dyDescent="0.25"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5" x14ac:dyDescent="0.25"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5" x14ac:dyDescent="0.25"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4:13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4:13" x14ac:dyDescent="0.25"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4:13" x14ac:dyDescent="0.25"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4:13" x14ac:dyDescent="0.25"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4:13" x14ac:dyDescent="0.25"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4:13" x14ac:dyDescent="0.25"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4:13" x14ac:dyDescent="0.25"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4:13" x14ac:dyDescent="0.25"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4:13" x14ac:dyDescent="0.25"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4:13" x14ac:dyDescent="0.25"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4:13" x14ac:dyDescent="0.25"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4:13" x14ac:dyDescent="0.25"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4:13" x14ac:dyDescent="0.25"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4:13" x14ac:dyDescent="0.25"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4:13" x14ac:dyDescent="0.25"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4:13" x14ac:dyDescent="0.25"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4:13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4:13" x14ac:dyDescent="0.25"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Golias</dc:creator>
  <cp:lastModifiedBy>Peter Golias</cp:lastModifiedBy>
  <dcterms:created xsi:type="dcterms:W3CDTF">2018-12-18T14:09:11Z</dcterms:created>
  <dcterms:modified xsi:type="dcterms:W3CDTF">2018-12-18T15:44:28Z</dcterms:modified>
</cp:coreProperties>
</file>